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Defect Log" state="visible" r:id="rId6"/>
    <sheet sheetId="4" name="Successes" state="visible" r:id="rId7"/>
    <sheet sheetId="5" name="Evidence" state="visible" r:id="rId8"/>
    <sheet sheetId="6" name="Scope &amp; Notes" state="visible" r:id="rId9"/>
  </sheets>
  <calcPr calcId="171027" fullCalcOnLoad="1"/>
</workbook>
</file>

<file path=xl/sharedStrings.xml><?xml version="1.0" encoding="utf-8"?>
<sst xmlns="http://schemas.openxmlformats.org/spreadsheetml/2006/main" count="2125" uniqueCount="861">
  <si>
    <t>KrystalHR Super Admin (Staging) - System Test Report</t>
  </si>
  <si>
    <t>Environment</t>
  </si>
  <si>
    <t>https://admin.krystalhrsite.kdns.site</t>
  </si>
  <si>
    <t>Test account</t>
  </si>
  <si>
    <t>tester@krystalhr.com (Super Admin)</t>
  </si>
  <si>
    <t>Modules in scope</t>
  </si>
  <si>
    <t>Dashboard, Organization, Sign Up, Announcements (+ login and cross-module checks)</t>
  </si>
  <si>
    <t>Test level / approach</t>
  </si>
  <si>
    <t>System testing: exploratory session, then an automated Cypress suite that re-checks every scenario</t>
  </si>
  <si>
    <t>Email verification</t>
  </si>
  <si>
    <t>/log-viewer &gt; laravel-{date}.log (as instructed in the assessment brief)</t>
  </si>
  <si>
    <t>Tested by</t>
  </si>
  <si>
    <t>Michael Chilaka</t>
  </si>
  <si>
    <t>Executed</t>
  </si>
  <si>
    <t>2026-10-09 15:54 UTC to 2026-10-09 16:03 UTC</t>
  </si>
  <si>
    <t>Tooling</t>
  </si>
  <si>
    <t>Cypress 15.21.1 on Chrome, 1280x720</t>
  </si>
  <si>
    <t>Overall result</t>
  </si>
  <si>
    <t>Test cases</t>
  </si>
  <si>
    <t>Passed</t>
  </si>
  <si>
    <t>Failed</t>
  </si>
  <si>
    <t>Not run</t>
  </si>
  <si>
    <t>Pass rate</t>
  </si>
  <si>
    <t>Defects</t>
  </si>
  <si>
    <t>Critical</t>
  </si>
  <si>
    <t>High</t>
  </si>
  <si>
    <t>Medium</t>
  </si>
  <si>
    <t>Low</t>
  </si>
  <si>
    <t>Result by module</t>
  </si>
  <si>
    <t>Module</t>
  </si>
  <si>
    <t>Dashboard</t>
  </si>
  <si>
    <t>Organization</t>
  </si>
  <si>
    <t>Sign Up</t>
  </si>
  <si>
    <t>Announcements</t>
  </si>
  <si>
    <t>Authentication</t>
  </si>
  <si>
    <t>Cross-module</t>
  </si>
  <si>
    <t>Total</t>
  </si>
  <si>
    <t>Assessment</t>
  </si>
  <si>
    <t>The core flows work: login and session handling, listing / searching organizations, creating an organization, activating and suspending it, editing its details, adding admins, CSV export / template / import validation, contacting and approving a sign-up, and composing, sending and viewing an announcement, with the emails arriving in the log. Server-side validation is generally thorough and HTML input is escaped or sanitised.</t>
  </si>
  <si>
    <t>39 defects were logged. The build should not be released until the Critical and High items below are fixed: the log viewer exposes every outgoing email (including admin passwords) to anonymous visitors, a sign-up cannot be rejected, an organization's plan cannot be changed, and the Add Organization form can fail without telling the user why.</t>
  </si>
  <si>
    <t>Critical and High defects (details in 'Defect Log')</t>
  </si>
  <si>
    <t>Defect ID</t>
  </si>
  <si>
    <t>Severity</t>
  </si>
  <si>
    <t>Summary</t>
  </si>
  <si>
    <t>BUG-001</t>
  </si>
  <si>
    <t>Server logs (including emails with admin passwords) can be read without logging in</t>
  </si>
  <si>
    <t>BUG-002</t>
  </si>
  <si>
    <t>Admin password is emailed in plain text and is predictable (first name + last 4 phone digits)</t>
  </si>
  <si>
    <t>BUG-003</t>
  </si>
  <si>
    <t>'Reject' in the Review dialog does nothing</t>
  </si>
  <si>
    <t>BUG-004</t>
  </si>
  <si>
    <t>Add Organization fails silently when the Domain Prefix is invalid (error is never displayed)</t>
  </si>
  <si>
    <t>BUG-005</t>
  </si>
  <si>
    <t>'Change Plan' cannot be saved</t>
  </si>
  <si>
    <t>BUG-006</t>
  </si>
  <si>
    <t>The same organization appears on several pages of the list while others are skipped</t>
  </si>
  <si>
    <t>BUG-007</t>
  </si>
  <si>
    <t>A pending (unapproved) organization already receives the welcome email and admin login credentials</t>
  </si>
  <si>
    <t>Test ID</t>
  </si>
  <si>
    <t>Type</t>
  </si>
  <si>
    <t>Priority</t>
  </si>
  <si>
    <t>Scenario</t>
  </si>
  <si>
    <t>Steps</t>
  </si>
  <si>
    <t>Expected Result</t>
  </si>
  <si>
    <t>Actual Result</t>
  </si>
  <si>
    <t>Status</t>
  </si>
  <si>
    <t>Duration (s)</t>
  </si>
  <si>
    <t>AUTH-001</t>
  </si>
  <si>
    <t>UI</t>
  </si>
  <si>
    <t>Login page shows email, password and Log in controls</t>
  </si>
  <si>
    <t>1. Open /auth/login while logged out.</t>
  </si>
  <si>
    <t>Email field, password field, 'Remember me', 'Forgot your password?' and a 'Log in' button are displayed.</t>
  </si>
  <si>
    <t>As expected.</t>
  </si>
  <si>
    <t>PASS</t>
  </si>
  <si>
    <t/>
  </si>
  <si>
    <t>AUTH-002</t>
  </si>
  <si>
    <t>Functional</t>
  </si>
  <si>
    <t>Valid assessment credentials log in to the dashboard</t>
  </si>
  <si>
    <t xml:space="preserve">1. Open /auth/login.
2. Enter tester@krystalhr.com / pass0403.
3. Click 'Log in'.</t>
  </si>
  <si>
    <t>User lands on /dashboard and the side menu is shown.</t>
  </si>
  <si>
    <t>AUTH-003</t>
  </si>
  <si>
    <t>Negative</t>
  </si>
  <si>
    <t>Wrong password is rejected with a generic error</t>
  </si>
  <si>
    <t xml:space="preserve">1. Open /auth/login.
2. Enter the valid email and a wrong password.
3. Click 'Log in'.</t>
  </si>
  <si>
    <t>User stays on the login page and sees 'These credentials do not match our records.'</t>
  </si>
  <si>
    <t>AUTH-004</t>
  </si>
  <si>
    <t>Security</t>
  </si>
  <si>
    <t>Unknown email gets the same generic error (no account enumeration)</t>
  </si>
  <si>
    <t xml:space="preserve">1. Open /auth/login.
2. Enter an email that has no account and any password.
3. Click 'Log in'.</t>
  </si>
  <si>
    <t>Same generic error as a wrong password; nothing reveals whether the account exists.</t>
  </si>
  <si>
    <t>AUTH-005</t>
  </si>
  <si>
    <t>Validation</t>
  </si>
  <si>
    <t>Empty login form is blocked by required-field validation</t>
  </si>
  <si>
    <t xml:space="preserve">1. Open /auth/login.
2. Click 'Log in' without typing anything.</t>
  </si>
  <si>
    <t>Form is not submitted; the email field is flagged as required.</t>
  </si>
  <si>
    <t>AUTH-006</t>
  </si>
  <si>
    <t>Module pages redirect to login when not authenticated</t>
  </si>
  <si>
    <t>1. Without a session request /dashboard, /organizations, /sign-ups, /announcements and /announcements/create.</t>
  </si>
  <si>
    <t>Each request is redirected (302) to /auth/login.</t>
  </si>
  <si>
    <t>AUTH-007</t>
  </si>
  <si>
    <t>Log Out ends the session</t>
  </si>
  <si>
    <t xml:space="preserve">1. Log in.
2. Open the user menu and click 'Log Out'.
3. Open /dashboard again.</t>
  </si>
  <si>
    <t>User is returned to the login page and /dashboard is no longer reachable.</t>
  </si>
  <si>
    <t>AUTH-008</t>
  </si>
  <si>
    <t>Forgot password gives the same response for known and unknown emails</t>
  </si>
  <si>
    <t xml:space="preserve">1. Open /auth/forgot-password.
2. Submit an unknown email.
3. Submit the tester email.</t>
  </si>
  <si>
    <t>Both show 'A reset link will be sent if the account exists.'</t>
  </si>
  <si>
    <t>DSH-001</t>
  </si>
  <si>
    <t>Dashboard shows the three KPI cards with numeric values</t>
  </si>
  <si>
    <t>1. Log in and open /dashboard.</t>
  </si>
  <si>
    <t>'Total Organizations', 'Pending Organizations' and 'Total Users' cards each show a whole number.</t>
  </si>
  <si>
    <t>DSH-002</t>
  </si>
  <si>
    <t>Side menu lists the four modules and each link opens its page</t>
  </si>
  <si>
    <t xml:space="preserve">1. Open /dashboard.
2. Click Organizations, Sign Ups, Announcements and Dashboard in the side menu.</t>
  </si>
  <si>
    <t>Each click opens /organizations, /sign-ups, /announcements and /dashboard respectively.</t>
  </si>
  <si>
    <t>DSH-003</t>
  </si>
  <si>
    <t>Data integrity</t>
  </si>
  <si>
    <t>'Total Organizations' matches the number of records in the organization list</t>
  </si>
  <si>
    <t xml:space="preserve">1. Note 'Total Organizations' on the dashboard.
2. Open the last page of /organizations.
3. Compute (last page - 1) x 10 + rows on the last page.</t>
  </si>
  <si>
    <t>The computed record count equals the KPI card.</t>
  </si>
  <si>
    <t>DSH-004</t>
  </si>
  <si>
    <t>'Pending Organizations' matches the number of pending sign-ups</t>
  </si>
  <si>
    <t xml:space="preserve">1. Note 'Pending Organizations' on the dashboard.
2. Open the last page of /sign-ups and count all records.</t>
  </si>
  <si>
    <t>The number of sign-up records equals the KPI card.</t>
  </si>
  <si>
    <t>DSH-005</t>
  </si>
  <si>
    <t>Organization Status chart is consistent with the KPI cards</t>
  </si>
  <si>
    <t xml:space="preserve">1. Open /dashboard.
2. Read the Active / Pending / Suspended shares used by the doughnut chart.</t>
  </si>
  <si>
    <t>Shares add up to 100% and the Pending share equals Pending / Total from the cards.</t>
  </si>
  <si>
    <t>DSH-006</t>
  </si>
  <si>
    <t>KPI trend badges show a unit and are specific to each card</t>
  </si>
  <si>
    <t xml:space="preserve">1. Open /dashboard.
2. Read the green trend badge on 'Total Organizations' and 'Pending Organizations'.</t>
  </si>
  <si>
    <t>Each badge shows a value with a unit (e.g. %) calculated for its own metric.</t>
  </si>
  <si>
    <t xml:space="preserve">Both badges show the identical value with no unit or period. The value follows the total (1870.83 at 946 organizations, 1879.17 at 950), so the Pending card displays the Total card's growth. 'Total Users' has no badge.
Automated check: AssertionError: Total Organizations trend badge: expected '1904.17' to match /%/</t>
  </si>
  <si>
    <t>FAIL</t>
  </si>
  <si>
    <t>BUG-014</t>
  </si>
  <si>
    <t>DSH-007</t>
  </si>
  <si>
    <t>'Action Required' alerts refer to real organizations</t>
  </si>
  <si>
    <t xml:space="preserve">1. Open /dashboard.
2. Read the organization names listed under 'Action Required'.
3. Search each name in the Companies table.</t>
  </si>
  <si>
    <t>Every alert refers to an organization that exists in the system.</t>
  </si>
  <si>
    <t xml:space="preserve">The panel always lists 'Global Marketing', 'Product Launch' and 'Customer Support' (3 / 5 / 10 days). None of them exists as an organization. 'View all' has no action: no navigation, dialog or request.
Automated check: AssertionError: alert names that match no organization: expected [ Array(3) ] to deeply equal []</t>
  </si>
  <si>
    <t>BUG-015</t>
  </si>
  <si>
    <t>DSH-008</t>
  </si>
  <si>
    <t>'View all' in Action Required opens the full list of alerts</t>
  </si>
  <si>
    <t xml:space="preserve">1. Open /dashboard.
2. Click 'View all' in the Action Required panel.</t>
  </si>
  <si>
    <t>A page, modal or expanded list with all alerts is shown.</t>
  </si>
  <si>
    <t xml:space="preserve">The panel always lists 'Global Marketing', 'Product Launch' and 'Customer Support' (3 / 5 / 10 days). None of them exists as an organization. 'View all' has no action: no navigation, dialog or request.
Automated check: AssertionError: 'View all' navigated, opened a dialog or expanded the list: expected false to equal true</t>
  </si>
  <si>
    <t>DSH-009</t>
  </si>
  <si>
    <t>Companies table on the dashboard shows its columns and ten rows</t>
  </si>
  <si>
    <t xml:space="preserve">1. Open /dashboard.
2. Scroll to 'Companies'.</t>
  </si>
  <si>
    <t>Columns Organizations, Plan, Sign Up Date, Employees, Date Updated, Status, Action are shown with 10 rows and pagination.</t>
  </si>
  <si>
    <t>DSH-010</t>
  </si>
  <si>
    <t>Dashboard search filters companies and shows an empty-state message</t>
  </si>
  <si>
    <t xml:space="preserve">1. On /dashboard type the name of the first company in Search.
2. Replace it with a string that matches nothing.</t>
  </si>
  <si>
    <t>Only matching companies are listed; with no match 'No companies found.' is shown.</t>
  </si>
  <si>
    <t>DSH-011</t>
  </si>
  <si>
    <t>Light / dark appearance toggle switches the theme</t>
  </si>
  <si>
    <t xml:space="preserve">1. Open /dashboard.
2. Click the dark (moon) option in the header.
3. Click the light (sun) option.</t>
  </si>
  <si>
    <t>The page switches to the dark theme and back to the light theme.</t>
  </si>
  <si>
    <t>DSH-012</t>
  </si>
  <si>
    <t>'Add Organization' can be opened from the dashboard</t>
  </si>
  <si>
    <t xml:space="preserve">1. Open /dashboard.
2. Click 'Add Organization'.</t>
  </si>
  <si>
    <t>The 'Add New Organization' form opens.</t>
  </si>
  <si>
    <t>ORG-001</t>
  </si>
  <si>
    <t>Organizations page lists companies with columns, actions and pagination</t>
  </si>
  <si>
    <t>1. Open /organizations.</t>
  </si>
  <si>
    <t>Ten rows with Plan, dates, Status badge, Activate/Suspend and Manage actions, plus pagination, Search, Export CSV, Import CSV and Sort.</t>
  </si>
  <si>
    <t>ORG-002</t>
  </si>
  <si>
    <t>Search finds an organization regardless of letter case</t>
  </si>
  <si>
    <t xml:space="preserve">1. Open /organizations.
2. Search the test organization's name in lower case.
3. Search a string that matches nothing.</t>
  </si>
  <si>
    <t>The organization is listed; the non-matching search shows 'No companies found.'</t>
  </si>
  <si>
    <t>ORG-003</t>
  </si>
  <si>
    <t>Search ignores leading and trailing spaces</t>
  </si>
  <si>
    <t xml:space="preserve">1. Open /organizations.
2. Search the test organization's name with two spaces before and after it.</t>
  </si>
  <si>
    <t>The organization is still found.</t>
  </si>
  <si>
    <t xml:space="preserve">'No companies found.' Same behaviour in Sign Ups and Announcements. Also, '%' is treated as a wildcard and returns every record.
Automated check: AssertionError: organizations found: expected [] to deeply equal [ '1012' ]</t>
  </si>
  <si>
    <t>BUG-022</t>
  </si>
  <si>
    <t>ORG-004</t>
  </si>
  <si>
    <t>Sort by Oldest lists the earliest sign-ups first</t>
  </si>
  <si>
    <t xml:space="preserve">1. Open /organizations.
2. Choose Sort by &gt; Oldest.</t>
  </si>
  <si>
    <t>Rows are ordered by Sign Up Date ascending.</t>
  </si>
  <si>
    <t>ORG-005</t>
  </si>
  <si>
    <t>Sort by Name lists organizations alphabetically</t>
  </si>
  <si>
    <t xml:space="preserve">1. Open /organizations.
2. Choose Sort by &gt; Name.
3. Read the names of the rows that start with a letter.</t>
  </si>
  <si>
    <t>Names are in ascending alphabetical order.</t>
  </si>
  <si>
    <t xml:space="preserve">'Ewing Manning Co' and 'Ruby &amp; Topaz' are listed before 'Abdullahi Systems'. The export shows these names are stored with leading / trailing spaces ('   Ewing Manning Co   '): names are not trimmed when saved through at least one entry point (Edit Info does trim).
Automated check: AssertionError: names in displayed order: expected [ Array(8) ] to deeply equal [ Array(8) ]</t>
  </si>
  <si>
    <t>BUG-023</t>
  </si>
  <si>
    <t>ORG-006</t>
  </si>
  <si>
    <t>Each organization appears on exactly one page of the list</t>
  </si>
  <si>
    <t xml:space="preserve">1. Open /organizations pages 1 to 4 (default sort).
2. Collect the record ID of every row.</t>
  </si>
  <si>
    <t>No record ID appears on more than one page.</t>
  </si>
  <si>
    <t xml:space="preserve">Records repeat across pages (e.g. #941 'QA Bulk 0467' on pages 2 and 3; #949-#951 on pages 2 and 4), so other records are never shown. The order is not stable for rows with equal dates; a secondary sort key (ID) is missing.
Automated check: AssertionError: records shown on more than one page: expected [ Array(5) ] to deeply equal []</t>
  </si>
  <si>
    <t>ORG-007</t>
  </si>
  <si>
    <t>Add Organization: required fields are enforced</t>
  </si>
  <si>
    <t xml:space="preserve">1. Open /organizations and click 'Add Organization'.
2. Click 'Save changes' with the form empty.</t>
  </si>
  <si>
    <t>Required messages for organization name, email, ID prefix, admin first name, last name, email and the consent checkbox.</t>
  </si>
  <si>
    <t>ORG-008</t>
  </si>
  <si>
    <t>Add Organization: invalid formats are rejected with messages</t>
  </si>
  <si>
    <t xml:space="preserve">1. Open the Add Organization form.
2. Enter a 300-character name, 'not-an-email', a non-letter ID prefix, phone 'abcdef', employees -5 and upload a .txt file as logo.
3. Click 'Save changes'.</t>
  </si>
  <si>
    <t>A specific message is shown under each invalid field and nothing is created.</t>
  </si>
  <si>
    <t>ORG-009</t>
  </si>
  <si>
    <t>Add Organization: logo marked as required (*) is enforced</t>
  </si>
  <si>
    <t xml:space="preserve">1. Open the Add Organization form.
2. Leave 'Organization Logo*' empty and click 'Save changes'.</t>
  </si>
  <si>
    <t>A 'logo is required' message is shown, as the asterisk indicates.</t>
  </si>
  <si>
    <t xml:space="preserve">The organization is created without a logo and no message is shown.
Automated check: Error: Expected the page to show text matching /logo.*(required|must)/i</t>
  </si>
  <si>
    <t>BUG-025</t>
  </si>
  <si>
    <t>ORG-010</t>
  </si>
  <si>
    <t>Add Organization: an invalid Domain Prefix shows an error message</t>
  </si>
  <si>
    <t xml:space="preserve">1. Open the Add Organization form.
2. Fill every field with valid data but type a 13-character Domain Prefix.
3. Tick the consent box and click 'Save changes'.</t>
  </si>
  <si>
    <t>The server's validation message for Domain Prefix is displayed under the field.</t>
  </si>
  <si>
    <t xml:space="preserve">The form stays open with no message at all and nothing is created. The server does return 'The domain prefix field must not be greater than 10 characters.', but the field has no error slot. Also reproduced with 'The domain prefix field must only contain letters and numbers.' and 'The domain has already been taken.' The field has no maxlength or hint about the 10-character limit.
Automated check: Error: Expected the page to show text matching /The domain prefix field must not be greater than 10 characters\./</t>
  </si>
  <si>
    <t>ORG-011</t>
  </si>
  <si>
    <t>Add Organization: status hint matches the Organization Status switch</t>
  </si>
  <si>
    <t xml:space="preserve">1. Open the Add Organization form.
2. Leave the 'Organization Status' switch off and read the hint under it.</t>
  </si>
  <si>
    <t>With the switch off the hint must not say the organization will be activated immediately.</t>
  </si>
  <si>
    <t xml:space="preserve">The hint always reads 'Organization will be activated immediately upon creation', but with the switch off the organization is created as Pending and lands in Sign Ups.
Automated check: Error: Expected the page not to show "Organization will be activated immediately upon creation"</t>
  </si>
  <si>
    <t>BUG-017</t>
  </si>
  <si>
    <t>ORG-012</t>
  </si>
  <si>
    <t>Add Organization: Subscription Plan offers every available plan</t>
  </si>
  <si>
    <t xml:space="preserve">1. Open the Add Organization form.
2. Open the 'Subscription Plan' dropdown.</t>
  </si>
  <si>
    <t>Free, Basic and Premium (the plans used elsewhere in the app) can be selected.</t>
  </si>
  <si>
    <t xml:space="preserve">'Free' is the only option. Together with BUG-005 there is no way in the UI to put an organization on a paid plan.
Automated check: AssertionError: expected [ 'Free' ] to be a superset of [ 'Free', 'Basic', 'Premium' ]</t>
  </si>
  <si>
    <t>BUG-028</t>
  </si>
  <si>
    <t>ORG-013</t>
  </si>
  <si>
    <t>A valid organization is created as Active and counted on the dashboard</t>
  </si>
  <si>
    <t xml:space="preserve">1. Note 'Total Organizations' on the dashboard.
2. Add an organization with valid data, a PNG logo and the status switch ON.
3. Search it in /organizations and /sign-ups.
4. Re-open the dashboard.</t>
  </si>
  <si>
    <t>Success toast; organization listed as Active on the Free plan, absent from Sign Ups, and the total increased.</t>
  </si>
  <si>
    <t>ORG-014</t>
  </si>
  <si>
    <t>Duplicate organization email is rejected</t>
  </si>
  <si>
    <t xml:space="preserve">1. Open the Add Organization form.
2. Re-use the email of the organization created in ORG-013 with otherwise valid data.
3. Click 'Save changes'.</t>
  </si>
  <si>
    <t>'The organization email has already been taken.' is shown and nothing is created.</t>
  </si>
  <si>
    <t>ORG-015</t>
  </si>
  <si>
    <t>Admin first / last name reject digits and HTML</t>
  </si>
  <si>
    <t xml:space="preserve">1. Open the Add Organization form.
2. Enter '1234' as admin first name and '&lt;b&gt;x&lt;/b&gt;' as last name.
3. Click 'Save changes'.</t>
  </si>
  <si>
    <t>The name fields are flagged as invalid.</t>
  </si>
  <si>
    <t xml:space="preserve">The organization is created; emails greet the admin with 'Hello 1234' and the generated password becomes '12344569'. (The HTML is escaped on screen.)
Automated check: AssertionError: fields the server rejected: expected [ 'disclaimer' ] to be a superset of [ Array(2) ]</t>
  </si>
  <si>
    <t>BUG-026</t>
  </si>
  <si>
    <t>ORG-016</t>
  </si>
  <si>
    <t>Admin account email does not expose a predictable plain-text password</t>
  </si>
  <si>
    <t xml:space="preserve">1. Create an organization (ORG-013).
2. Open /log-viewer and find the 'Admin Account Created' email sent to the admin contact.</t>
  </si>
  <si>
    <t>No plain-text password is sent, or at least it cannot be derived from the admin's name and phone number.</t>
  </si>
  <si>
    <t xml:space="preserve">The email contains 'Password: ada4568' (lower-case first name + last four digits of the admin phone). Same pattern for every admin created (pat4571, grace4570, 12344569). The same password is re-sent on Activate, Approve and Resend Details.
Automated check: AssertionError: emailed password "ada4568" is the admin's first name + last 4 phone digits: expected true to equal false</t>
  </si>
  <si>
    <t>ORG-017</t>
  </si>
  <si>
    <t>Employee ID uses the ID Prefix entered for the organization</t>
  </si>
  <si>
    <t xml:space="preserve">1. Create an organization with ID Prefix 'ZQX' (ORG-013).
2. Read the 'Employee ID' in the 'Admin Account Created' email.</t>
  </si>
  <si>
    <t>The Employee ID starts with the configured prefix 'ZQX'.</t>
  </si>
  <si>
    <t xml:space="preserve">The Employee ID is 'QAM261370': the first three letters of the organization name are used instead. The 'ID prefix' column of the export is empty for all organizations.
Automated check: AssertionError: Employee ID: expected 'QAM260826' to match /^ZQX/</t>
  </si>
  <si>
    <t>BUG-012</t>
  </si>
  <si>
    <t>ORG-018</t>
  </si>
  <si>
    <t>Integration</t>
  </si>
  <si>
    <t>An organization created as Active gets only the onboarding emails</t>
  </si>
  <si>
    <t xml:space="preserve">1. Create an organization with the status switch ON (ORG-013).
2. List the emails logged for the organization's address and for business@krystalhr.com.</t>
  </si>
  <si>
    <t>Welcome and admin-account emails only; no 'Your Application Has Been Received' or 'Review Required' email.</t>
  </si>
  <si>
    <t xml:space="preserve">The organization also gets 'Your Application Has Been Received ... we would revert within the next 24 hours', and business@krystalhr.com gets 'New Company Signup - Review Required', although nothing is left to review.
Automated check: AssertionError: emails meant for pending sign-ups: expected [ Array(2) ] to deeply equal []</t>
  </si>
  <si>
    <t>BUG-009</t>
  </si>
  <si>
    <t>ORG-019</t>
  </si>
  <si>
    <t>Suspend from the list asks for confirmation and suspends the organization</t>
  </si>
  <si>
    <t xml:space="preserve">1. Search the test organization in /organizations.
2. Click 'Suspend', then confirm in the 'Confirm Action' dialog.</t>
  </si>
  <si>
    <t>Status badge changes to Suspended and the row action becomes 'Activate'.</t>
  </si>
  <si>
    <t>ORG-020</t>
  </si>
  <si>
    <t>Activate from the list re-activates a suspended organization</t>
  </si>
  <si>
    <t xml:space="preserve">1. Search the suspended test organization.
2. Click 'Activate' and confirm.</t>
  </si>
  <si>
    <t>Status badge changes to Active and the row action becomes 'Suspend'.</t>
  </si>
  <si>
    <t>ORG-021</t>
  </si>
  <si>
    <t>Manage page shows the saved organization details</t>
  </si>
  <si>
    <t>1. Click 'Manage' on the test organization.</t>
  </si>
  <si>
    <t>Header shows the name and email; Organization Info shows name, email, phone, address and number of employees as saved.</t>
  </si>
  <si>
    <t>ORG-022</t>
  </si>
  <si>
    <t>Manage page shows the industry by name</t>
  </si>
  <si>
    <t xml:space="preserve">1. Open Manage for the test organization (created with industry 'Technology').
2. Read the Industry field.</t>
  </si>
  <si>
    <t>Industry shows 'Technology'.</t>
  </si>
  <si>
    <t xml:space="preserve">The field shows the internal ID: '1' for Technology, '2' for Fashion, '4' for Finance.
Automated check: AssertionError: Organization Info values: expected [ Array(6) ] to include 'Technology'</t>
  </si>
  <si>
    <t>BUG-010</t>
  </si>
  <si>
    <t>ORG-023</t>
  </si>
  <si>
    <t>Edit Info offers the same industries as creation and preselects the saved one</t>
  </si>
  <si>
    <t xml:space="preserve">1. Open Manage for the test organization and click 'Edit Info'.
2. Open the Industry dropdown.</t>
  </si>
  <si>
    <t>The list contains the creation industries (Technology, Fashion, ...) with 'Technology' preselected.</t>
  </si>
  <si>
    <t xml:space="preserve">A different list is offered (Photography, Design services, Web development, Accounting, Legal services, Consulting, Other) and 'Photography' is preselected. The saved industry cannot be kept visible or re-selected, and choosing an option stores a text value where the rest of the app uses numeric IDs.
Automated check: AssertionError: Edit Info industries: expected [ Array(7) ] to be a superset of [ Array(15) ]</t>
  </si>
  <si>
    <t>BUG-011</t>
  </si>
  <si>
    <t>ORG-024</t>
  </si>
  <si>
    <t>Edit Info validates name, email, phone and employees</t>
  </si>
  <si>
    <t xml:space="preserve">1. Click 'Edit Info'.
2. Clear the name, enter 'bad-email', phone 'abc', employees -9.
3. Click 'Save'.</t>
  </si>
  <si>
    <t>Messages are shown for all four fields and nothing is saved.</t>
  </si>
  <si>
    <t>ORG-025</t>
  </si>
  <si>
    <t>Edit Info saves changes and Cancel discards them</t>
  </si>
  <si>
    <t xml:space="preserve">1. Click 'Edit Info', change the address and click 'Save'.
2. Reload and check the address.
3. Click 'Edit Info', change the name and click 'Cancel'.</t>
  </si>
  <si>
    <t>Success toast and the new address persists; the cancelled name change is not saved.</t>
  </si>
  <si>
    <t>ORG-026</t>
  </si>
  <si>
    <t>Admins tab: a new admin can be added after validation</t>
  </si>
  <si>
    <t xml:space="preserve">1. Open the Admins tab and click 'Add New Admin'.
2. Click 'Create User' with the form empty.
3. Fill valid details and click 'Create User'.</t>
  </si>
  <si>
    <t>Required messages first; then 'Admin added successfully' and the admin is listed.</t>
  </si>
  <si>
    <t>ORG-027</t>
  </si>
  <si>
    <t>Admins tab: the 'Manage' action on an admin does something</t>
  </si>
  <si>
    <t xml:space="preserve">1. Open the Admins tab.
2. Inspect and click 'Manage' on an admin row.</t>
  </si>
  <si>
    <t>The link opens an admin management page or dialog.</t>
  </si>
  <si>
    <t xml:space="preserve">'Manage' is a link to '#'. Role is empty and Permissions shows 'Gallery Management' for every admin of every organization.
Automated check: AssertionError: admin 'Manage' link points nowhere (href="#"): expected true to equal false</t>
  </si>
  <si>
    <t>BUG-027</t>
  </si>
  <si>
    <t>ORG-028</t>
  </si>
  <si>
    <t>Billing tab: Change Plan saves the selected plan</t>
  </si>
  <si>
    <t xml:space="preserve">1. Open 'Billing and Subscription' and click 'Change Plan'.
2. Select 'Basic' and click 'Save changes'.
3. Search the organization in /organizations.</t>
  </si>
  <si>
    <t>The dialog closes and the organization's plan shows 'Basic'.</t>
  </si>
  <si>
    <t xml:space="preserve">Nothing happens: no request is sent, the dialog stays open, and the organization is still on Free in the list.
Automated check: AssertionError: plan after choosing Basic: expected 'Free' to equal 'Basic'</t>
  </si>
  <si>
    <t>ORG-029</t>
  </si>
  <si>
    <t>Billing tab shows real billing records</t>
  </si>
  <si>
    <t>1. Open 'Billing and Subscription' for the test organization (Free plan, created today).</t>
  </si>
  <si>
    <t>Billing history reflects this organization: no template values such as 'DD - MM- YYYY' and working download links.</t>
  </si>
  <si>
    <t xml:space="preserve">Each organization checked shows the same row: 'Basic Plan | DD - MM- YYYY | ₦100,000 | Active'. 'Download' links to '#' and 'Download All' sends no request. Amounts are in ₦ here but in $ in the Change Plan dialog.
Automated check: Error: Expected the page not to show "Basic Plan	DD - MM- YYYY	₦100,000	"</t>
  </si>
  <si>
    <t>BUG-016</t>
  </si>
  <si>
    <t>ORG-030</t>
  </si>
  <si>
    <t>Resend Details re-sends the onboarding emails</t>
  </si>
  <si>
    <t xml:space="preserve">1. Open Manage for the test organization.
2. Click 'Resend Details'.
3. Check /log-viewer.</t>
  </si>
  <si>
    <t>Toast 'Organization details resent successfully!' and a new email to the admin contact is logged.</t>
  </si>
  <si>
    <t>ORG-031</t>
  </si>
  <si>
    <t>Manage header: organization name is readable against its background</t>
  </si>
  <si>
    <t xml:space="preserve">1. Open Manage for any organization in the light theme.
2. Compare the organization name colour with the panel behind it.</t>
  </si>
  <si>
    <t>Contrast ratio of at least 4.5:1 (WCAG AA).</t>
  </si>
  <si>
    <t xml:space="preserve">Dark text rgb(29,41,57) on a near-black panel rgb(16,16,16): contrast 1.29:1.
Automated check: AssertionError: contrast of rgb(29, 41, 57) on rgb(16, 16, 16): expected 1.29 to be at least 4.5</t>
  </si>
  <si>
    <t>BUG-024</t>
  </si>
  <si>
    <t>ORG-032</t>
  </si>
  <si>
    <t>Export CSV downloads every organization</t>
  </si>
  <si>
    <t xml:space="preserve">1. Open /organizations and click 'Export CSV'.
2. Accept the confirmation.
3. Count the data rows in companies.csv.</t>
  </si>
  <si>
    <t>The file has a header row and one row per organization (equal to the dashboard total).</t>
  </si>
  <si>
    <t>ORG-033</t>
  </si>
  <si>
    <t>Export CSV populates the Plan and ID prefix columns</t>
  </si>
  <si>
    <t xml:space="preserve">1. Export the organizations CSV.
2. Inspect the 'Plan' and 'ID prefix' columns.</t>
  </si>
  <si>
    <t>Both columns contain the values shown in the application.</t>
  </si>
  <si>
    <t xml:space="preserve">The Employee ID is 'QAM261370': the first three letters of the organization name are used instead. The 'ID prefix' column of the export is empty for all organizations.
Both columns are empty in all ~950 rows, although the list shows Basic and Premium plans. 'Domain' and 'Web Prefix' contain the same value. The column set also differs from the import template, so an export cannot be re-imported.
Automated check: AssertionError: rows with a Plan value out of 963 exported: expected 0 to be above 0</t>
  </si>
  <si>
    <t>BUG-012, BUG-013</t>
  </si>
  <si>
    <t>ORG-034</t>
  </si>
  <si>
    <t>Import CSV &gt; Download Template provides a sample file</t>
  </si>
  <si>
    <t>1. Click 'Import CSV' &gt; 'Download Template'.</t>
  </si>
  <si>
    <t>krystalhr_organization_sample.csv is downloaded with a header row and a sample record.</t>
  </si>
  <si>
    <t>ORG-035</t>
  </si>
  <si>
    <t>Import CSV rejects a file that is not CSV</t>
  </si>
  <si>
    <t>1. Click 'Import CSV' &gt; 'Import CSV' and choose a PNG image.</t>
  </si>
  <si>
    <t>An error toast says the import file must be csv / txt and nothing is imported.</t>
  </si>
  <si>
    <t>ORG-036</t>
  </si>
  <si>
    <t>Organization name link opens the tenant site</t>
  </si>
  <si>
    <t xml:space="preserve">1. In /organizations read the link behind the test organization's name.
2. Request that URL.</t>
  </si>
  <si>
    <t>The tenant site responds over HTTPS.</t>
  </si>
  <si>
    <t xml:space="preserve">The connection fails with a TLS error (unrecognized name) for every tenant sub-domain tried. Possibly a staging certificate limitation; note the Add form also labels the suffix '.krystalhr.com' while links use '.krystalhrsite.kdns.site'.
Automated check: CypressError: `cy.request()` failed trying to load: https://qac1417472.krystalhrsite.kdns.site/ We attempted to make an http request to this URL but the request failed without a response. We received this error at the network level: &gt; Error: write EPROTO 1288490960928:error:10000458:SSL routines:OPENSSL_internal:TLSV1_ALERT_UNRECOGNIZED_NAME:../../third_party/boringssl/src/ssl/tls_record.cc:486:SSL alert number 112 -</t>
  </si>
  <si>
    <t>BUG-029</t>
  </si>
  <si>
    <t>ORG-037</t>
  </si>
  <si>
    <t>Manage page for an unknown organization returns 404</t>
  </si>
  <si>
    <t>1. Open /organizations/manage/99999999.</t>
  </si>
  <si>
    <t>A 404 Not Found page is returned (no server error).</t>
  </si>
  <si>
    <t>SUP-001</t>
  </si>
  <si>
    <t>Sign Ups page lists pending registrations with Contact and Review actions</t>
  </si>
  <si>
    <t>1. Open /sign-ups.</t>
  </si>
  <si>
    <t>Columns Company, Date Registered, Status, Actions; every row is Pending and has Contact and Review buttons.</t>
  </si>
  <si>
    <t>SUP-002</t>
  </si>
  <si>
    <t>A newly created pending organization appears in Sign Ups</t>
  </si>
  <si>
    <t xml:space="preserve">1. Add an organization with the status switch OFF.
2. Search it in /organizations and in /sign-ups.</t>
  </si>
  <si>
    <t>It is listed as Pending in Organizations and appears in Sign Ups.</t>
  </si>
  <si>
    <t>SUP-003</t>
  </si>
  <si>
    <t>Search filters the sign-up list</t>
  </si>
  <si>
    <t xml:space="preserve">1. Open /sign-ups.
2. Search the pending test organization's name.</t>
  </si>
  <si>
    <t>Only matching sign-ups are listed.</t>
  </si>
  <si>
    <t>SUP-004</t>
  </si>
  <si>
    <t>Search with no match shows an empty-state message</t>
  </si>
  <si>
    <t xml:space="preserve">1. Open /sign-ups.
2. Search a string that matches nothing.</t>
  </si>
  <si>
    <t>A message such as 'No sign ups found.' is shown (as on the other lists).</t>
  </si>
  <si>
    <t xml:space="preserve">The table body is simply empty under the header row.
Automated check: Error: Expected the page to show text matching /No (sign[\s-]?ups?|companies|organizations|records|results) found/i</t>
  </si>
  <si>
    <t>BUG-030</t>
  </si>
  <si>
    <t>SUP-005</t>
  </si>
  <si>
    <t>Sort by Oldest and pagination work on the sign-up list</t>
  </si>
  <si>
    <t xml:space="preserve">1. Open /sign-ups and choose Sort by &gt; Oldest.
2. Return to Newest and open page 2.</t>
  </si>
  <si>
    <t>Oldest shows the earliest registration first; page 2 shows different records than page 1.</t>
  </si>
  <si>
    <t>SUP-006</t>
  </si>
  <si>
    <t>A pending organization receives only the 'application received' email</t>
  </si>
  <si>
    <t xml:space="preserve">1. Create a pending organization (SUP-002).
2. List the emails logged for the organization and its admin contact.</t>
  </si>
  <si>
    <t>Only 'Your Application Has Been Received'. No welcome email or admin credentials before approval.</t>
  </si>
  <si>
    <t xml:space="preserve">Four emails at once: 'Your Application Has Been Received', 'New Company Signup - Review Required' (to business@), and also 'Welcome to KrystalHR - your organisation account has been successfully created and is ready to use' plus 'Admin Account Created' with the admin's password. The applicant is told both 'we will revert within 24 hours' and 'your account is ready'.
Automated check: AssertionError: onboarding emails sent before approval: expected [ Array(2) ] to deeply equal []</t>
  </si>
  <si>
    <t>SUP-007</t>
  </si>
  <si>
    <t>Contact Organization: Title and Message are both flagged when empty</t>
  </si>
  <si>
    <t xml:space="preserve">1. Click 'Contact' on the pending test organization.
2. Click 'Send Email' with Title and Message empty.</t>
  </si>
  <si>
    <t>A required message is shown under Title and under Message.</t>
  </si>
  <si>
    <t xml:space="preserve">Only 'The contact.message field is required.' is shown. The Title error returned by the server is not displayed, so with a message typed the button appears to do nothing.
Automated check: Error: Expected the page to show text matching /title field is required/</t>
  </si>
  <si>
    <t>BUG-018</t>
  </si>
  <si>
    <t>SUP-008</t>
  </si>
  <si>
    <t>Contact Organization sends the message to the admin contact</t>
  </si>
  <si>
    <t xml:space="preserve">1. Click 'Contact', enter a title and a message.
2. Click 'Send Email'.
3. Check /log-viewer.</t>
  </si>
  <si>
    <t>Toast 'Message sent to &lt;organization&gt; successfully!' and an email with that subject is logged for the admin contact.</t>
  </si>
  <si>
    <t>SUP-009</t>
  </si>
  <si>
    <t>Contact Organization form is cleared after a message is sent</t>
  </si>
  <si>
    <t xml:space="preserve">1. Send a contact message (SUP-008).
2. Click 'Contact' again.</t>
  </si>
  <si>
    <t>Title and Message are empty.</t>
  </si>
  <si>
    <t xml:space="preserve">Title and Message still hold the text that was just sent, which makes it easy to send an old message again or to another organization.
Automated check: AssertionError: Title when the dialog is reopened: expected 'QAMC contact 1791561609000' to equal ''</t>
  </si>
  <si>
    <t>BUG-019</t>
  </si>
  <si>
    <t>SUP-010</t>
  </si>
  <si>
    <t>Review shows the registration details</t>
  </si>
  <si>
    <t>1. Click 'Review' on the pending test organization.</t>
  </si>
  <si>
    <t>Dialog shows organization name, email, phone, address, employees, admin name, admin email and plan as submitted.</t>
  </si>
  <si>
    <t>SUP-011</t>
  </si>
  <si>
    <t>Review shows the industry by name</t>
  </si>
  <si>
    <t xml:space="preserve">1. Click 'Review' on the pending test organization (created with industry 'Finance').
2. Read the Industry field.</t>
  </si>
  <si>
    <t>Industry shows 'Finance'.</t>
  </si>
  <si>
    <t xml:space="preserve">The field shows the internal ID: '1' for Technology, '2' for Fashion, '4' for Finance.
Automated check: AssertionError: Review dialog values: expected [ Array(9) ] to include 'Finance'</t>
  </si>
  <si>
    <t>SUP-012</t>
  </si>
  <si>
    <t>Reject removes the registration from the pending list</t>
  </si>
  <si>
    <t xml:space="preserve">1. Create a second pending organization.
2. Click 'Review' on it, then 'Reject'.
3. Search it in /sign-ups.</t>
  </si>
  <si>
    <t>The registration is rejected: it is no longer listed as a pending sign-up.</t>
  </si>
  <si>
    <t xml:space="preserve">Nothing happens. No request is sent to the server, no message is shown, the dialog stays open and the organization remains Pending in Sign Ups and Organizations. The button is a plain submit button inside a form with no handler.
Automated check: AssertionError: pending sign-ups still listed after Reject: expected [ 'QR QAMC REJECT 1635382' ] to deeply equal []</t>
  </si>
  <si>
    <t>SUP-013</t>
  </si>
  <si>
    <t>Approve activates the organization and removes it from Sign Ups</t>
  </si>
  <si>
    <t xml:space="preserve">1. Click 'Review' on the pending test organization, then 'Approve'.
2. Search it in /sign-ups and /organizations.</t>
  </si>
  <si>
    <t>Toast '&lt;organization&gt; approved successfully!'; it leaves Sign Ups and shows as Active in Organizations.</t>
  </si>
  <si>
    <t>SUP-014</t>
  </si>
  <si>
    <t>Approval sends each onboarding email exactly once</t>
  </si>
  <si>
    <t xml:space="preserve">1. Approve a sign-up (SUP-013).
2. Count the emails logged at approval time for the organization and its admin.</t>
  </si>
  <si>
    <t>One welcome email to the organization and one account email to the admin.</t>
  </si>
  <si>
    <t xml:space="preserve">Two 'Welcome to KrystalHR' emails and two 'Admin Account Created' emails are sent in the same second.
Automated check: AssertionError: emails sent by the approval: expected { welcome: 2, adminAccount: 2 } to deeply equal { welcome: 1, adminAccount: 1 }</t>
  </si>
  <si>
    <t>BUG-008</t>
  </si>
  <si>
    <t>SUP-015</t>
  </si>
  <si>
    <t>Sort label keeps the name of the selected option</t>
  </si>
  <si>
    <t xml:space="preserve">1. Open /sign-ups (label reads 'Sort by:Newest').
2. Open the sort menu and choose 'Newest'.</t>
  </si>
  <si>
    <t>The label still reads 'Sort by:Newest'.</t>
  </si>
  <si>
    <t xml:space="preserve">'Sort by:Latest': the internal filter value is shown instead of the option label.
Automated check: AssertionError: label after choosing 'Newest': expected 'Sort by:Latest' to equal 'Sort by:Newest'</t>
  </si>
  <si>
    <t>BUG-031</t>
  </si>
  <si>
    <t>ANN-001</t>
  </si>
  <si>
    <t>Announcements page lists sent announcements</t>
  </si>
  <si>
    <t>1. Open /announcements.</t>
  </si>
  <si>
    <t>Columns Title, Sender, Recipients, Date Sent, Actions with a 'View Details' link per row, plus 'Send Email', Search and Sort.</t>
  </si>
  <si>
    <t>ANN-002</t>
  </si>
  <si>
    <t>Search by title filters the list and shows an empty state</t>
  </si>
  <si>
    <t xml:space="preserve">1. Search the title of the first announcement.
2. Search a string that matches nothing.</t>
  </si>
  <si>
    <t>Matching announcements are listed; otherwise 'No announcements found.'</t>
  </si>
  <si>
    <t>ANN-003</t>
  </si>
  <si>
    <t>Search also matches the sender address</t>
  </si>
  <si>
    <t xml:space="preserve">1. Note the Sender of the first announcement.
2. Type that address in Search.</t>
  </si>
  <si>
    <t>Announcements from that sender are listed.</t>
  </si>
  <si>
    <t xml:space="preserve">'No announcements found.'
Automated check: AssertionError: announcements found when searching "support@krystalhr.com": expected 0 to be above 0</t>
  </si>
  <si>
    <t>BUG-033</t>
  </si>
  <si>
    <t>ANN-004</t>
  </si>
  <si>
    <t>Sort by Title and Oldest reorder the list</t>
  </si>
  <si>
    <t xml:space="preserve">1. Choose Sort by &gt; Title.
2. Choose Sort by &gt; Oldest.</t>
  </si>
  <si>
    <t>The sort label changes and the first row changes accordingly; Oldest shows the earliest date first.</t>
  </si>
  <si>
    <t>ANN-005</t>
  </si>
  <si>
    <t>Create Announcement: recipients, title and body are required</t>
  </si>
  <si>
    <t xml:space="preserve">1. Open /announcements/create.
2. Click 'Send Announcement' with the form empty.</t>
  </si>
  <si>
    <t>Messages: select at least one organization, title required, message required.</t>
  </si>
  <si>
    <t>ANN-006</t>
  </si>
  <si>
    <t>Create Announcement: sender is required</t>
  </si>
  <si>
    <t xml:space="preserve">1. Open /announcements/create and set From to the blank option.
2. Fill recipient, title and body.
3. Click 'Send Announcement'.</t>
  </si>
  <si>
    <t>'The sender email field is required.' and nothing is sent.</t>
  </si>
  <si>
    <t>ANN-007</t>
  </si>
  <si>
    <t>Create Announcement: title longer than 255 characters is rejected</t>
  </si>
  <si>
    <t xml:space="preserve">1. Fill recipient and body.
2. Enter a 300-character title.
3. Click 'Send Announcement'.</t>
  </si>
  <si>
    <t>'The title field must not be greater than 255 characters.'</t>
  </si>
  <si>
    <t>ANN-008</t>
  </si>
  <si>
    <t>A recipient can be searched, selected and removed</t>
  </si>
  <si>
    <t xml:space="preserve">1. Open the To dropdown and search the test organization.
2. Tick it.
3. Click 'Remove' on its chip.</t>
  </si>
  <si>
    <t>The organization is shown as a chip, then removed and 'Select Recipient' is shown again.</t>
  </si>
  <si>
    <t>ANN-009</t>
  </si>
  <si>
    <t>Recipient search with no match shows a message</t>
  </si>
  <si>
    <t xml:space="preserve">1. Open the To dropdown.
2. Search a string that matches nothing.</t>
  </si>
  <si>
    <t>A 'no organizations found' message is shown in the dropdown.</t>
  </si>
  <si>
    <t>ANN-010</t>
  </si>
  <si>
    <t>'Select All' targets every organization</t>
  </si>
  <si>
    <t xml:space="preserve">1. Tick 'Select All' next to To.
2. Untick it.</t>
  </si>
  <si>
    <t>The field shows 'All Organizations Selected'; unticking restores 'Select Recipient'.</t>
  </si>
  <si>
    <t>ANN-011</t>
  </si>
  <si>
    <t>Organizations that are not yet approved cannot be selected as recipients</t>
  </si>
  <si>
    <t xml:space="preserve">1. Take the name of a pending registration from /sign-ups.
2. Search it in the To dropdown on /announcements/create.</t>
  </si>
  <si>
    <t>Pending (unapproved) organizations are not offered as recipients.</t>
  </si>
  <si>
    <t xml:space="preserve">Pending and suspended organizations are listed in the dropdown and can be selected.
Automated check: AssertionError: recipient options offered for pending organization "QAMC REJECT 1635382": expected 1 to equal 0</t>
  </si>
  <si>
    <t>BUG-020</t>
  </si>
  <si>
    <t>ANN-012</t>
  </si>
  <si>
    <t>A valid announcement is sent and listed first</t>
  </si>
  <si>
    <t xml:space="preserve">1. Choose sender product@krystalhr.com, the test organization, a title and a body.
2. Click 'Send Announcement'.</t>
  </si>
  <si>
    <t>User returns to /announcements; the new announcement is the first row with the chosen sender and '1 Org'.</t>
  </si>
  <si>
    <t>ANN-013</t>
  </si>
  <si>
    <t>Sending an announcement shows a success confirmation</t>
  </si>
  <si>
    <t xml:space="preserve">1. Send a valid announcement (ANN-012).
2. Watch the list page right after the redirect.</t>
  </si>
  <si>
    <t>A success toast or banner confirms the announcement was sent.</t>
  </si>
  <si>
    <t>ANN-014</t>
  </si>
  <si>
    <t>The announcement email reaches the recipient organization</t>
  </si>
  <si>
    <t xml:space="preserve">1. Send a valid announcement (ANN-012).
2. Search its title in /log-viewer.</t>
  </si>
  <si>
    <t>An email with the announcement title as subject, from the chosen sender, to the organization's email, containing the body.</t>
  </si>
  <si>
    <t>ANN-015</t>
  </si>
  <si>
    <t>View Details shows sender, date, title, body and recipients</t>
  </si>
  <si>
    <t>1. Click 'View Details' on the announcement sent in ANN-012.</t>
  </si>
  <si>
    <t>Sender, date sent, title and body are shown read-only and the recipient is listed with status 'Sent'.</t>
  </si>
  <si>
    <t>ANN-016</t>
  </si>
  <si>
    <t>Details page is titled as a details page</t>
  </si>
  <si>
    <t xml:space="preserve">1. Open an announcement's details.
2. Read the card heading.</t>
  </si>
  <si>
    <t>The heading names the page (e.g. 'Announcement Details'), not 'Send Announcement'.</t>
  </si>
  <si>
    <t xml:space="preserve">The card heading reads 'Send Announcement' although nothing can be sent here; the breadcrumb is 'Home &gt; Announcement Details' with no link to the list, and the body shows an editor toolbar on read-only content.
Automated check: Error: Expected the page not to show "Send Announcement"</t>
  </si>
  <si>
    <t>BUG-032</t>
  </si>
  <si>
    <t>ANN-017</t>
  </si>
  <si>
    <t>Script-bearing HTML in the body is sanitised</t>
  </si>
  <si>
    <t xml:space="preserve">1. Create an announcement whose body contains an &lt;img onerror&gt; handler and a javascript: link.
2. Send it and open its details.</t>
  </si>
  <si>
    <t>The handler does not run and the unsafe elements are removed from the stored body.</t>
  </si>
  <si>
    <t>ANN-018</t>
  </si>
  <si>
    <t>Cancel leaves the form without sending</t>
  </si>
  <si>
    <t xml:space="preserve">1. Open /announcements/create and type a title.
2. Click 'Cancel'.
3. Search that title in the list.</t>
  </si>
  <si>
    <t>User returns to /announcements and no announcement with that title exists.</t>
  </si>
  <si>
    <t>ANN-019</t>
  </si>
  <si>
    <t>Announcement list keeps every column in view</t>
  </si>
  <si>
    <t xml:space="preserve">1. Open /announcements at 1280 px width.
2. Go to the page that lists an announcement with a long (~255-character) title.</t>
  </si>
  <si>
    <t>Long titles wrap or are truncated so Sender, Recipients, Date Sent and Actions stay visible without horizontal scrolling.</t>
  </si>
  <si>
    <t xml:space="preserve">The Title column takes the width of the longest title, so for every row only the title is visible; 'View Details' can only be reached by scrolling the table sideways.
Automated check: AssertionError: columns pushed outside the 1280px viewport on page 2 (longest title: 255 characters): expected [ Array(4) ] to deeply equal []</t>
  </si>
  <si>
    <t>BUG-021</t>
  </si>
  <si>
    <t>SEC-001</t>
  </si>
  <si>
    <t>Smoke</t>
  </si>
  <si>
    <t>All four modules load without a server error</t>
  </si>
  <si>
    <t xml:space="preserve">1. Log in.
2. Open /dashboard, /organizations, /sign-ups and /announcements.</t>
  </si>
  <si>
    <t>Each page returns HTTP 200 and renders its heading.</t>
  </si>
  <si>
    <t>SEC-002</t>
  </si>
  <si>
    <t>Log viewer API is not readable without logging in</t>
  </si>
  <si>
    <t>1. Without a session request /log-viewer/api/files and /log-viewer/api/logs?file=&lt;today's log&gt;.</t>
  </si>
  <si>
    <t>Both requests are refused (redirect to login or 401/403).</t>
  </si>
  <si>
    <t xml:space="preserve">Both return HTTP 200. The first lists 105 server log files (nginx + Laravel) flagged can_download: true and can_delete: true; the second returns log entries. The Laravel log holds every email the system sends, including 'Admin Account Created' emails with plain-text passwords (BUG-002).
Automated check: AssertionError: log viewer endpoints readable without a session: expected [ Array(2) ] to deeply equal []</t>
  </si>
  <si>
    <t>SEC-003</t>
  </si>
  <si>
    <t>Unknown URL returns a 404 page</t>
  </si>
  <si>
    <t>1. Open /this-page-does-not-exist.</t>
  </si>
  <si>
    <t>HTTP 404 with a 'Not Found' page.</t>
  </si>
  <si>
    <t>SEC-004</t>
  </si>
  <si>
    <t>Unknown announcement ID returns 404</t>
  </si>
  <si>
    <t>1. Open /announcements/99999999.</t>
  </si>
  <si>
    <t>HTTP 404 (no server error).</t>
  </si>
  <si>
    <t>SEC-005</t>
  </si>
  <si>
    <t>HTML in organization names is displayed as text</t>
  </si>
  <si>
    <t xml:space="preserve">1. Open /organizations and search '&lt;script&gt;'.
2. Open /sign-ups and search '&lt;script&gt;'.</t>
  </si>
  <si>
    <t>Names are rendered as plain text; no dialog is triggered and no script element is injected into the table.</t>
  </si>
  <si>
    <t>Area / Feature</t>
  </si>
  <si>
    <t>Preconditions</t>
  </si>
  <si>
    <t>Steps to Reproduce</t>
  </si>
  <si>
    <t>Evidence</t>
  </si>
  <si>
    <t>Test Cases</t>
  </si>
  <si>
    <t>Reproduced in this run</t>
  </si>
  <si>
    <t>Log Viewer</t>
  </si>
  <si>
    <t>P1</t>
  </si>
  <si>
    <t>No session: use a private window or curl.</t>
  </si>
  <si>
    <t xml:space="preserve">1. Request GET /log-viewer/api/files with header Accept: application/json.
2. Take the identifier of laravel-{date}.log from the response.
3. Request GET /log-viewer/api/logs?file={identifier}&amp;per_page=1.</t>
  </si>
  <si>
    <t>Both requests are refused (redirect to /auth/login or 401/403), like the /log-viewer page itself, which does redirect.</t>
  </si>
  <si>
    <t>Both return HTTP 200. The first lists 105 server log files (nginx + Laravel) flagged can_download: true and can_delete: true; the second returns log entries. The Laravel log holds every email the system sends, including 'Admin Account Created' emails with plain-text passwords (BUG-002).</t>
  </si>
  <si>
    <t>Automated: SEC-002. Manual: curl without cookies returned 200 for both endpoints. Delete was not attempted.</t>
  </si>
  <si>
    <t>Yes</t>
  </si>
  <si>
    <t>Open</t>
  </si>
  <si>
    <t>Add Organization / emails</t>
  </si>
  <si>
    <t>Logged in as tester@krystalhr.com (Super Admin).</t>
  </si>
  <si>
    <t xml:space="preserve">1. Organizations &gt; Add Organization.
2. Admin Contact: First Name 'Ada', Phone '08031234568'; complete the form and save.
3. Open /log-viewer &gt; laravel-{date}.log and find 'Admin Account Created' sent to the admin email.</t>
  </si>
  <si>
    <t>A set-password link (or a random one-time password). Credentials must not be derivable from data the admin entered.</t>
  </si>
  <si>
    <t>The email contains 'Password: ada4568' (lower-case first name + last four digits of the admin phone). Same pattern for every admin created (pat4571, grace4570, 12344569). The same password is re-sent on Activate, Approve and Resend Details.</t>
  </si>
  <si>
    <t>Automated: ORG-016. Log entries 2026-10-09 14:42:33, 14:48:34, 14:51:04.</t>
  </si>
  <si>
    <t>Review Organization</t>
  </si>
  <si>
    <t>Logged in as tester@krystalhr.com (Super Admin). At least one pending sign-up.</t>
  </si>
  <si>
    <t xml:space="preserve">1. Sign Ups &gt; click 'Review' on a pending organization.
2. Click 'Reject'.</t>
  </si>
  <si>
    <t>The registration is rejected: it leaves the pending list (and the applicant is informed).</t>
  </si>
  <si>
    <t>Nothing happens. No request is sent to the server, no message is shown, the dialog stays open and the organization remains Pending in Sign Ups and Organizations. The button is a plain submit button inside a form with no handler.</t>
  </si>
  <si>
    <t>Automated: SUP-012.</t>
  </si>
  <si>
    <t>Add Organization</t>
  </si>
  <si>
    <t xml:space="preserve">1. Organizations &gt; Add Organization.
2. Fill all fields with valid data; Domain Prefix = 'qamcdomain123' (13 characters).
3. Tick the consent box and click 'Save changes'.</t>
  </si>
  <si>
    <t>The Domain Prefix validation message is shown under the field (as for every other field).</t>
  </si>
  <si>
    <t>The form stays open with no message at all and nothing is created. The server does return 'The domain prefix field must not be greater than 10 characters.', but the field has no error slot. Also reproduced with 'The domain prefix field must only contain letters and numbers.' and 'The domain has already been taken.' The field has no maxlength or hint about the 10-character limit.</t>
  </si>
  <si>
    <t>Automated: ORG-010 (compares the server's message with the page).</t>
  </si>
  <si>
    <t>Manage &gt; Billing and Subscription</t>
  </si>
  <si>
    <t>Logged in as tester@krystalhr.com (Super Admin). An organization on the Free plan.</t>
  </si>
  <si>
    <t xml:space="preserve">1. Organizations &gt; Manage &gt; 'Billing and Subscription'.
2. Click 'Change Plan', select 'Basic'.
3. Click 'Save changes'.</t>
  </si>
  <si>
    <t>The plan is updated to Basic and the dialog closes with a confirmation.</t>
  </si>
  <si>
    <t>Nothing happens: no request is sent, the dialog stays open, and the organization is still on Free in the list.</t>
  </si>
  <si>
    <t>Automated: ORG-028.</t>
  </si>
  <si>
    <t>Organization list (also Dashboard &gt; Companies)</t>
  </si>
  <si>
    <t>P2</t>
  </si>
  <si>
    <t>Logged in as tester@krystalhr.com (Super Admin). Many organizations share the same sign-up timestamp (e.g. bulk import).</t>
  </si>
  <si>
    <t xml:space="preserve">1. Open /organizations?page=2, ?page=3 and ?page=4 with the default sort (Newest).
2. Compare the organizations listed on each page.</t>
  </si>
  <si>
    <t>Each organization appears on exactly one page.</t>
  </si>
  <si>
    <t>Records repeat across pages (e.g. #941 'QA Bulk 0467' on pages 2 and 3; #949-#951 on pages 2 and 4), so other records are never shown. The order is not stable for rows with equal dates; a secondary sort key (ID) is missing.</t>
  </si>
  <si>
    <t>Automated: ORG-006.</t>
  </si>
  <si>
    <t>Emails on registration</t>
  </si>
  <si>
    <t xml:space="preserve">1. Add an organization with the 'Organization Status' switch OFF (it is created as Pending and appears in Sign Ups).
2. Open /log-viewer and list the emails for that organization.</t>
  </si>
  <si>
    <t>Only 'Your Application Has Been Received'. Welcome and credentials are sent after approval.</t>
  </si>
  <si>
    <t>Four emails at once: 'Your Application Has Been Received', 'New Company Signup - Review Required' (to business@), and also 'Welcome to KrystalHR - your organisation account has been successfully created and is ready to use' plus 'Admin Account Created' with the admin's password. The applicant is told both 'we will revert within 24 hours' and 'your account is ready'.</t>
  </si>
  <si>
    <t>Automated: SUP-006. Log entries 2026-10-09 14:42:33 and 14:51:01.</t>
  </si>
  <si>
    <t>Review Organization &gt; Approve</t>
  </si>
  <si>
    <t>Approving a sign-up sends every onboarding email twice</t>
  </si>
  <si>
    <t>Logged in as tester@krystalhr.com (Super Admin). A pending sign-up.</t>
  </si>
  <si>
    <t xml:space="preserve">1. Sign Ups &gt; Review &gt; Approve.
2. Open /log-viewer and list the emails logged at that second.</t>
  </si>
  <si>
    <t>Two 'Welcome to KrystalHR' emails and two 'Admin Account Created' emails are sent in the same second.</t>
  </si>
  <si>
    <t>Automated: SUP-014. Log entries 2026-10-09 14:52:13 (4 emails).</t>
  </si>
  <si>
    <t>Emails on creation</t>
  </si>
  <si>
    <t>An organization created as Active still triggers the 'application received / review required' emails</t>
  </si>
  <si>
    <t>P3</t>
  </si>
  <si>
    <t xml:space="preserve">1. Add an organization with the 'Organization Status' switch ON.
2. Open /log-viewer and list the emails for that organization.</t>
  </si>
  <si>
    <t>Welcome and admin-account emails only: the organization is already active.</t>
  </si>
  <si>
    <t>The organization also gets 'Your Application Has Been Received ... we would revert within the next 24 hours', and business@krystalhr.com gets 'New Company Signup - Review Required', although nothing is left to review.</t>
  </si>
  <si>
    <t>Automated: ORG-018. Log entries 2026-10-09 14:45:06.</t>
  </si>
  <si>
    <t>Manage &gt; Organization Details; Sign Ups &gt; Review</t>
  </si>
  <si>
    <t>Industry is shown as a number instead of its name</t>
  </si>
  <si>
    <t>UI / Data</t>
  </si>
  <si>
    <t>Logged in as tester@krystalhr.com (Super Admin). An organization created with industry 'Technology'.</t>
  </si>
  <si>
    <t xml:space="preserve">1. Organizations &gt; Manage on that organization and read 'Industry'.
2. For a pending one: Sign Ups &gt; Review and read 'Industry'.</t>
  </si>
  <si>
    <t>'Technology' (the option chosen at creation).</t>
  </si>
  <si>
    <t>The field shows the internal ID: '1' for Technology, '2' for Fashion, '4' for Finance.</t>
  </si>
  <si>
    <t>Automated: ORG-022, SUP-011.</t>
  </si>
  <si>
    <t>ORG-022, SUP-011</t>
  </si>
  <si>
    <t>Manage &gt; Edit Info</t>
  </si>
  <si>
    <t>Edit Info offers a different industry list and preselects 'Photography'</t>
  </si>
  <si>
    <t xml:space="preserve">1. Organizations &gt; Manage &gt; 'Edit Info'.
2. Open the Industry dropdown.</t>
  </si>
  <si>
    <t>The 15 industries of the Add form (Technology, Fashion, Healthcare, ...) with the saved one selected.</t>
  </si>
  <si>
    <t>A different list is offered (Photography, Design services, Web development, Accounting, Legal services, Consulting, Other) and 'Photography' is preselected. The saved industry cannot be kept visible or re-selected, and choosing an option stores a text value where the rest of the app uses numeric IDs.</t>
  </si>
  <si>
    <t>Automated: ORG-023.</t>
  </si>
  <si>
    <t>The mandatory 'ID Prefix' is ignored</t>
  </si>
  <si>
    <t xml:space="preserve">1. Add an organization named 'QAMC Active ...' with ID Prefix 'ZQX'.
2. Read the Employee ID in the 'Admin Account Created' email.
3. Export CSV and read the 'ID prefix' column.</t>
  </si>
  <si>
    <t>Employee IDs start with 'ZQX' and the export shows 'ZQX'.</t>
  </si>
  <si>
    <t>The Employee ID is 'QAM261370': the first three letters of the organization name are used instead. The 'ID prefix' column of the export is empty for all organizations.</t>
  </si>
  <si>
    <t>Automated: ORG-017, ORG-033.</t>
  </si>
  <si>
    <t>ORG-017, ORG-033</t>
  </si>
  <si>
    <t>BUG-013</t>
  </si>
  <si>
    <t>Export CSV</t>
  </si>
  <si>
    <t>Export CSV leaves the 'Plan' and 'ID prefix' columns empty</t>
  </si>
  <si>
    <t xml:space="preserve">1. Organizations &gt; Export CSV &gt; OK.
2. Open companies.csv.</t>
  </si>
  <si>
    <t>'Plan' shows Free / Basic / Premium as in the list; 'ID prefix' shows the saved prefix.</t>
  </si>
  <si>
    <t>Both columns are empty in all ~950 rows, although the list shows Basic and Premium plans. 'Domain' and 'Web Prefix' contain the same value. The column set also differs from the import template, so an export cannot be re-imported.</t>
  </si>
  <si>
    <t>Automated: ORG-033.</t>
  </si>
  <si>
    <t>KPI cards</t>
  </si>
  <si>
    <t>Trend badges show the same unit-less figure on 'Total' and 'Pending' organizations</t>
  </si>
  <si>
    <t xml:space="preserve">1. Open /dashboard.
2. Compare the green badge on 'Total Organizations' and on 'Pending Organizations'.</t>
  </si>
  <si>
    <t>Each card shows its own change with a unit and period (e.g. '+4% vs last month').</t>
  </si>
  <si>
    <t>Both badges show the identical value with no unit or period. The value follows the total (1870.83 at 946 organizations, 1879.17 at 950), so the Pending card displays the Total card's growth. 'Total Users' has no badge.</t>
  </si>
  <si>
    <t>Automated: DSH-006.</t>
  </si>
  <si>
    <t>Action Required</t>
  </si>
  <si>
    <t>'Action Required' shows placeholder data and 'View all' does nothing</t>
  </si>
  <si>
    <t xml:space="preserve">1. Open /dashboard and read the 'Action Required' panel.
2. Search the listed names in the Companies table.
3. Click 'View all'.</t>
  </si>
  <si>
    <t>Alerts for real organizations whose subscription is about to expire; 'View all' opens the full list.</t>
  </si>
  <si>
    <t>The panel always lists 'Global Marketing', 'Product Launch' and 'Customer Support' (3 / 5 / 10 days). None of them exists as an organization. 'View all' has no action: no navigation, dialog or request.</t>
  </si>
  <si>
    <t>Automated: DSH-007, DSH-008.</t>
  </si>
  <si>
    <t>DSH-007, DSH-008</t>
  </si>
  <si>
    <t>Billing history shows a template row and its download actions are dead</t>
  </si>
  <si>
    <t>Logged in as tester@krystalhr.com (Super Admin). A Free-plan organization created today.</t>
  </si>
  <si>
    <t xml:space="preserve">1. Organizations &gt; Manage &gt; 'Billing and Subscription'.
2. Click 'Download' on the row and 'Download All'.</t>
  </si>
  <si>
    <t>The organization's own invoices (none for a new Free organization), with working downloads.</t>
  </si>
  <si>
    <t>Each organization checked shows the same row: 'Basic Plan | DD - MM- YYYY | ₦100,000 | Active'. 'Download' links to '#' and 'Download All' sends no request. Amounts are in ₦ here but in $ in the Change Plan dialog.</t>
  </si>
  <si>
    <t>Automated: ORG-029.</t>
  </si>
  <si>
    <t>Hint says 'activated immediately' while the status switch is off and the organization is created Pending</t>
  </si>
  <si>
    <t xml:space="preserve">1. Organizations &gt; Add Organization.
2. Leave 'Organization Status' off and read the text under it.
3. Save a valid organization.</t>
  </si>
  <si>
    <t>The hint describes the current switch position (off = pending approval).</t>
  </si>
  <si>
    <t>The hint always reads 'Organization will be activated immediately upon creation', but with the switch off the organization is created as Pending and lands in Sign Ups.</t>
  </si>
  <si>
    <t>Automated: ORG-011.</t>
  </si>
  <si>
    <t>Contact Organization</t>
  </si>
  <si>
    <t>Missing Title is not reported in the Contact dialog</t>
  </si>
  <si>
    <t xml:space="preserve">1. Sign Ups &gt; Contact.
2. Click 'Send Email' with Title and Message empty.
3. Type a message only and click 'Send Email' again.</t>
  </si>
  <si>
    <t>A required message under Title and under Message.</t>
  </si>
  <si>
    <t>Only 'The contact.message field is required.' is shown. The Title error returned by the server is not displayed, so with a message typed the button appears to do nothing.</t>
  </si>
  <si>
    <t>Automated: SUP-007.</t>
  </si>
  <si>
    <t>Contact dialog keeps the previous title and message after sending</t>
  </si>
  <si>
    <t xml:space="preserve">1. Sign Ups &gt; Contact, enter a title and message, click 'Send Email'.
2. Click 'Contact' again.</t>
  </si>
  <si>
    <t>An empty form.</t>
  </si>
  <si>
    <t>Title and Message still hold the text that was just sent, which makes it easy to send an old message again or to another organization.</t>
  </si>
  <si>
    <t>Automated: SUP-009.</t>
  </si>
  <si>
    <t>Create Announcement &gt; To</t>
  </si>
  <si>
    <t>Pending and suspended organizations can be chosen as announcement recipients</t>
  </si>
  <si>
    <t>Logged in as tester@krystalhr.com (Super Admin). A pending sign-up and a suspended organization exist.</t>
  </si>
  <si>
    <t xml:space="preserve">1. Announcements &gt; Send Email.
2. Open 'To' and search the name of a pending (or suspended) organization.</t>
  </si>
  <si>
    <t>Only active organizations are offered. (To be confirmed with the product owner.)</t>
  </si>
  <si>
    <t>Pending and suspended organizations are listed in the dropdown and can be selected.</t>
  </si>
  <si>
    <t>Automated: ANN-011.</t>
  </si>
  <si>
    <t>Announcement list</t>
  </si>
  <si>
    <t>A long title pushes Sender, Recipients, Date Sent and Actions off the screen</t>
  </si>
  <si>
    <t>Logged in as tester@krystalhr.com (Super Admin). An announcement with a ~255-character title without spaces is on the page.</t>
  </si>
  <si>
    <t xml:space="preserve">1. Open /announcements at 1280 px width.
2. Go to the page that lists the long-title announcement.</t>
  </si>
  <si>
    <t>Long titles wrap or are truncated; all five columns stay visible.</t>
  </si>
  <si>
    <t>The Title column takes the width of the longest title, so for every row only the title is visible; 'View Details' can only be reached by scrolling the table sideways.</t>
  </si>
  <si>
    <t>Automated: ANN-019.</t>
  </si>
  <si>
    <t>Search (Organizations, Dashboard, Sign Ups, Announcements)</t>
  </si>
  <si>
    <t>Search does not trim spaces</t>
  </si>
  <si>
    <t>P4</t>
  </si>
  <si>
    <t xml:space="preserve">1. Open /organizations.
2. Search an existing name with a leading or trailing space (e.g. pasted text).</t>
  </si>
  <si>
    <t>The organization is found.</t>
  </si>
  <si>
    <t>'No companies found.' Same behaviour in Sign Ups and Announcements. Also, '%' is treated as a wildcard and returns every record.</t>
  </si>
  <si>
    <t>Automated: ORG-003.</t>
  </si>
  <si>
    <t>Organization list</t>
  </si>
  <si>
    <t>Sort by Name is not alphabetical (names stored with leading spaces sort first)</t>
  </si>
  <si>
    <t xml:space="preserve">1. Open /organizations.
2. Choose Sort by &gt; Name.</t>
  </si>
  <si>
    <t>A to Z by organization name.</t>
  </si>
  <si>
    <t>'Ewing Manning Co' and 'Ruby &amp; Topaz' are listed before 'Abdullahi Systems'. The export shows these names are stored with leading / trailing spaces ('   Ewing Manning Co   '): names are not trimmed when saved through at least one entry point (Edit Info does trim).</t>
  </si>
  <si>
    <t>Automated: ORG-005.</t>
  </si>
  <si>
    <t>Manage page header</t>
  </si>
  <si>
    <t>Organization name is almost unreadable in the Manage header (light theme)</t>
  </si>
  <si>
    <t>UI / Accessibility</t>
  </si>
  <si>
    <t>Logged in as tester@krystalhr.com (Super Admin). Light theme.</t>
  </si>
  <si>
    <t xml:space="preserve">1. Organizations &gt; Manage on any organization.
2. Look at the name and email under the avatar.</t>
  </si>
  <si>
    <t>Readable text, contrast of at least 4.5:1.</t>
  </si>
  <si>
    <t>Dark text rgb(29,41,57) on a near-black panel rgb(16,16,16): contrast 1.29:1.</t>
  </si>
  <si>
    <t>Automated: ORG-031.</t>
  </si>
  <si>
    <t>'Organization Logo*' is marked required but is optional</t>
  </si>
  <si>
    <t xml:space="preserve">1. Organizations &gt; Add Organization.
2. Save a valid organization without a logo.</t>
  </si>
  <si>
    <t>Either a 'logo is required' message, or no asterisk on the label.</t>
  </si>
  <si>
    <t>The organization is created without a logo and no message is shown.</t>
  </si>
  <si>
    <t>Automated: ORG-009.</t>
  </si>
  <si>
    <t>Admin first / last name accept digits and HTML</t>
  </si>
  <si>
    <t>1. Add an organization with admin First Name '1234' and Last Name '&lt;b&gt;x&lt;/b&gt;'.</t>
  </si>
  <si>
    <t>Names are limited to letters and common name punctuation.</t>
  </si>
  <si>
    <t>The organization is created; emails greet the admin with 'Hello 1234' and the generated password becomes '12344569'. (The HTML is escaped on screen.)</t>
  </si>
  <si>
    <t>Automated: ORG-015.</t>
  </si>
  <si>
    <t>Manage &gt; Admins</t>
  </si>
  <si>
    <t>Admin 'Manage' link does nothing; Role is blank and Permissions is always 'Gallery Management'</t>
  </si>
  <si>
    <t xml:space="preserve">1. Organizations &gt; Manage &gt; Admins.
2. Read the Role and Permissions columns and click 'Manage' on a row.</t>
  </si>
  <si>
    <t>The admin's role and permissions, and a working Manage action.</t>
  </si>
  <si>
    <t>'Manage' is a link to '#'. Role is empty and Permissions shows 'Gallery Management' for every admin of every organization.</t>
  </si>
  <si>
    <t>Automated: ORG-027.</t>
  </si>
  <si>
    <t>Subscription Plan dropdown only offers 'Free'</t>
  </si>
  <si>
    <t xml:space="preserve">1. Organizations &gt; Add Organization.
2. Open 'Subscription Plan'.</t>
  </si>
  <si>
    <t>Free, Basic and Premium (plans shown in the list and in Change Plan).</t>
  </si>
  <si>
    <t>'Free' is the only option. Together with BUG-005 there is no way in the UI to put an organization on a paid plan.</t>
  </si>
  <si>
    <t>Automated: ORG-012.</t>
  </si>
  <si>
    <t>Organization name link leads to a tenant URL that fails to load</t>
  </si>
  <si>
    <t>1. In /organizations click an organization name (e.g. https://qac9661660.krystalhrsite.kdns.site).</t>
  </si>
  <si>
    <t>The tenant's site opens.</t>
  </si>
  <si>
    <t>The connection fails with a TLS error (unrecognized name) for every tenant sub-domain tried. Possibly a staging certificate limitation; note the Add form also labels the suffix '.krystalhr.com' while links use '.krystalhrsite.kdns.site'.</t>
  </si>
  <si>
    <t>Automated: ORG-036.</t>
  </si>
  <si>
    <t>Sign-up list</t>
  </si>
  <si>
    <t>No empty-state message when a search has no results</t>
  </si>
  <si>
    <t xml:space="preserve">1. Open /sign-ups.
2. Search text that matches nothing.</t>
  </si>
  <si>
    <t>A message such as 'No sign ups found.', as Organizations ('No companies found.') and Announcements do.</t>
  </si>
  <si>
    <t>The table body is simply empty under the header row.</t>
  </si>
  <si>
    <t>Automated: SUP-004.</t>
  </si>
  <si>
    <t>Sort label changes to 'Latest' after choosing 'Newest'</t>
  </si>
  <si>
    <t xml:space="preserve">1. Open /sign-ups (label: 'Sort by:Newest').
2. Open the sort menu and choose 'Newest'.</t>
  </si>
  <si>
    <t>'Sort by:Newest'.</t>
  </si>
  <si>
    <t>'Sort by:Latest': the internal filter value is shown instead of the option label.</t>
  </si>
  <si>
    <t>Automated: SUP-015.</t>
  </si>
  <si>
    <t>Announcement details</t>
  </si>
  <si>
    <t>Details page is headed 'Send Announcement'</t>
  </si>
  <si>
    <t>1. Announcements &gt; 'View Details' on any row.</t>
  </si>
  <si>
    <t>A heading that names the page (e.g. 'Announcement Details') and a breadcrumb back to Announcements.</t>
  </si>
  <si>
    <t>The card heading reads 'Send Announcement' although nothing can be sent here; the breadcrumb is 'Home &gt; Announcement Details' with no link to the list, and the body shows an editor toolbar on read-only content.</t>
  </si>
  <si>
    <t>Automated: ANN-016.</t>
  </si>
  <si>
    <t>Search only matches the title, not the sender</t>
  </si>
  <si>
    <t>Enhancement</t>
  </si>
  <si>
    <t xml:space="preserve">1. Open /announcements.
2. Search 'support@krystalhr.com' (a value shown in the Sender column).</t>
  </si>
  <si>
    <t>Announcements from that sender.</t>
  </si>
  <si>
    <t>'No announcements found.'</t>
  </si>
  <si>
    <t>Automated: ANN-003.</t>
  </si>
  <si>
    <t>BUG-034</t>
  </si>
  <si>
    <t>Validation messages (Edit Info, Add New Admin, Contact Organization)</t>
  </si>
  <si>
    <t>Validation messages expose internal field names</t>
  </si>
  <si>
    <t xml:space="preserve">1. Manage &gt; Edit Info: enter -9 employees and Save.
2. Manage &gt; Admins &gt; Add New Admin: click 'Create User' empty.
3. Sign Ups &gt; Contact: click 'Send Email' empty.</t>
  </si>
  <si>
    <t>Plain-language messages ('Number of employees must be at least 1').</t>
  </si>
  <si>
    <t>'The edit.number of employees field must be at least 1.', 'The admin.first name field is required.', 'The contact.message field is required.'</t>
  </si>
  <si>
    <t>Exploratory; visible in the screenshots of ORG-024, ORG-026 and SUP-007.</t>
  </si>
  <si>
    <t>Manual (exploratory)</t>
  </si>
  <si>
    <t>BUG-035</t>
  </si>
  <si>
    <t>Message placeholder is copied from a recruitment screen</t>
  </si>
  <si>
    <t>1. Sign Ups &gt; Contact and read the Message placeholder.</t>
  </si>
  <si>
    <t>A placeholder about contacting a registering organization.</t>
  </si>
  <si>
    <t>'Provide interview details, including format, expectations, date, and time, along with any important instructions for candidates.' The upload is also labelled 'Descriptive Image'.</t>
  </si>
  <si>
    <t>Exploratory.</t>
  </si>
  <si>
    <t>BUG-036</t>
  </si>
  <si>
    <t>Activate / Suspend on the Manage page act without confirmation</t>
  </si>
  <si>
    <t xml:space="preserve">1. Organizations &gt; Manage.
2. Click 'Suspend' (or 'Activate') in the header.</t>
  </si>
  <si>
    <t>The same 'Confirm Action' dialog used by the list.</t>
  </si>
  <si>
    <t>The status changes immediately on one click.</t>
  </si>
  <si>
    <t>BUG-037</t>
  </si>
  <si>
    <t>Emails on domains without mail records are rejected as 'must be a valid email address'</t>
  </si>
  <si>
    <t>1. Add an organization with email 'name@example.com'.</t>
  </si>
  <si>
    <t>Accepted, or a message that explains the domain cannot receive mail.</t>
  </si>
  <si>
    <t>'The organization email field must be a valid email address.' although the address is well-formed; the same form accepts '@mailinator.com'. Existing bulk-created organizations do have '@example.com' addresses, so entry points disagree.</t>
  </si>
  <si>
    <t>BUG-038</t>
  </si>
  <si>
    <t>Import CSV</t>
  </si>
  <si>
    <t>Import error toast does not say which rows failed and omits some errors</t>
  </si>
  <si>
    <t>1. Import a CSV with one valid row, one row with a bad email and -4 employees, and one row re-using an existing domain prefix.</t>
  </si>
  <si>
    <t>A per-row report (row number, field, reason).</t>
  </si>
  <si>
    <t>Toasts '1 companies created successfully.' and '2 row(s) failed to import.The email field must be a valid email address., The number of employees field must be at least 1.' No row numbers are given and the duplicate-domain reason is missing.</t>
  </si>
  <si>
    <t>BUG-039</t>
  </si>
  <si>
    <t>'New Company Signup' email is sometimes sent with an empty Admin Name</t>
  </si>
  <si>
    <t xml:space="preserve">1. Add several pending organizations.
2. Read the 'New Company Signup - Review Required' emails sent to business@krystalhr.com.</t>
  </si>
  <si>
    <t>'Admin Name: Pat Pending'.</t>
  </si>
  <si>
    <t>Intermittent (1 of 4 observed): 'Admin Name:' is blank. In that case the admin account email was logged three seconds after the notification, so the notification appears to be built before the admin exists.</t>
  </si>
  <si>
    <t>Exploratory. Log entry 2026-10-09 14:51:01.</t>
  </si>
  <si>
    <t>What works</t>
  </si>
  <si>
    <t>Verified behaviour</t>
  </si>
  <si>
    <t>End-state screenshot of each failed test case, grouped by defect. Emails were verified in /log-viewer (laravel-{date}.log).</t>
  </si>
  <si>
    <t>Critical | Cross-module | Server logs (including emails with admin passwords) can be read without logging in</t>
  </si>
  <si>
    <t>Log viewer API is not readable without logging in  (cypress/screenshots/05-cross-module.cy.js/evidence/SEC-002.png)</t>
  </si>
  <si>
    <t>High | Organization | Admin password is emailed in plain text and is predictable (first name + last 4 phone digits)</t>
  </si>
  <si>
    <t>Admin account email does not expose a predictable plain-text password  (cypress/screenshots/02-organization.cy.js/evidence/ORG-016.png)</t>
  </si>
  <si>
    <t>High | Sign Up | 'Reject' in the Review dialog does nothing</t>
  </si>
  <si>
    <t>Reject removes the registration from the pending list  (cypress/screenshots/03-signup.cy.js/evidence/SUP-012.png)</t>
  </si>
  <si>
    <t>High | Organization | Add Organization fails silently when the Domain Prefix is invalid (error is never displayed)</t>
  </si>
  <si>
    <t>Add Organization: an invalid Domain Prefix shows an error message  (cypress/screenshots/evidence/ORG-010.png)</t>
  </si>
  <si>
    <t>High | Organization | 'Change Plan' cannot be saved</t>
  </si>
  <si>
    <t>Billing tab: Change Plan saves the selected plan  (cypress/screenshots/02-organization.cy.js/evidence/ORG-028.png)</t>
  </si>
  <si>
    <t>High | Organization | The same organization appears on several pages of the list while others are skipped</t>
  </si>
  <si>
    <t>Each organization appears on exactly one page of the list  (cypress/screenshots/02-organization.cy.js/evidence/ORG-006.png)</t>
  </si>
  <si>
    <t>High | Sign Up | A pending (unapproved) organization already receives the welcome email and admin login credentials</t>
  </si>
  <si>
    <t>A pending organization receives only the 'application received' email  (cypress/screenshots/03-signup.cy.js/evidence/SUP-006.png)</t>
  </si>
  <si>
    <t>Medium | Sign Up | Approving a sign-up sends every onboarding email twice</t>
  </si>
  <si>
    <t>Approval sends each onboarding email exactly once  (cypress/screenshots/03-signup.cy.js/evidence/SUP-014.png)</t>
  </si>
  <si>
    <t>Medium | Organization | An organization created as Active still triggers the 'application received / review required' emails</t>
  </si>
  <si>
    <t>An organization created as Active gets only the onboarding emails  (cypress/screenshots/02-organization.cy.js/evidence/ORG-018.png)</t>
  </si>
  <si>
    <t>Medium | Organization | Industry is shown as a number instead of its name</t>
  </si>
  <si>
    <t>Manage page shows the industry by name  (cypress/screenshots/02-organization.cy.js/evidence/ORG-022.png)</t>
  </si>
  <si>
    <t>Review shows the industry by name  (cypress/screenshots/03-signup.cy.js/evidence/SUP-011.png)</t>
  </si>
  <si>
    <t>Medium | Organization | Edit Info offers a different industry list and preselects 'Photography'</t>
  </si>
  <si>
    <t>Edit Info offers the same industries as creation and preselects the saved one  (cypress/screenshots/02-organization.cy.js/evidence/ORG-023.png)</t>
  </si>
  <si>
    <t>Medium | Organization | The mandatory 'ID Prefix' is ignored</t>
  </si>
  <si>
    <t>Employee ID uses the ID Prefix entered for the organization  (cypress/screenshots/02-organization.cy.js/evidence/ORG-017.png)</t>
  </si>
  <si>
    <t>Export CSV populates the Plan and ID prefix columns  (cypress/screenshots/02-organization.cy.js/evidence/ORG-033.png)</t>
  </si>
  <si>
    <t>Medium | Organization | Export CSV leaves the 'Plan' and 'ID prefix' columns empty</t>
  </si>
  <si>
    <t>Medium | Dashboard | Trend badges show the same unit-less figure on 'Total' and 'Pending' organizations</t>
  </si>
  <si>
    <t>KPI trend badges show a unit and are specific to each card  (cypress/screenshots/01-dashboard.cy.js/evidence/DSH-006.png)</t>
  </si>
  <si>
    <t>Medium | Dashboard | 'Action Required' shows placeholder data and 'View all' does nothing</t>
  </si>
  <si>
    <t>'Action Required' alerts refer to real organizations  (cypress/screenshots/01-dashboard.cy.js/evidence/DSH-007.png)</t>
  </si>
  <si>
    <t>'View all' in Action Required opens the full list of alerts  (cypress/screenshots/01-dashboard.cy.js/evidence/DSH-008.png)</t>
  </si>
  <si>
    <t>Medium | Organization | Billing history shows a template row and its download actions are dead</t>
  </si>
  <si>
    <t>Billing tab shows real billing records  (cypress/screenshots/02-organization.cy.js/evidence/ORG-029.png)</t>
  </si>
  <si>
    <t>Medium | Organization | Hint says 'activated immediately' while the status switch is off and the organization is created Pending</t>
  </si>
  <si>
    <t>Add Organization: status hint matches the Organization Status switch  (cypress/screenshots/evidence/ORG-011.png)</t>
  </si>
  <si>
    <t>Medium | Sign Up | Missing Title is not reported in the Contact dialog</t>
  </si>
  <si>
    <t>Contact Organization: Title and Message are both flagged when empty  (cypress/screenshots/03-signup.cy.js/evidence/SUP-007.png)</t>
  </si>
  <si>
    <t>Medium | Sign Up | Contact dialog keeps the previous title and message after sending</t>
  </si>
  <si>
    <t>Contact Organization form is cleared after a message is sent  (cypress/screenshots/03-signup.cy.js/evidence/SUP-009.png)</t>
  </si>
  <si>
    <t>Medium | Announcements | Pending and suspended organizations can be chosen as announcement recipients</t>
  </si>
  <si>
    <t>Organizations that are not yet approved cannot be selected as recipients  (cypress/screenshots/04-announcements.cy.js/evidence/ANN-011.png)</t>
  </si>
  <si>
    <t>Medium | Announcements | A long title pushes Sender, Recipients, Date Sent and Actions off the screen</t>
  </si>
  <si>
    <t>Announcement list keeps every column in view  (cypress/screenshots/04-announcements.cy.js/evidence/ANN-019.png)</t>
  </si>
  <si>
    <t>Low | Organization | Search does not trim spaces</t>
  </si>
  <si>
    <t>Search ignores leading and trailing spaces  (cypress/screenshots/02-organization.cy.js/evidence/ORG-003.png)</t>
  </si>
  <si>
    <t>Low | Organization | Sort by Name is not alphabetical (names stored with leading spaces sort first)</t>
  </si>
  <si>
    <t>Sort by Name lists organizations alphabetically  (cypress/screenshots/02-organization.cy.js/evidence/ORG-005.png)</t>
  </si>
  <si>
    <t>Low | Organization | Organization name is almost unreadable in the Manage header (light theme)</t>
  </si>
  <si>
    <t>Manage header: organization name is readable against its background  (cypress/screenshots/02-organization.cy.js/evidence/ORG-031.png)</t>
  </si>
  <si>
    <t>Low | Organization | 'Organization Logo*' is marked required but is optional</t>
  </si>
  <si>
    <t>Add Organization: logo marked as required (*) is enforced  (cypress/screenshots/evidence/ORG-009.png)</t>
  </si>
  <si>
    <t>Low | Organization | Admin first / last name accept digits and HTML</t>
  </si>
  <si>
    <t>Admin first / last name reject digits and HTML  (cypress/screenshots/evidence/ORG-015.png)</t>
  </si>
  <si>
    <t>Low | Organization | Admin 'Manage' link does nothing; Role is blank and Permissions is always 'Gallery Management'</t>
  </si>
  <si>
    <t>Admins tab: the 'Manage' action on an admin does something  (cypress/screenshots/02-organization.cy.js/evidence/ORG-027.png)</t>
  </si>
  <si>
    <t>Low | Organization | Subscription Plan dropdown only offers 'Free'</t>
  </si>
  <si>
    <t>Add Organization: Subscription Plan offers every available plan  (cypress/screenshots/evidence/ORG-012.png)</t>
  </si>
  <si>
    <t>Low | Organization | Organization name link leads to a tenant URL that fails to load</t>
  </si>
  <si>
    <t>Organization name link opens the tenant site  (cypress/screenshots/02-organization.cy.js/evidence/ORG-036.png)</t>
  </si>
  <si>
    <t>Low | Sign Up | No empty-state message when a search has no results</t>
  </si>
  <si>
    <t>Search with no match shows an empty-state message  (cypress/screenshots/03-signup.cy.js/evidence/SUP-004.png)</t>
  </si>
  <si>
    <t>Low | Sign Up | Sort label changes to 'Latest' after choosing 'Newest'</t>
  </si>
  <si>
    <t>Sort label keeps the name of the selected option  (cypress/screenshots/03-signup.cy.js/evidence/SUP-015.png)</t>
  </si>
  <si>
    <t>Low | Announcements | Details page is headed 'Send Announcement'</t>
  </si>
  <si>
    <t>Details page is titled as a details page  (cypress/screenshots/04-announcements.cy.js/evidence/ANN-016.png)</t>
  </si>
  <si>
    <t>Low | Announcements | Search only matches the title, not the sender</t>
  </si>
  <si>
    <t>Search also matches the sender address  (cypress/screenshots/04-announcements.cy.js/evidence/ANN-003.png)</t>
  </si>
  <si>
    <t>Scope</t>
  </si>
  <si>
    <t>Side-menu modules named in the brief: Dashboard, Organization (list, Add Organization, Manage: details / admins / billing, CSV export and import), Sign Up (list, Contact, Review: approve / reject) and Announcements (list, create, details). Login / logout were covered because every module depends on them.</t>
  </si>
  <si>
    <t>Out of scope</t>
  </si>
  <si>
    <t>Tenant (organization) sites, Settings, load / performance testing, and destructive checks on the log viewer (delete was never attempted).</t>
  </si>
  <si>
    <t>Approach</t>
  </si>
  <si>
    <t xml:space="preserve">1. Exploratory session through every screen and action of the four modules, including negative input, boundary values and the emails each action produces.
2. Every scenario was then written as an automated Cypress test (cypress/e2e) so the results in this workbook come from an actual run, not from notes.
3. A test FAILS when the application does not do what the 'Expected Result' column says; each failure is linked to a defect.</t>
  </si>
  <si>
    <t>Expected results</t>
  </si>
  <si>
    <t>No requirements document was provided. Expected results are based on the application's own labels and messages, consistency between screens, and common practice. Items that need a product decision say so in the defect (e.g. BUG-020).</t>
  </si>
  <si>
    <t>Severity scale</t>
  </si>
  <si>
    <t>Critical: security or data exposure, or a module is unusable. High: a main function fails with no workaround, or data shown is wrong. Medium: a function is impaired or misleading but a workaround exists. Low: cosmetic, wording or minor usability.</t>
  </si>
  <si>
    <t>Shared environment</t>
  </si>
  <si>
    <t>Staging is shared with other testers and its data changed during testing (organization count moved from 946 to 950+). Counts quoted in defects are the values seen at the time. Row actions in the automated suite are only ever performed on records the suite created.</t>
  </si>
  <si>
    <t>Test data created</t>
  </si>
  <si>
    <t>Organizations, admins and announcements created by testing are prefixed 'QAMC' and use @mailinator.com addresses. There is no delete function, so they remain on staging. This run: QAMC Active 1417472 (#1012), QAMC Pending 1553763 (#1013), QAMC Reject 1635382 (#1014).</t>
  </si>
  <si>
    <t>Emails</t>
  </si>
  <si>
    <t>Staging does not deliver email. Each expected email was looked up in /log-viewer &gt; laravel-{date}.log by recipient / subject.</t>
  </si>
  <si>
    <t>Recommended fix order</t>
  </si>
  <si>
    <t xml:space="preserve">1. BUG-001 put the log viewer API behind authentication, then rotate anything exposed.
2. BUG-002 replace emailed predictable passwords with a set-password link.
3. BUG-003, BUG-004, BUG-005 restore Reject, Domain Prefix error display and Change Plan.
4. BUG-006, BUG-007, BUG-008 list ordering and the registration / approval emails.
5. Medium and Low items as scheduled.</t>
  </si>
  <si>
    <t>Reproducing this report</t>
  </si>
  <si>
    <t>npm install, then `npm run cy:run` (full suite, about 12 minutes) and `npm run report`. `npm test` does 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</si>
</sst>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FFFF"/>
      <sz val="18"/>
      <name val="Calibri"/>
    </font>
    <font>
      <b/>
      <sz val="11"/>
      <name val="Calibri"/>
    </font>
    <font>
      <b/>
      <color rgb="1F4E78"/>
      <sz val="13"/>
      <name val="Calibri"/>
    </font>
    <font>
      <b/>
      <color rgb="FFFFFF"/>
      <sz val="11"/>
      <name val="Calibri"/>
    </font>
    <font>
      <b/>
      <sz val="14"/>
      <name val="Calibri"/>
    </font>
    <font>
      <b/>
      <color rgb="006100"/>
      <sz val="11"/>
      <name val="Calibri"/>
    </font>
    <font>
      <b/>
      <color rgb="9C0006"/>
      <sz val="11"/>
      <name val="Calibri"/>
    </font>
    <font>
      <b/>
      <color rgb="7F2A00"/>
      <sz val="11"/>
      <name val="Calibri"/>
    </font>
    <font>
      <b/>
      <color rgb="7F6000"/>
      <sz val="11"/>
      <name val="Calibri"/>
    </font>
    <font>
      <b/>
      <color rgb="375623"/>
      <sz val="11"/>
      <name val="Calibri"/>
    </font>
    <font>
      <sz val="11"/>
      <name val="Calibri"/>
    </font>
    <font>
      <b/>
      <sz val="12"/>
      <name val="Calibri"/>
    </font>
    <font>
      <i/>
      <sz val="10"/>
      <name val="Calibri"/>
    </font>
  </fonts>
  <fills count="10">
    <fill>
      <patternFill patternType="none"/>
    </fill>
    <fill>
      <patternFill patternType="gray125"/>
    </fill>
    <fill>
      <patternFill patternType="solid">
        <fgColor rgb="1F4E78"/>
      </patternFill>
    </fill>
    <fill>
      <patternFill patternType="solid">
        <fgColor rgb="C6EFCE"/>
      </patternFill>
    </fill>
    <fill>
      <patternFill patternType="solid">
        <fgColor rgb="FFC7CE"/>
      </patternFill>
    </fill>
    <fill>
      <patternFill patternType="solid">
        <fgColor rgb="7B0000"/>
      </patternFill>
    </fill>
    <fill>
      <patternFill patternType="solid">
        <fgColor rgb="F4B183"/>
      </patternFill>
    </fill>
    <fill>
      <patternFill patternType="solid">
        <fgColor rgb="FFE699"/>
      </patternFill>
    </fill>
    <fill>
      <patternFill patternType="solid">
        <fgColor rgb="E2EFDA"/>
      </patternFill>
    </fill>
    <fill>
      <patternFill patternType="solid">
        <fgColor rgb="D9E1F2"/>
      </patternFill>
    </fill>
  </fills>
  <borders count="3">
    <border>
      <left/>
      <right/>
      <top/>
      <bottom/>
      <diagonal/>
    </border>
    <border>
      <left/>
      <right/>
      <top/>
      <bottom style="medium">
        <color rgb="1F4E78"/>
      </bottom>
      <diagonal/>
    </border>
    <border>
      <left style="thin">
        <color rgb="BFBFBF"/>
      </left>
      <right style="thin">
        <color rgb="BFBFBF"/>
      </right>
      <top style="thin">
        <color rgb="BFBFBF"/>
      </top>
      <bottom style="thin">
        <color rgb="BFBFBF"/>
      </bottom>
      <diagonal/>
    </border>
  </borders>
  <cellStyleXfs count="1">
    <xf numFmtId="0" fontId="0" fillId="0" borderId="0"/>
  </cellStyleXfs>
  <cellXfs count="29">
    <xf numFmtId="0" fontId="0" fillId="0" borderId="0" xfId="0"/>
    <xf numFmtId="0" fontId="1" fillId="2" borderId="0" xfId="0" applyFont="1" applyFill="1" applyAlignment="1">
      <alignment horizontal="left" vertical="center" indent="1"/>
    </xf>
    <xf numFmtId="0" fontId="2" fillId="0" borderId="0" xfId="0" applyFont="1"/>
    <xf numFmtId="0" fontId="0" fillId="0" borderId="0" xfId="0" applyAlignment="1">
      <alignment vertical="top" wrapText="1"/>
    </xf>
    <xf numFmtId="0" fontId="3" fillId="0" borderId="1" xfId="0" applyFont="1" applyBorder="1"/>
    <xf numFmtId="0" fontId="4" fillId="2" borderId="2" xfId="0" applyFont="1" applyFill="1" applyBorder="1" applyAlignment="1">
      <alignment horizontal="center" vertical="center" wrapText="1"/>
    </xf>
    <xf numFmtId="0" fontId="5" fillId="0" borderId="2" xfId="0" applyFont="1" applyBorder="1" applyAlignment="1">
      <alignment horizontal="center" vertical="center"/>
    </xf>
    <xf numFmtId="0" fontId="6" fillId="3"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9" fontId="5" fillId="0" borderId="2" xfId="0" applyNumberFormat="1" applyFont="1" applyBorder="1" applyAlignment="1">
      <alignment horizontal="center" vertical="center"/>
    </xf>
    <xf numFmtId="0" fontId="4" fillId="5"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2" fillId="0" borderId="2" xfId="0" applyFont="1" applyBorder="1" applyAlignment="1">
      <alignment horizontal="left" vertical="center"/>
    </xf>
    <xf numFmtId="0" fontId="11" fillId="0" borderId="2" xfId="0" applyFont="1" applyBorder="1" applyAlignment="1">
      <alignment horizontal="center" vertical="center"/>
    </xf>
    <xf numFmtId="9" fontId="11" fillId="0" borderId="2" xfId="0" applyNumberFormat="1" applyFont="1" applyBorder="1" applyAlignment="1">
      <alignment horizontal="center" vertical="center"/>
    </xf>
    <xf numFmtId="0" fontId="2" fillId="9" borderId="2" xfId="0" applyFont="1" applyFill="1" applyBorder="1" applyAlignment="1">
      <alignment horizontal="left" vertical="center"/>
    </xf>
    <xf numFmtId="0" fontId="2" fillId="9" borderId="2" xfId="0" applyFont="1" applyFill="1" applyBorder="1" applyAlignment="1">
      <alignment horizontal="center" vertical="center"/>
    </xf>
    <xf numFmtId="9" fontId="2" fillId="9" borderId="2" xfId="0" applyNumberFormat="1" applyFont="1" applyFill="1" applyBorder="1" applyAlignment="1">
      <alignment horizontal="center" vertical="center"/>
    </xf>
    <xf numFmtId="0" fontId="11" fillId="0" borderId="0" xfId="0" applyFont="1" applyAlignment="1">
      <alignment vertical="top" wrapText="1"/>
    </xf>
    <xf numFmtId="0" fontId="11" fillId="0" borderId="2" xfId="0" applyFont="1" applyBorder="1" applyAlignment="1">
      <alignment vertical="center" wrapText="1"/>
    </xf>
    <xf numFmtId="0" fontId="2" fillId="0" borderId="2" xfId="0" applyFont="1" applyBorder="1" applyAlignment="1">
      <alignment vertical="top" wrapText="1"/>
    </xf>
    <xf numFmtId="0" fontId="11" fillId="0" borderId="2" xfId="0" applyFont="1" applyBorder="1" applyAlignment="1">
      <alignment vertical="top" wrapText="1"/>
    </xf>
    <xf numFmtId="0" fontId="4" fillId="2" borderId="2" xfId="0" applyFont="1" applyFill="1" applyBorder="1" applyAlignment="1">
      <alignment horizontal="left" vertical="center" wrapText="1"/>
    </xf>
    <xf numFmtId="0" fontId="12" fillId="0" borderId="0" xfId="0" applyFont="1"/>
    <xf numFmtId="0" fontId="12" fillId="9" borderId="0" xfId="0" applyFont="1" applyFill="1"/>
    <xf numFmtId="0" fontId="13" fillId="0" borderId="0" xfId="0" applyFont="1"/>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4</xdr:row>
      <xdr:rowOff>0</xdr:rowOff>
    </xdr:from>
    <xdr:ext cx="7315200" cy="41148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29</xdr:row>
      <xdr:rowOff>0</xdr:rowOff>
    </xdr:from>
    <xdr:ext cx="7315200" cy="41148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54</xdr:row>
      <xdr:rowOff>0</xdr:rowOff>
    </xdr:from>
    <xdr:ext cx="7315200" cy="41148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79</xdr:row>
      <xdr:rowOff>0</xdr:rowOff>
    </xdr:from>
    <xdr:ext cx="7315200" cy="41148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xdr:col>
      <xdr:colOff>0</xdr:colOff>
      <xdr:row>104</xdr:row>
      <xdr:rowOff>0</xdr:rowOff>
    </xdr:from>
    <xdr:ext cx="7315200" cy="41148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xdr:col>
      <xdr:colOff>0</xdr:colOff>
      <xdr:row>129</xdr:row>
      <xdr:rowOff>0</xdr:rowOff>
    </xdr:from>
    <xdr:ext cx="7315200" cy="41148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xdr:col>
      <xdr:colOff>0</xdr:colOff>
      <xdr:row>154</xdr:row>
      <xdr:rowOff>0</xdr:rowOff>
    </xdr:from>
    <xdr:ext cx="7315200" cy="41148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xdr:col>
      <xdr:colOff>0</xdr:colOff>
      <xdr:row>179</xdr:row>
      <xdr:rowOff>0</xdr:rowOff>
    </xdr:from>
    <xdr:ext cx="7315200" cy="41148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xdr:col>
      <xdr:colOff>0</xdr:colOff>
      <xdr:row>204</xdr:row>
      <xdr:rowOff>0</xdr:rowOff>
    </xdr:from>
    <xdr:ext cx="7315200" cy="41148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xdr:col>
      <xdr:colOff>0</xdr:colOff>
      <xdr:row>229</xdr:row>
      <xdr:rowOff>0</xdr:rowOff>
    </xdr:from>
    <xdr:ext cx="7315200" cy="41148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xdr:col>
      <xdr:colOff>0</xdr:colOff>
      <xdr:row>252</xdr:row>
      <xdr:rowOff>0</xdr:rowOff>
    </xdr:from>
    <xdr:ext cx="7315200" cy="41148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xdr:col>
      <xdr:colOff>0</xdr:colOff>
      <xdr:row>277</xdr:row>
      <xdr:rowOff>0</xdr:rowOff>
    </xdr:from>
    <xdr:ext cx="7315200" cy="411480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xdr:col>
      <xdr:colOff>0</xdr:colOff>
      <xdr:row>302</xdr:row>
      <xdr:rowOff>0</xdr:rowOff>
    </xdr:from>
    <xdr:ext cx="7315200" cy="4114800"/>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xdr:col>
      <xdr:colOff>0</xdr:colOff>
      <xdr:row>325</xdr:row>
      <xdr:rowOff>0</xdr:rowOff>
    </xdr:from>
    <xdr:ext cx="7315200" cy="41148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xdr:col>
      <xdr:colOff>0</xdr:colOff>
      <xdr:row>350</xdr:row>
      <xdr:rowOff>0</xdr:rowOff>
    </xdr:from>
    <xdr:ext cx="7315200" cy="411480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xdr:col>
      <xdr:colOff>0</xdr:colOff>
      <xdr:row>375</xdr:row>
      <xdr:rowOff>0</xdr:rowOff>
    </xdr:from>
    <xdr:ext cx="7315200" cy="41148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xdr:col>
      <xdr:colOff>0</xdr:colOff>
      <xdr:row>400</xdr:row>
      <xdr:rowOff>0</xdr:rowOff>
    </xdr:from>
    <xdr:ext cx="7315200" cy="411480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1</xdr:col>
      <xdr:colOff>0</xdr:colOff>
      <xdr:row>423</xdr:row>
      <xdr:rowOff>0</xdr:rowOff>
    </xdr:from>
    <xdr:ext cx="7315200" cy="41148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1</xdr:col>
      <xdr:colOff>0</xdr:colOff>
      <xdr:row>448</xdr:row>
      <xdr:rowOff>0</xdr:rowOff>
    </xdr:from>
    <xdr:ext cx="7315200" cy="411480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1</xdr:col>
      <xdr:colOff>0</xdr:colOff>
      <xdr:row>473</xdr:row>
      <xdr:rowOff>0</xdr:rowOff>
    </xdr:from>
    <xdr:ext cx="7315200" cy="411480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1</xdr:col>
      <xdr:colOff>0</xdr:colOff>
      <xdr:row>498</xdr:row>
      <xdr:rowOff>0</xdr:rowOff>
    </xdr:from>
    <xdr:ext cx="7315200" cy="41148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1</xdr:col>
      <xdr:colOff>0</xdr:colOff>
      <xdr:row>523</xdr:row>
      <xdr:rowOff>0</xdr:rowOff>
    </xdr:from>
    <xdr:ext cx="7315200" cy="41148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1</xdr:col>
      <xdr:colOff>0</xdr:colOff>
      <xdr:row>548</xdr:row>
      <xdr:rowOff>0</xdr:rowOff>
    </xdr:from>
    <xdr:ext cx="7315200" cy="41148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1</xdr:col>
      <xdr:colOff>0</xdr:colOff>
      <xdr:row>573</xdr:row>
      <xdr:rowOff>0</xdr:rowOff>
    </xdr:from>
    <xdr:ext cx="7315200" cy="41148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xdr:col>
      <xdr:colOff>0</xdr:colOff>
      <xdr:row>598</xdr:row>
      <xdr:rowOff>0</xdr:rowOff>
    </xdr:from>
    <xdr:ext cx="7315200" cy="411480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xdr:col>
      <xdr:colOff>0</xdr:colOff>
      <xdr:row>623</xdr:row>
      <xdr:rowOff>0</xdr:rowOff>
    </xdr:from>
    <xdr:ext cx="7315200" cy="41148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xdr:col>
      <xdr:colOff>0</xdr:colOff>
      <xdr:row>648</xdr:row>
      <xdr:rowOff>0</xdr:rowOff>
    </xdr:from>
    <xdr:ext cx="7315200" cy="411480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xdr:col>
      <xdr:colOff>0</xdr:colOff>
      <xdr:row>673</xdr:row>
      <xdr:rowOff>0</xdr:rowOff>
    </xdr:from>
    <xdr:ext cx="7315200" cy="411480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xdr:col>
      <xdr:colOff>0</xdr:colOff>
      <xdr:row>698</xdr:row>
      <xdr:rowOff>0</xdr:rowOff>
    </xdr:from>
    <xdr:ext cx="7315200" cy="4114800"/>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xdr:col>
      <xdr:colOff>0</xdr:colOff>
      <xdr:row>723</xdr:row>
      <xdr:rowOff>0</xdr:rowOff>
    </xdr:from>
    <xdr:ext cx="7315200" cy="41148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xdr:col>
      <xdr:colOff>0</xdr:colOff>
      <xdr:row>748</xdr:row>
      <xdr:rowOff>0</xdr:rowOff>
    </xdr:from>
    <xdr:ext cx="7315200" cy="411480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xdr:col>
      <xdr:colOff>0</xdr:colOff>
      <xdr:row>773</xdr:row>
      <xdr:rowOff>0</xdr:rowOff>
    </xdr:from>
    <xdr:ext cx="7315200" cy="41148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xdr:col>
      <xdr:colOff>0</xdr:colOff>
      <xdr:row>798</xdr:row>
      <xdr:rowOff>0</xdr:rowOff>
    </xdr:from>
    <xdr:ext cx="7315200" cy="411480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xdr:col>
      <xdr:colOff>0</xdr:colOff>
      <xdr:row>823</xdr:row>
      <xdr:rowOff>0</xdr:rowOff>
    </xdr:from>
    <xdr:ext cx="7315200" cy="41148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xdr:col>
      <xdr:colOff>0</xdr:colOff>
      <xdr:row>848</xdr:row>
      <xdr:rowOff>0</xdr:rowOff>
    </xdr:from>
    <xdr:ext cx="7315200" cy="411480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xdr:col>
      <xdr:colOff>0</xdr:colOff>
      <xdr:row>873</xdr:row>
      <xdr:rowOff>0</xdr:rowOff>
    </xdr:from>
    <xdr:ext cx="7315200" cy="4114800"/>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F4E78"/>
  </sheetPr>
  <dimension ref="A1:K38"/>
  <sheetViews>
    <sheetView workbookViewId="0" showGridLines="0"/>
  </sheetViews>
  <sheetFormatPr defaultRowHeight="15" outlineLevelRow="0" outlineLevelCol="0" x14ac:dyDescent="55"/>
  <cols>
    <col min="1" max="1" width="26" customWidth="1"/>
    <col min="2" max="2" width="13" customWidth="1"/>
    <col min="3" max="5" width="11" customWidth="1"/>
    <col min="6" max="6" width="12" customWidth="1"/>
    <col min="7" max="10" width="11" customWidth="1"/>
    <col min="11" max="11" width="13" customWidth="1"/>
  </cols>
  <sheetData>
    <row r="1" ht="38" customHeight="1" spans="1:11" x14ac:dyDescent="0.25">
      <c r="A1" s="1" t="s">
        <v>0</v>
      </c>
      <c r="B1" s="1"/>
      <c r="C1" s="1"/>
      <c r="D1" s="1"/>
      <c r="E1" s="1"/>
      <c r="F1" s="1"/>
      <c r="G1" s="1"/>
      <c r="H1" s="1"/>
      <c r="I1" s="1"/>
      <c r="J1" s="1"/>
      <c r="K1" s="1"/>
    </row>
    <row r="3" spans="1:11" x14ac:dyDescent="0.25">
      <c r="A3" s="2" t="s">
        <v>1</v>
      </c>
      <c r="B3" s="3" t="s">
        <v>2</v>
      </c>
      <c r="C3" s="3"/>
      <c r="D3" s="3"/>
      <c r="E3" s="3"/>
      <c r="F3" s="3"/>
      <c r="G3" s="3"/>
      <c r="H3" s="3"/>
      <c r="I3" s="3"/>
      <c r="J3" s="3"/>
      <c r="K3" s="3"/>
    </row>
    <row r="4" spans="1:11" x14ac:dyDescent="0.25">
      <c r="A4" s="2" t="s">
        <v>3</v>
      </c>
      <c r="B4" s="3" t="s">
        <v>4</v>
      </c>
      <c r="C4" s="3"/>
      <c r="D4" s="3"/>
      <c r="E4" s="3"/>
      <c r="F4" s="3"/>
      <c r="G4" s="3"/>
      <c r="H4" s="3"/>
      <c r="I4" s="3"/>
      <c r="J4" s="3"/>
      <c r="K4" s="3"/>
    </row>
    <row r="5" spans="1:11" x14ac:dyDescent="0.25">
      <c r="A5" s="2" t="s">
        <v>5</v>
      </c>
      <c r="B5" s="3" t="s">
        <v>6</v>
      </c>
      <c r="C5" s="3"/>
      <c r="D5" s="3"/>
      <c r="E5" s="3"/>
      <c r="F5" s="3"/>
      <c r="G5" s="3"/>
      <c r="H5" s="3"/>
      <c r="I5" s="3"/>
      <c r="J5" s="3"/>
      <c r="K5" s="3"/>
    </row>
    <row r="6" spans="1:11" x14ac:dyDescent="0.25">
      <c r="A6" s="2" t="s">
        <v>7</v>
      </c>
      <c r="B6" s="3" t="s">
        <v>8</v>
      </c>
      <c r="C6" s="3"/>
      <c r="D6" s="3"/>
      <c r="E6" s="3"/>
      <c r="F6" s="3"/>
      <c r="G6" s="3"/>
      <c r="H6" s="3"/>
      <c r="I6" s="3"/>
      <c r="J6" s="3"/>
      <c r="K6" s="3"/>
    </row>
    <row r="7" spans="1:11" x14ac:dyDescent="0.25">
      <c r="A7" s="2" t="s">
        <v>9</v>
      </c>
      <c r="B7" s="3" t="s">
        <v>10</v>
      </c>
      <c r="C7" s="3"/>
      <c r="D7" s="3"/>
      <c r="E7" s="3"/>
      <c r="F7" s="3"/>
      <c r="G7" s="3"/>
      <c r="H7" s="3"/>
      <c r="I7" s="3"/>
      <c r="J7" s="3"/>
      <c r="K7" s="3"/>
    </row>
    <row r="8" spans="1:11" x14ac:dyDescent="0.25">
      <c r="A8" s="2" t="s">
        <v>11</v>
      </c>
      <c r="B8" s="3" t="s">
        <v>12</v>
      </c>
      <c r="C8" s="3"/>
      <c r="D8" s="3"/>
      <c r="E8" s="3"/>
      <c r="F8" s="3"/>
      <c r="G8" s="3"/>
      <c r="H8" s="3"/>
      <c r="I8" s="3"/>
      <c r="J8" s="3"/>
      <c r="K8" s="3"/>
    </row>
    <row r="9" spans="1:11" x14ac:dyDescent="0.25">
      <c r="A9" s="2" t="s">
        <v>13</v>
      </c>
      <c r="B9" s="3" t="s">
        <v>14</v>
      </c>
      <c r="C9" s="3"/>
      <c r="D9" s="3"/>
      <c r="E9" s="3"/>
      <c r="F9" s="3"/>
      <c r="G9" s="3"/>
      <c r="H9" s="3"/>
      <c r="I9" s="3"/>
      <c r="J9" s="3"/>
      <c r="K9" s="3"/>
    </row>
    <row r="10" spans="1:11" x14ac:dyDescent="0.25">
      <c r="A10" s="2" t="s">
        <v>15</v>
      </c>
      <c r="B10" s="3" t="s">
        <v>16</v>
      </c>
      <c r="C10" s="3"/>
      <c r="D10" s="3"/>
      <c r="E10" s="3"/>
      <c r="F10" s="3"/>
      <c r="G10" s="3"/>
      <c r="H10" s="3"/>
      <c r="I10" s="3"/>
      <c r="J10" s="3"/>
      <c r="K10" s="3"/>
    </row>
    <row r="12" spans="1:11" x14ac:dyDescent="0.25">
      <c r="A12" s="4" t="s">
        <v>17</v>
      </c>
      <c r="B12" s="4"/>
      <c r="C12" s="4"/>
      <c r="D12" s="4"/>
      <c r="E12" s="4"/>
      <c r="F12" s="4"/>
      <c r="G12" s="4"/>
      <c r="H12" s="4"/>
      <c r="I12" s="4"/>
      <c r="J12" s="4"/>
      <c r="K12" s="4"/>
    </row>
    <row r="13" ht="30" customHeight="1" spans="1:11" x14ac:dyDescent="0.25">
      <c r="A13" s="5" t="s">
        <v>18</v>
      </c>
      <c r="B13" s="5" t="s">
        <v>13</v>
      </c>
      <c r="C13" s="5" t="s">
        <v>19</v>
      </c>
      <c r="D13" s="5" t="s">
        <v>20</v>
      </c>
      <c r="E13" s="5" t="s">
        <v>21</v>
      </c>
      <c r="F13" s="5" t="s">
        <v>22</v>
      </c>
      <c r="G13" s="5" t="s">
        <v>23</v>
      </c>
      <c r="H13" s="5" t="s">
        <v>24</v>
      </c>
      <c r="I13" s="5" t="s">
        <v>25</v>
      </c>
      <c r="J13" s="5" t="s">
        <v>26</v>
      </c>
      <c r="K13" s="5" t="s">
        <v>27</v>
      </c>
    </row>
    <row r="14" ht="26" customHeight="1" spans="1:11" x14ac:dyDescent="0.25">
      <c r="A14" s="6">
        <f>COUNTA('Test Cases'!$A$2:$A$97)</f>
        <v>96</v>
      </c>
      <c r="B14" s="6">
        <f>C14+D14</f>
        <v>96</v>
      </c>
      <c r="C14" s="7">
        <f>COUNTIF('Test Cases'!$I$2:$I$97,"PASS")</f>
        <v>61</v>
      </c>
      <c r="D14" s="8">
        <f>COUNTIF('Test Cases'!$I$2:$I$97,"FAIL")</f>
        <v>35</v>
      </c>
      <c r="E14" s="6">
        <f>COUNTIF('Test Cases'!$I$2:$I$97,"NOT RUN")</f>
        <v>0</v>
      </c>
      <c r="F14" s="9">
        <f>IF(B14=0,0,C14/B14)</f>
        <v>0.6354166666666666</v>
      </c>
      <c r="G14" s="6">
        <f>COUNTA('Defect Log'!$A$2:$A$40)</f>
        <v>39</v>
      </c>
      <c r="H14" s="10">
        <f>COUNTIF('Defect Log'!$E$2:$E$40,"Critical")</f>
        <v>1</v>
      </c>
      <c r="I14" s="11">
        <f>COUNTIF('Defect Log'!$E$2:$E$40,"High")</f>
        <v>6</v>
      </c>
      <c r="J14" s="12">
        <f>COUNTIF('Defect Log'!$E$2:$E$40,"Medium")</f>
        <v>14</v>
      </c>
      <c r="K14" s="13">
        <f>COUNTIF('Defect Log'!$E$2:$E$40,"Low")</f>
        <v>18</v>
      </c>
    </row>
    <row r="16" spans="1:11" x14ac:dyDescent="0.25">
      <c r="A16" s="4" t="s">
        <v>28</v>
      </c>
      <c r="B16" s="4"/>
      <c r="C16" s="4"/>
      <c r="D16" s="4"/>
      <c r="E16" s="4"/>
      <c r="F16" s="4"/>
      <c r="G16" s="4"/>
      <c r="H16" s="4"/>
      <c r="I16" s="4"/>
      <c r="J16" s="4"/>
      <c r="K16" s="4"/>
    </row>
    <row r="17" ht="30" customHeight="1" spans="1:11" x14ac:dyDescent="0.25">
      <c r="A17" s="5" t="s">
        <v>29</v>
      </c>
      <c r="B17" s="5" t="s">
        <v>18</v>
      </c>
      <c r="C17" s="5" t="s">
        <v>19</v>
      </c>
      <c r="D17" s="5" t="s">
        <v>20</v>
      </c>
      <c r="E17" s="5" t="s">
        <v>21</v>
      </c>
      <c r="F17" s="5" t="s">
        <v>22</v>
      </c>
      <c r="G17" s="5" t="s">
        <v>23</v>
      </c>
      <c r="H17" s="5" t="s">
        <v>24</v>
      </c>
      <c r="I17" s="5" t="s">
        <v>25</v>
      </c>
      <c r="J17" s="5" t="s">
        <v>26</v>
      </c>
      <c r="K17" s="5" t="s">
        <v>27</v>
      </c>
    </row>
    <row r="18" spans="1:11" x14ac:dyDescent="0.25">
      <c r="A18" s="14" t="s">
        <v>30</v>
      </c>
      <c r="B18" s="15">
        <f>COUNTIF('Test Cases'!$B$2:$B$97,A18)</f>
        <v>12</v>
      </c>
      <c r="C18" s="15">
        <f>COUNTIFS('Test Cases'!$B$2:$B$97,A18,'Test Cases'!$I$2:$I$97,"PASS")</f>
        <v>9</v>
      </c>
      <c r="D18" s="15">
        <f>COUNTIFS('Test Cases'!$B$2:$B$97,A18,'Test Cases'!$I$2:$I$97,"FAIL")</f>
        <v>3</v>
      </c>
      <c r="E18" s="15">
        <f>COUNTIFS('Test Cases'!$B$2:$B$97,A18,'Test Cases'!$I$2:$I$97,"NOT RUN")</f>
        <v>0</v>
      </c>
      <c r="F18" s="16">
        <f>IF(C18+D18=0,0,C18/(C18+D18))</f>
        <v>0.75</v>
      </c>
      <c r="G18" s="15">
        <f>COUNTIF('Defect Log'!$B$2:$B$40,A18)</f>
        <v>2</v>
      </c>
      <c r="H18" s="15">
        <f>COUNTIFS('Defect Log'!$B$2:$B$40,A18,'Defect Log'!$E$2:$E$40,"Critical")</f>
        <v>0</v>
      </c>
      <c r="I18" s="15">
        <f>COUNTIFS('Defect Log'!$B$2:$B$40,A18,'Defect Log'!$E$2:$E$40,"High")</f>
        <v>0</v>
      </c>
      <c r="J18" s="15">
        <f>COUNTIFS('Defect Log'!$B$2:$B$40,A18,'Defect Log'!$E$2:$E$40,"Medium")</f>
        <v>2</v>
      </c>
      <c r="K18" s="15">
        <f>COUNTIFS('Defect Log'!$B$2:$B$40,A18,'Defect Log'!$E$2:$E$40,"Low")</f>
        <v>0</v>
      </c>
    </row>
    <row r="19" spans="1:11" x14ac:dyDescent="0.25">
      <c r="A19" s="14" t="s">
        <v>31</v>
      </c>
      <c r="B19" s="15">
        <f>COUNTIF('Test Cases'!$B$2:$B$97,A19)</f>
        <v>37</v>
      </c>
      <c r="C19" s="15">
        <f>COUNTIFS('Test Cases'!$B$2:$B$97,A19,'Test Cases'!$I$2:$I$97,"PASS")</f>
        <v>18</v>
      </c>
      <c r="D19" s="15">
        <f>COUNTIFS('Test Cases'!$B$2:$B$97,A19,'Test Cases'!$I$2:$I$97,"FAIL")</f>
        <v>19</v>
      </c>
      <c r="E19" s="15">
        <f>COUNTIFS('Test Cases'!$B$2:$B$97,A19,'Test Cases'!$I$2:$I$97,"NOT RUN")</f>
        <v>0</v>
      </c>
      <c r="F19" s="16">
        <f>IF(C19+D19=0,0,C19/(C19+D19))</f>
        <v>0.4864864864864865</v>
      </c>
      <c r="G19" s="15">
        <f>COUNTIF('Defect Log'!$B$2:$B$40,A19)</f>
        <v>23</v>
      </c>
      <c r="H19" s="15">
        <f>COUNTIFS('Defect Log'!$B$2:$B$40,A19,'Defect Log'!$E$2:$E$40,"Critical")</f>
        <v>0</v>
      </c>
      <c r="I19" s="15">
        <f>COUNTIFS('Defect Log'!$B$2:$B$40,A19,'Defect Log'!$E$2:$E$40,"High")</f>
        <v>4</v>
      </c>
      <c r="J19" s="15">
        <f>COUNTIFS('Defect Log'!$B$2:$B$40,A19,'Defect Log'!$E$2:$E$40,"Medium")</f>
        <v>7</v>
      </c>
      <c r="K19" s="15">
        <f>COUNTIFS('Defect Log'!$B$2:$B$40,A19,'Defect Log'!$E$2:$E$40,"Low")</f>
        <v>12</v>
      </c>
    </row>
    <row r="20" spans="1:11" x14ac:dyDescent="0.25">
      <c r="A20" s="14" t="s">
        <v>32</v>
      </c>
      <c r="B20" s="15">
        <f>COUNTIF('Test Cases'!$B$2:$B$97,A20)</f>
        <v>15</v>
      </c>
      <c r="C20" s="15">
        <f>COUNTIFS('Test Cases'!$B$2:$B$97,A20,'Test Cases'!$I$2:$I$97,"PASS")</f>
        <v>7</v>
      </c>
      <c r="D20" s="15">
        <f>COUNTIFS('Test Cases'!$B$2:$B$97,A20,'Test Cases'!$I$2:$I$97,"FAIL")</f>
        <v>8</v>
      </c>
      <c r="E20" s="15">
        <f>COUNTIFS('Test Cases'!$B$2:$B$97,A20,'Test Cases'!$I$2:$I$97,"NOT RUN")</f>
        <v>0</v>
      </c>
      <c r="F20" s="16">
        <f>IF(C20+D20=0,0,C20/(C20+D20))</f>
        <v>0.4666666666666667</v>
      </c>
      <c r="G20" s="15">
        <f>COUNTIF('Defect Log'!$B$2:$B$40,A20)</f>
        <v>9</v>
      </c>
      <c r="H20" s="15">
        <f>COUNTIFS('Defect Log'!$B$2:$B$40,A20,'Defect Log'!$E$2:$E$40,"Critical")</f>
        <v>0</v>
      </c>
      <c r="I20" s="15">
        <f>COUNTIFS('Defect Log'!$B$2:$B$40,A20,'Defect Log'!$E$2:$E$40,"High")</f>
        <v>2</v>
      </c>
      <c r="J20" s="15">
        <f>COUNTIFS('Defect Log'!$B$2:$B$40,A20,'Defect Log'!$E$2:$E$40,"Medium")</f>
        <v>3</v>
      </c>
      <c r="K20" s="15">
        <f>COUNTIFS('Defect Log'!$B$2:$B$40,A20,'Defect Log'!$E$2:$E$40,"Low")</f>
        <v>4</v>
      </c>
    </row>
    <row r="21" spans="1:11" x14ac:dyDescent="0.25">
      <c r="A21" s="14" t="s">
        <v>33</v>
      </c>
      <c r="B21" s="15">
        <f>COUNTIF('Test Cases'!$B$2:$B$97,A21)</f>
        <v>19</v>
      </c>
      <c r="C21" s="15">
        <f>COUNTIFS('Test Cases'!$B$2:$B$97,A21,'Test Cases'!$I$2:$I$97,"PASS")</f>
        <v>15</v>
      </c>
      <c r="D21" s="15">
        <f>COUNTIFS('Test Cases'!$B$2:$B$97,A21,'Test Cases'!$I$2:$I$97,"FAIL")</f>
        <v>4</v>
      </c>
      <c r="E21" s="15">
        <f>COUNTIFS('Test Cases'!$B$2:$B$97,A21,'Test Cases'!$I$2:$I$97,"NOT RUN")</f>
        <v>0</v>
      </c>
      <c r="F21" s="16">
        <f>IF(C21+D21=0,0,C21/(C21+D21))</f>
        <v>0.7894736842105263</v>
      </c>
      <c r="G21" s="15">
        <f>COUNTIF('Defect Log'!$B$2:$B$40,A21)</f>
        <v>4</v>
      </c>
      <c r="H21" s="15">
        <f>COUNTIFS('Defect Log'!$B$2:$B$40,A21,'Defect Log'!$E$2:$E$40,"Critical")</f>
        <v>0</v>
      </c>
      <c r="I21" s="15">
        <f>COUNTIFS('Defect Log'!$B$2:$B$40,A21,'Defect Log'!$E$2:$E$40,"High")</f>
        <v>0</v>
      </c>
      <c r="J21" s="15">
        <f>COUNTIFS('Defect Log'!$B$2:$B$40,A21,'Defect Log'!$E$2:$E$40,"Medium")</f>
        <v>2</v>
      </c>
      <c r="K21" s="15">
        <f>COUNTIFS('Defect Log'!$B$2:$B$40,A21,'Defect Log'!$E$2:$E$40,"Low")</f>
        <v>2</v>
      </c>
    </row>
    <row r="22" spans="1:11" x14ac:dyDescent="0.25">
      <c r="A22" s="14" t="s">
        <v>34</v>
      </c>
      <c r="B22" s="15">
        <f>COUNTIF('Test Cases'!$B$2:$B$97,A22)</f>
        <v>8</v>
      </c>
      <c r="C22" s="15">
        <f>COUNTIFS('Test Cases'!$B$2:$B$97,A22,'Test Cases'!$I$2:$I$97,"PASS")</f>
        <v>8</v>
      </c>
      <c r="D22" s="15">
        <f>COUNTIFS('Test Cases'!$B$2:$B$97,A22,'Test Cases'!$I$2:$I$97,"FAIL")</f>
        <v>0</v>
      </c>
      <c r="E22" s="15">
        <f>COUNTIFS('Test Cases'!$B$2:$B$97,A22,'Test Cases'!$I$2:$I$97,"NOT RUN")</f>
        <v>0</v>
      </c>
      <c r="F22" s="16">
        <f>IF(C22+D22=0,0,C22/(C22+D22))</f>
        <v>1</v>
      </c>
      <c r="G22" s="15">
        <f>COUNTIF('Defect Log'!$B$2:$B$40,A22)</f>
        <v>0</v>
      </c>
      <c r="H22" s="15">
        <f>COUNTIFS('Defect Log'!$B$2:$B$40,A22,'Defect Log'!$E$2:$E$40,"Critical")</f>
        <v>0</v>
      </c>
      <c r="I22" s="15">
        <f>COUNTIFS('Defect Log'!$B$2:$B$40,A22,'Defect Log'!$E$2:$E$40,"High")</f>
        <v>0</v>
      </c>
      <c r="J22" s="15">
        <f>COUNTIFS('Defect Log'!$B$2:$B$40,A22,'Defect Log'!$E$2:$E$40,"Medium")</f>
        <v>0</v>
      </c>
      <c r="K22" s="15">
        <f>COUNTIFS('Defect Log'!$B$2:$B$40,A22,'Defect Log'!$E$2:$E$40,"Low")</f>
        <v>0</v>
      </c>
    </row>
    <row r="23" spans="1:11" x14ac:dyDescent="0.25">
      <c r="A23" s="14" t="s">
        <v>35</v>
      </c>
      <c r="B23" s="15">
        <f>COUNTIF('Test Cases'!$B$2:$B$97,A23)</f>
        <v>5</v>
      </c>
      <c r="C23" s="15">
        <f>COUNTIFS('Test Cases'!$B$2:$B$97,A23,'Test Cases'!$I$2:$I$97,"PASS")</f>
        <v>4</v>
      </c>
      <c r="D23" s="15">
        <f>COUNTIFS('Test Cases'!$B$2:$B$97,A23,'Test Cases'!$I$2:$I$97,"FAIL")</f>
        <v>1</v>
      </c>
      <c r="E23" s="15">
        <f>COUNTIFS('Test Cases'!$B$2:$B$97,A23,'Test Cases'!$I$2:$I$97,"NOT RUN")</f>
        <v>0</v>
      </c>
      <c r="F23" s="16">
        <f>IF(C23+D23=0,0,C23/(C23+D23))</f>
        <v>0.8</v>
      </c>
      <c r="G23" s="15">
        <f>COUNTIF('Defect Log'!$B$2:$B$40,A23)</f>
        <v>1</v>
      </c>
      <c r="H23" s="15">
        <f>COUNTIFS('Defect Log'!$B$2:$B$40,A23,'Defect Log'!$E$2:$E$40,"Critical")</f>
        <v>1</v>
      </c>
      <c r="I23" s="15">
        <f>COUNTIFS('Defect Log'!$B$2:$B$40,A23,'Defect Log'!$E$2:$E$40,"High")</f>
        <v>0</v>
      </c>
      <c r="J23" s="15">
        <f>COUNTIFS('Defect Log'!$B$2:$B$40,A23,'Defect Log'!$E$2:$E$40,"Medium")</f>
        <v>0</v>
      </c>
      <c r="K23" s="15">
        <f>COUNTIFS('Defect Log'!$B$2:$B$40,A23,'Defect Log'!$E$2:$E$40,"Low")</f>
        <v>0</v>
      </c>
    </row>
    <row r="24" spans="1:11" x14ac:dyDescent="0.25">
      <c r="A24" s="17" t="s">
        <v>36</v>
      </c>
      <c r="B24" s="18">
        <f>SUM(B18:B23)</f>
        <v>96</v>
      </c>
      <c r="C24" s="18">
        <f>SUM(C18:C23)</f>
        <v>61</v>
      </c>
      <c r="D24" s="18">
        <f>SUM(D18:D23)</f>
        <v>35</v>
      </c>
      <c r="E24" s="18">
        <f>SUM(E18:E23)</f>
        <v>0</v>
      </c>
      <c r="F24" s="19">
        <f>IF(C24+D24=0,0,C24/(C24+D24))</f>
        <v>0.6354166666666666</v>
      </c>
      <c r="G24" s="18">
        <f>SUM(G18:G23)</f>
        <v>39</v>
      </c>
      <c r="H24" s="18">
        <f>SUM(H18:H23)</f>
        <v>1</v>
      </c>
      <c r="I24" s="18">
        <f>SUM(I18:I23)</f>
        <v>6</v>
      </c>
      <c r="J24" s="18">
        <f>SUM(J18:J23)</f>
        <v>14</v>
      </c>
      <c r="K24" s="18">
        <f>SUM(K18:K23)</f>
        <v>18</v>
      </c>
    </row>
    <row r="26" spans="1:11" x14ac:dyDescent="0.25">
      <c r="A26" s="4" t="s">
        <v>37</v>
      </c>
      <c r="B26" s="4"/>
      <c r="C26" s="4"/>
      <c r="D26" s="4"/>
      <c r="E26" s="4"/>
      <c r="F26" s="4"/>
      <c r="G26" s="4"/>
      <c r="H26" s="4"/>
      <c r="I26" s="4"/>
      <c r="J26" s="4"/>
      <c r="K26" s="4"/>
    </row>
    <row r="27" ht="45" customHeight="1" spans="1:11" x14ac:dyDescent="0.25">
      <c r="A27" s="20" t="s">
        <v>38</v>
      </c>
      <c r="B27" s="20"/>
      <c r="C27" s="20"/>
      <c r="D27" s="20"/>
      <c r="E27" s="20"/>
      <c r="F27" s="20"/>
      <c r="G27" s="20"/>
      <c r="H27" s="20"/>
      <c r="I27" s="20"/>
      <c r="J27" s="20"/>
      <c r="K27" s="20"/>
    </row>
    <row r="28" ht="45" customHeight="1" spans="1:11" x14ac:dyDescent="0.25">
      <c r="A28" s="20" t="s">
        <v>39</v>
      </c>
      <c r="B28" s="20"/>
      <c r="C28" s="20"/>
      <c r="D28" s="20"/>
      <c r="E28" s="20"/>
      <c r="F28" s="20"/>
      <c r="G28" s="20"/>
      <c r="H28" s="20"/>
      <c r="I28" s="20"/>
      <c r="J28" s="20"/>
      <c r="K28" s="20"/>
    </row>
    <row r="30" spans="1:11" x14ac:dyDescent="0.25">
      <c r="A30" s="4" t="s">
        <v>40</v>
      </c>
      <c r="B30" s="4"/>
      <c r="C30" s="4"/>
      <c r="D30" s="4"/>
      <c r="E30" s="4"/>
      <c r="F30" s="4"/>
      <c r="G30" s="4"/>
      <c r="H30" s="4"/>
      <c r="I30" s="4"/>
      <c r="J30" s="4"/>
      <c r="K30" s="4"/>
    </row>
    <row r="31" ht="30" customHeight="1" spans="1:11" x14ac:dyDescent="0.25">
      <c r="A31" s="5" t="s">
        <v>41</v>
      </c>
      <c r="B31" s="5" t="s">
        <v>42</v>
      </c>
      <c r="C31" s="5" t="s">
        <v>29</v>
      </c>
      <c r="D31" s="5" t="s">
        <v>43</v>
      </c>
      <c r="E31" s="5"/>
      <c r="F31" s="5"/>
      <c r="G31" s="5"/>
      <c r="H31" s="5"/>
      <c r="I31" s="5"/>
      <c r="J31" s="5"/>
      <c r="K31" s="5"/>
    </row>
    <row r="32" ht="20" customHeight="1" spans="1:11" x14ac:dyDescent="0.25">
      <c r="A32" s="21" t="s">
        <v>44</v>
      </c>
      <c r="B32" s="10" t="s">
        <v>24</v>
      </c>
      <c r="C32" s="21" t="s">
        <v>35</v>
      </c>
      <c r="D32" s="21" t="s">
        <v>45</v>
      </c>
      <c r="E32" s="21"/>
      <c r="F32" s="21"/>
      <c r="G32" s="21"/>
      <c r="H32" s="21"/>
      <c r="I32" s="21"/>
      <c r="J32" s="21"/>
      <c r="K32" s="21"/>
    </row>
    <row r="33" ht="20" customHeight="1" spans="1:11" x14ac:dyDescent="0.25">
      <c r="A33" s="21" t="s">
        <v>46</v>
      </c>
      <c r="B33" s="11" t="s">
        <v>25</v>
      </c>
      <c r="C33" s="21" t="s">
        <v>31</v>
      </c>
      <c r="D33" s="21" t="s">
        <v>47</v>
      </c>
      <c r="E33" s="21"/>
      <c r="F33" s="21"/>
      <c r="G33" s="21"/>
      <c r="H33" s="21"/>
      <c r="I33" s="21"/>
      <c r="J33" s="21"/>
      <c r="K33" s="21"/>
    </row>
    <row r="34" ht="20" customHeight="1" spans="1:11" x14ac:dyDescent="0.25">
      <c r="A34" s="21" t="s">
        <v>48</v>
      </c>
      <c r="B34" s="11" t="s">
        <v>25</v>
      </c>
      <c r="C34" s="21" t="s">
        <v>32</v>
      </c>
      <c r="D34" s="21" t="s">
        <v>49</v>
      </c>
      <c r="E34" s="21"/>
      <c r="F34" s="21"/>
      <c r="G34" s="21"/>
      <c r="H34" s="21"/>
      <c r="I34" s="21"/>
      <c r="J34" s="21"/>
      <c r="K34" s="21"/>
    </row>
    <row r="35" ht="20" customHeight="1" spans="1:11" x14ac:dyDescent="0.25">
      <c r="A35" s="21" t="s">
        <v>50</v>
      </c>
      <c r="B35" s="11" t="s">
        <v>25</v>
      </c>
      <c r="C35" s="21" t="s">
        <v>31</v>
      </c>
      <c r="D35" s="21" t="s">
        <v>51</v>
      </c>
      <c r="E35" s="21"/>
      <c r="F35" s="21"/>
      <c r="G35" s="21"/>
      <c r="H35" s="21"/>
      <c r="I35" s="21"/>
      <c r="J35" s="21"/>
      <c r="K35" s="21"/>
    </row>
    <row r="36" ht="20" customHeight="1" spans="1:11" x14ac:dyDescent="0.25">
      <c r="A36" s="21" t="s">
        <v>52</v>
      </c>
      <c r="B36" s="11" t="s">
        <v>25</v>
      </c>
      <c r="C36" s="21" t="s">
        <v>31</v>
      </c>
      <c r="D36" s="21" t="s">
        <v>53</v>
      </c>
      <c r="E36" s="21"/>
      <c r="F36" s="21"/>
      <c r="G36" s="21"/>
      <c r="H36" s="21"/>
      <c r="I36" s="21"/>
      <c r="J36" s="21"/>
      <c r="K36" s="21"/>
    </row>
    <row r="37" ht="20" customHeight="1" spans="1:11" x14ac:dyDescent="0.25">
      <c r="A37" s="21" t="s">
        <v>54</v>
      </c>
      <c r="B37" s="11" t="s">
        <v>25</v>
      </c>
      <c r="C37" s="21" t="s">
        <v>31</v>
      </c>
      <c r="D37" s="21" t="s">
        <v>55</v>
      </c>
      <c r="E37" s="21"/>
      <c r="F37" s="21"/>
      <c r="G37" s="21"/>
      <c r="H37" s="21"/>
      <c r="I37" s="21"/>
      <c r="J37" s="21"/>
      <c r="K37" s="21"/>
    </row>
    <row r="38" ht="32" customHeight="1" spans="1:11" x14ac:dyDescent="0.25">
      <c r="A38" s="21" t="s">
        <v>56</v>
      </c>
      <c r="B38" s="11" t="s">
        <v>25</v>
      </c>
      <c r="C38" s="21" t="s">
        <v>32</v>
      </c>
      <c r="D38" s="21" t="s">
        <v>57</v>
      </c>
      <c r="E38" s="21"/>
      <c r="F38" s="21"/>
      <c r="G38" s="21"/>
      <c r="H38" s="21"/>
      <c r="I38" s="21"/>
      <c r="J38" s="21"/>
      <c r="K38" s="21"/>
    </row>
  </sheetData>
  <mergeCells count="23">
    <mergeCell ref="A1:K1"/>
    <mergeCell ref="B3:K3"/>
    <mergeCell ref="B4:K4"/>
    <mergeCell ref="B5:K5"/>
    <mergeCell ref="B6:K6"/>
    <mergeCell ref="B7:K7"/>
    <mergeCell ref="B8:K8"/>
    <mergeCell ref="B9:K9"/>
    <mergeCell ref="B10:K10"/>
    <mergeCell ref="A12:K12"/>
    <mergeCell ref="A16:K16"/>
    <mergeCell ref="A26:K26"/>
    <mergeCell ref="A27:K27"/>
    <mergeCell ref="A28:K28"/>
    <mergeCell ref="A30:K30"/>
    <mergeCell ref="D31:K31"/>
    <mergeCell ref="D32:K32"/>
    <mergeCell ref="D33:K33"/>
    <mergeCell ref="D34:K34"/>
    <mergeCell ref="D35:K35"/>
    <mergeCell ref="D36:K36"/>
    <mergeCell ref="D37:K37"/>
    <mergeCell ref="D38:K3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7"/>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6" customWidth="1"/>
    <col min="3" max="3" width="14" customWidth="1"/>
    <col min="4" max="4" width="10" customWidth="1"/>
    <col min="5" max="5" width="40" customWidth="1"/>
    <col min="6" max="6" width="52" customWidth="1"/>
    <col min="7" max="7" width="46" customWidth="1"/>
    <col min="8" max="8" width="60" customWidth="1"/>
    <col min="9" max="9" width="11" customWidth="1"/>
    <col min="10" max="10" width="13" customWidth="1"/>
    <col min="11" max="11" width="12" customWidth="1"/>
  </cols>
  <sheetData>
    <row r="1" ht="30" customHeight="1" spans="1:11" x14ac:dyDescent="0.25">
      <c r="A1" s="5" t="s">
        <v>58</v>
      </c>
      <c r="B1" s="5" t="s">
        <v>29</v>
      </c>
      <c r="C1" s="5" t="s">
        <v>59</v>
      </c>
      <c r="D1" s="5" t="s">
        <v>60</v>
      </c>
      <c r="E1" s="5" t="s">
        <v>61</v>
      </c>
      <c r="F1" s="5" t="s">
        <v>62</v>
      </c>
      <c r="G1" s="5" t="s">
        <v>63</v>
      </c>
      <c r="H1" s="5" t="s">
        <v>64</v>
      </c>
      <c r="I1" s="5" t="s">
        <v>65</v>
      </c>
      <c r="J1" s="5" t="s">
        <v>41</v>
      </c>
      <c r="K1" s="5" t="s">
        <v>66</v>
      </c>
    </row>
    <row r="2" ht="45" customHeight="1" spans="1:11" x14ac:dyDescent="0.25">
      <c r="A2" s="22" t="s">
        <v>67</v>
      </c>
      <c r="B2" s="23" t="s">
        <v>34</v>
      </c>
      <c r="C2" s="23" t="s">
        <v>68</v>
      </c>
      <c r="D2" s="23" t="s">
        <v>25</v>
      </c>
      <c r="E2" s="23" t="s">
        <v>69</v>
      </c>
      <c r="F2" s="23" t="s">
        <v>70</v>
      </c>
      <c r="G2" s="23" t="s">
        <v>71</v>
      </c>
      <c r="H2" s="23" t="s">
        <v>72</v>
      </c>
      <c r="I2" s="7" t="s">
        <v>73</v>
      </c>
      <c r="J2" s="23" t="s">
        <v>74</v>
      </c>
      <c r="K2" s="23">
        <v>3.1</v>
      </c>
    </row>
    <row r="3" ht="45" customHeight="1" spans="1:11" x14ac:dyDescent="0.25">
      <c r="A3" s="22" t="s">
        <v>75</v>
      </c>
      <c r="B3" s="23" t="s">
        <v>34</v>
      </c>
      <c r="C3" s="23" t="s">
        <v>76</v>
      </c>
      <c r="D3" s="23" t="s">
        <v>25</v>
      </c>
      <c r="E3" s="23" t="s">
        <v>77</v>
      </c>
      <c r="F3" s="23" t="s">
        <v>78</v>
      </c>
      <c r="G3" s="23" t="s">
        <v>79</v>
      </c>
      <c r="H3" s="23" t="s">
        <v>72</v>
      </c>
      <c r="I3" s="7" t="s">
        <v>73</v>
      </c>
      <c r="J3" s="23" t="s">
        <v>74</v>
      </c>
      <c r="K3" s="23">
        <v>3.5</v>
      </c>
    </row>
    <row r="4" ht="45" customHeight="1" spans="1:11" x14ac:dyDescent="0.25">
      <c r="A4" s="22" t="s">
        <v>80</v>
      </c>
      <c r="B4" s="23" t="s">
        <v>34</v>
      </c>
      <c r="C4" s="23" t="s">
        <v>81</v>
      </c>
      <c r="D4" s="23" t="s">
        <v>25</v>
      </c>
      <c r="E4" s="23" t="s">
        <v>82</v>
      </c>
      <c r="F4" s="23" t="s">
        <v>83</v>
      </c>
      <c r="G4" s="23" t="s">
        <v>84</v>
      </c>
      <c r="H4" s="23" t="s">
        <v>72</v>
      </c>
      <c r="I4" s="7" t="s">
        <v>73</v>
      </c>
      <c r="J4" s="23" t="s">
        <v>74</v>
      </c>
      <c r="K4" s="23">
        <v>2.4</v>
      </c>
    </row>
    <row r="5" ht="45" customHeight="1" spans="1:11" x14ac:dyDescent="0.25">
      <c r="A5" s="22" t="s">
        <v>85</v>
      </c>
      <c r="B5" s="23" t="s">
        <v>34</v>
      </c>
      <c r="C5" s="23" t="s">
        <v>86</v>
      </c>
      <c r="D5" s="23" t="s">
        <v>26</v>
      </c>
      <c r="E5" s="23" t="s">
        <v>87</v>
      </c>
      <c r="F5" s="23" t="s">
        <v>88</v>
      </c>
      <c r="G5" s="23" t="s">
        <v>89</v>
      </c>
      <c r="H5" s="23" t="s">
        <v>72</v>
      </c>
      <c r="I5" s="7" t="s">
        <v>73</v>
      </c>
      <c r="J5" s="23" t="s">
        <v>74</v>
      </c>
      <c r="K5" s="23">
        <v>2.7</v>
      </c>
    </row>
    <row r="6" ht="30" customHeight="1" spans="1:11" x14ac:dyDescent="0.25">
      <c r="A6" s="22" t="s">
        <v>90</v>
      </c>
      <c r="B6" s="23" t="s">
        <v>34</v>
      </c>
      <c r="C6" s="23" t="s">
        <v>91</v>
      </c>
      <c r="D6" s="23" t="s">
        <v>26</v>
      </c>
      <c r="E6" s="23" t="s">
        <v>92</v>
      </c>
      <c r="F6" s="23" t="s">
        <v>93</v>
      </c>
      <c r="G6" s="23" t="s">
        <v>94</v>
      </c>
      <c r="H6" s="23" t="s">
        <v>72</v>
      </c>
      <c r="I6" s="7" t="s">
        <v>73</v>
      </c>
      <c r="J6" s="23" t="s">
        <v>74</v>
      </c>
      <c r="K6" s="23">
        <v>1.1</v>
      </c>
    </row>
    <row r="7" ht="30" customHeight="1" spans="1:11" x14ac:dyDescent="0.25">
      <c r="A7" s="22" t="s">
        <v>95</v>
      </c>
      <c r="B7" s="23" t="s">
        <v>34</v>
      </c>
      <c r="C7" s="23" t="s">
        <v>86</v>
      </c>
      <c r="D7" s="23" t="s">
        <v>25</v>
      </c>
      <c r="E7" s="23" t="s">
        <v>96</v>
      </c>
      <c r="F7" s="23" t="s">
        <v>97</v>
      </c>
      <c r="G7" s="23" t="s">
        <v>98</v>
      </c>
      <c r="H7" s="23" t="s">
        <v>72</v>
      </c>
      <c r="I7" s="7" t="s">
        <v>73</v>
      </c>
      <c r="J7" s="23" t="s">
        <v>74</v>
      </c>
      <c r="K7" s="23">
        <v>1.7</v>
      </c>
    </row>
    <row r="8" ht="45" customHeight="1" spans="1:11" x14ac:dyDescent="0.25">
      <c r="A8" s="22" t="s">
        <v>99</v>
      </c>
      <c r="B8" s="23" t="s">
        <v>34</v>
      </c>
      <c r="C8" s="23" t="s">
        <v>76</v>
      </c>
      <c r="D8" s="23" t="s">
        <v>25</v>
      </c>
      <c r="E8" s="23" t="s">
        <v>100</v>
      </c>
      <c r="F8" s="23" t="s">
        <v>101</v>
      </c>
      <c r="G8" s="23" t="s">
        <v>102</v>
      </c>
      <c r="H8" s="23" t="s">
        <v>72</v>
      </c>
      <c r="I8" s="7" t="s">
        <v>73</v>
      </c>
      <c r="J8" s="23" t="s">
        <v>74</v>
      </c>
      <c r="K8" s="23">
        <v>6.1</v>
      </c>
    </row>
    <row r="9" ht="45" customHeight="1" spans="1:11" x14ac:dyDescent="0.25">
      <c r="A9" s="22" t="s">
        <v>103</v>
      </c>
      <c r="B9" s="23" t="s">
        <v>34</v>
      </c>
      <c r="C9" s="23" t="s">
        <v>86</v>
      </c>
      <c r="D9" s="23" t="s">
        <v>26</v>
      </c>
      <c r="E9" s="23" t="s">
        <v>104</v>
      </c>
      <c r="F9" s="23" t="s">
        <v>105</v>
      </c>
      <c r="G9" s="23" t="s">
        <v>106</v>
      </c>
      <c r="H9" s="23" t="s">
        <v>72</v>
      </c>
      <c r="I9" s="7" t="s">
        <v>73</v>
      </c>
      <c r="J9" s="23" t="s">
        <v>74</v>
      </c>
      <c r="K9" s="23">
        <v>3.2</v>
      </c>
    </row>
    <row r="10" ht="30" customHeight="1" spans="1:11" x14ac:dyDescent="0.25">
      <c r="A10" s="22" t="s">
        <v>107</v>
      </c>
      <c r="B10" s="23" t="s">
        <v>30</v>
      </c>
      <c r="C10" s="23" t="s">
        <v>68</v>
      </c>
      <c r="D10" s="23" t="s">
        <v>25</v>
      </c>
      <c r="E10" s="23" t="s">
        <v>108</v>
      </c>
      <c r="F10" s="23" t="s">
        <v>109</v>
      </c>
      <c r="G10" s="23" t="s">
        <v>110</v>
      </c>
      <c r="H10" s="23" t="s">
        <v>72</v>
      </c>
      <c r="I10" s="7" t="s">
        <v>73</v>
      </c>
      <c r="J10" s="23" t="s">
        <v>74</v>
      </c>
      <c r="K10" s="23">
        <v>6.7</v>
      </c>
    </row>
    <row r="11" ht="45" customHeight="1" spans="1:11" x14ac:dyDescent="0.25">
      <c r="A11" s="22" t="s">
        <v>111</v>
      </c>
      <c r="B11" s="23" t="s">
        <v>30</v>
      </c>
      <c r="C11" s="23" t="s">
        <v>76</v>
      </c>
      <c r="D11" s="23" t="s">
        <v>25</v>
      </c>
      <c r="E11" s="23" t="s">
        <v>112</v>
      </c>
      <c r="F11" s="23" t="s">
        <v>113</v>
      </c>
      <c r="G11" s="23" t="s">
        <v>114</v>
      </c>
      <c r="H11" s="23" t="s">
        <v>72</v>
      </c>
      <c r="I11" s="7" t="s">
        <v>73</v>
      </c>
      <c r="J11" s="23" t="s">
        <v>74</v>
      </c>
      <c r="K11" s="23">
        <v>3.8</v>
      </c>
    </row>
    <row r="12" ht="45" customHeight="1" spans="1:11" x14ac:dyDescent="0.25">
      <c r="A12" s="22" t="s">
        <v>115</v>
      </c>
      <c r="B12" s="23" t="s">
        <v>30</v>
      </c>
      <c r="C12" s="23" t="s">
        <v>116</v>
      </c>
      <c r="D12" s="23" t="s">
        <v>25</v>
      </c>
      <c r="E12" s="23" t="s">
        <v>117</v>
      </c>
      <c r="F12" s="23" t="s">
        <v>118</v>
      </c>
      <c r="G12" s="23" t="s">
        <v>119</v>
      </c>
      <c r="H12" s="23" t="s">
        <v>72</v>
      </c>
      <c r="I12" s="7" t="s">
        <v>73</v>
      </c>
      <c r="J12" s="23" t="s">
        <v>74</v>
      </c>
      <c r="K12" s="23">
        <v>4.3</v>
      </c>
    </row>
    <row r="13" ht="30" customHeight="1" spans="1:11" x14ac:dyDescent="0.25">
      <c r="A13" s="22" t="s">
        <v>120</v>
      </c>
      <c r="B13" s="23" t="s">
        <v>30</v>
      </c>
      <c r="C13" s="23" t="s">
        <v>116</v>
      </c>
      <c r="D13" s="23" t="s">
        <v>25</v>
      </c>
      <c r="E13" s="23" t="s">
        <v>121</v>
      </c>
      <c r="F13" s="23" t="s">
        <v>122</v>
      </c>
      <c r="G13" s="23" t="s">
        <v>123</v>
      </c>
      <c r="H13" s="23" t="s">
        <v>72</v>
      </c>
      <c r="I13" s="7" t="s">
        <v>73</v>
      </c>
      <c r="J13" s="23" t="s">
        <v>74</v>
      </c>
      <c r="K13" s="23">
        <v>3.7</v>
      </c>
    </row>
    <row r="14" ht="45" customHeight="1" spans="1:11" x14ac:dyDescent="0.25">
      <c r="A14" s="22" t="s">
        <v>124</v>
      </c>
      <c r="B14" s="23" t="s">
        <v>30</v>
      </c>
      <c r="C14" s="23" t="s">
        <v>116</v>
      </c>
      <c r="D14" s="23" t="s">
        <v>26</v>
      </c>
      <c r="E14" s="23" t="s">
        <v>125</v>
      </c>
      <c r="F14" s="23" t="s">
        <v>126</v>
      </c>
      <c r="G14" s="23" t="s">
        <v>127</v>
      </c>
      <c r="H14" s="23" t="s">
        <v>72</v>
      </c>
      <c r="I14" s="7" t="s">
        <v>73</v>
      </c>
      <c r="J14" s="23" t="s">
        <v>74</v>
      </c>
      <c r="K14" s="23">
        <v>2.6</v>
      </c>
    </row>
    <row r="15" ht="105" customHeight="1" spans="1:11" x14ac:dyDescent="0.25">
      <c r="A15" s="22" t="s">
        <v>128</v>
      </c>
      <c r="B15" s="23" t="s">
        <v>30</v>
      </c>
      <c r="C15" s="23" t="s">
        <v>68</v>
      </c>
      <c r="D15" s="23" t="s">
        <v>26</v>
      </c>
      <c r="E15" s="23" t="s">
        <v>129</v>
      </c>
      <c r="F15" s="23" t="s">
        <v>130</v>
      </c>
      <c r="G15" s="23" t="s">
        <v>131</v>
      </c>
      <c r="H15" s="23" t="s">
        <v>132</v>
      </c>
      <c r="I15" s="8" t="s">
        <v>133</v>
      </c>
      <c r="J15" s="23" t="s">
        <v>134</v>
      </c>
      <c r="K15" s="23">
        <v>1.7</v>
      </c>
    </row>
    <row r="16" ht="105" customHeight="1" spans="1:11" x14ac:dyDescent="0.25">
      <c r="A16" s="22" t="s">
        <v>135</v>
      </c>
      <c r="B16" s="23" t="s">
        <v>30</v>
      </c>
      <c r="C16" s="23" t="s">
        <v>116</v>
      </c>
      <c r="D16" s="23" t="s">
        <v>26</v>
      </c>
      <c r="E16" s="23" t="s">
        <v>136</v>
      </c>
      <c r="F16" s="23" t="s">
        <v>137</v>
      </c>
      <c r="G16" s="23" t="s">
        <v>138</v>
      </c>
      <c r="H16" s="23" t="s">
        <v>139</v>
      </c>
      <c r="I16" s="8" t="s">
        <v>133</v>
      </c>
      <c r="J16" s="23" t="s">
        <v>140</v>
      </c>
      <c r="K16" s="23">
        <v>5.9</v>
      </c>
    </row>
    <row r="17" ht="105" customHeight="1" spans="1:11" x14ac:dyDescent="0.25">
      <c r="A17" s="22" t="s">
        <v>141</v>
      </c>
      <c r="B17" s="23" t="s">
        <v>30</v>
      </c>
      <c r="C17" s="23" t="s">
        <v>76</v>
      </c>
      <c r="D17" s="23" t="s">
        <v>26</v>
      </c>
      <c r="E17" s="23" t="s">
        <v>142</v>
      </c>
      <c r="F17" s="23" t="s">
        <v>143</v>
      </c>
      <c r="G17" s="23" t="s">
        <v>144</v>
      </c>
      <c r="H17" s="23" t="s">
        <v>145</v>
      </c>
      <c r="I17" s="8" t="s">
        <v>133</v>
      </c>
      <c r="J17" s="23" t="s">
        <v>140</v>
      </c>
      <c r="K17" s="23">
        <v>3.8</v>
      </c>
    </row>
    <row r="18" ht="45" customHeight="1" spans="1:11" x14ac:dyDescent="0.25">
      <c r="A18" s="22" t="s">
        <v>146</v>
      </c>
      <c r="B18" s="23" t="s">
        <v>30</v>
      </c>
      <c r="C18" s="23" t="s">
        <v>68</v>
      </c>
      <c r="D18" s="23" t="s">
        <v>25</v>
      </c>
      <c r="E18" s="23" t="s">
        <v>147</v>
      </c>
      <c r="F18" s="23" t="s">
        <v>148</v>
      </c>
      <c r="G18" s="23" t="s">
        <v>149</v>
      </c>
      <c r="H18" s="23" t="s">
        <v>72</v>
      </c>
      <c r="I18" s="7" t="s">
        <v>73</v>
      </c>
      <c r="J18" s="23" t="s">
        <v>74</v>
      </c>
      <c r="K18" s="23">
        <v>1.5</v>
      </c>
    </row>
    <row r="19" ht="45" customHeight="1" spans="1:11" x14ac:dyDescent="0.25">
      <c r="A19" s="22" t="s">
        <v>150</v>
      </c>
      <c r="B19" s="23" t="s">
        <v>30</v>
      </c>
      <c r="C19" s="23" t="s">
        <v>76</v>
      </c>
      <c r="D19" s="23" t="s">
        <v>26</v>
      </c>
      <c r="E19" s="23" t="s">
        <v>151</v>
      </c>
      <c r="F19" s="23" t="s">
        <v>152</v>
      </c>
      <c r="G19" s="23" t="s">
        <v>153</v>
      </c>
      <c r="H19" s="23" t="s">
        <v>72</v>
      </c>
      <c r="I19" s="7" t="s">
        <v>73</v>
      </c>
      <c r="J19" s="23" t="s">
        <v>74</v>
      </c>
      <c r="K19" s="23">
        <v>4.6</v>
      </c>
    </row>
    <row r="20" ht="45" customHeight="1" spans="1:11" x14ac:dyDescent="0.25">
      <c r="A20" s="22" t="s">
        <v>154</v>
      </c>
      <c r="B20" s="23" t="s">
        <v>30</v>
      </c>
      <c r="C20" s="23" t="s">
        <v>68</v>
      </c>
      <c r="D20" s="23" t="s">
        <v>27</v>
      </c>
      <c r="E20" s="23" t="s">
        <v>155</v>
      </c>
      <c r="F20" s="23" t="s">
        <v>156</v>
      </c>
      <c r="G20" s="23" t="s">
        <v>157</v>
      </c>
      <c r="H20" s="23" t="s">
        <v>72</v>
      </c>
      <c r="I20" s="7" t="s">
        <v>73</v>
      </c>
      <c r="J20" s="23" t="s">
        <v>74</v>
      </c>
      <c r="K20" s="23">
        <v>1.7</v>
      </c>
    </row>
    <row r="21" ht="30" customHeight="1" spans="1:11" x14ac:dyDescent="0.25">
      <c r="A21" s="22" t="s">
        <v>158</v>
      </c>
      <c r="B21" s="23" t="s">
        <v>30</v>
      </c>
      <c r="C21" s="23" t="s">
        <v>76</v>
      </c>
      <c r="D21" s="23" t="s">
        <v>26</v>
      </c>
      <c r="E21" s="23" t="s">
        <v>159</v>
      </c>
      <c r="F21" s="23" t="s">
        <v>160</v>
      </c>
      <c r="G21" s="23" t="s">
        <v>161</v>
      </c>
      <c r="H21" s="23" t="s">
        <v>72</v>
      </c>
      <c r="I21" s="7" t="s">
        <v>73</v>
      </c>
      <c r="J21" s="23" t="s">
        <v>74</v>
      </c>
      <c r="K21" s="23">
        <v>1.8</v>
      </c>
    </row>
    <row r="22" ht="45" customHeight="1" spans="1:11" x14ac:dyDescent="0.25">
      <c r="A22" s="22" t="s">
        <v>162</v>
      </c>
      <c r="B22" s="23" t="s">
        <v>31</v>
      </c>
      <c r="C22" s="23" t="s">
        <v>68</v>
      </c>
      <c r="D22" s="23" t="s">
        <v>25</v>
      </c>
      <c r="E22" s="23" t="s">
        <v>163</v>
      </c>
      <c r="F22" s="23" t="s">
        <v>164</v>
      </c>
      <c r="G22" s="23" t="s">
        <v>165</v>
      </c>
      <c r="H22" s="23" t="s">
        <v>72</v>
      </c>
      <c r="I22" s="7" t="s">
        <v>73</v>
      </c>
      <c r="J22" s="23" t="s">
        <v>74</v>
      </c>
      <c r="K22" s="23">
        <v>2.8</v>
      </c>
    </row>
    <row r="23" ht="45" customHeight="1" spans="1:11" x14ac:dyDescent="0.25">
      <c r="A23" s="22" t="s">
        <v>166</v>
      </c>
      <c r="B23" s="23" t="s">
        <v>31</v>
      </c>
      <c r="C23" s="23" t="s">
        <v>76</v>
      </c>
      <c r="D23" s="23" t="s">
        <v>25</v>
      </c>
      <c r="E23" s="23" t="s">
        <v>167</v>
      </c>
      <c r="F23" s="23" t="s">
        <v>168</v>
      </c>
      <c r="G23" s="23" t="s">
        <v>169</v>
      </c>
      <c r="H23" s="23" t="s">
        <v>72</v>
      </c>
      <c r="I23" s="7" t="s">
        <v>73</v>
      </c>
      <c r="J23" s="23" t="s">
        <v>74</v>
      </c>
      <c r="K23" s="23">
        <v>4.3</v>
      </c>
    </row>
    <row r="24" ht="75" customHeight="1" spans="1:11" x14ac:dyDescent="0.25">
      <c r="A24" s="22" t="s">
        <v>170</v>
      </c>
      <c r="B24" s="23" t="s">
        <v>31</v>
      </c>
      <c r="C24" s="23" t="s">
        <v>76</v>
      </c>
      <c r="D24" s="23" t="s">
        <v>27</v>
      </c>
      <c r="E24" s="23" t="s">
        <v>171</v>
      </c>
      <c r="F24" s="23" t="s">
        <v>172</v>
      </c>
      <c r="G24" s="23" t="s">
        <v>173</v>
      </c>
      <c r="H24" s="23" t="s">
        <v>174</v>
      </c>
      <c r="I24" s="8" t="s">
        <v>133</v>
      </c>
      <c r="J24" s="23" t="s">
        <v>175</v>
      </c>
      <c r="K24" s="23">
        <v>2.8</v>
      </c>
    </row>
    <row r="25" ht="30" customHeight="1" spans="1:11" x14ac:dyDescent="0.25">
      <c r="A25" s="22" t="s">
        <v>176</v>
      </c>
      <c r="B25" s="23" t="s">
        <v>31</v>
      </c>
      <c r="C25" s="23" t="s">
        <v>76</v>
      </c>
      <c r="D25" s="23" t="s">
        <v>26</v>
      </c>
      <c r="E25" s="23" t="s">
        <v>177</v>
      </c>
      <c r="F25" s="23" t="s">
        <v>178</v>
      </c>
      <c r="G25" s="23" t="s">
        <v>179</v>
      </c>
      <c r="H25" s="23" t="s">
        <v>72</v>
      </c>
      <c r="I25" s="7" t="s">
        <v>73</v>
      </c>
      <c r="J25" s="23" t="s">
        <v>74</v>
      </c>
      <c r="K25" s="23">
        <v>3.5</v>
      </c>
    </row>
    <row r="26" ht="105" customHeight="1" spans="1:11" x14ac:dyDescent="0.25">
      <c r="A26" s="22" t="s">
        <v>180</v>
      </c>
      <c r="B26" s="23" t="s">
        <v>31</v>
      </c>
      <c r="C26" s="23" t="s">
        <v>76</v>
      </c>
      <c r="D26" s="23" t="s">
        <v>27</v>
      </c>
      <c r="E26" s="23" t="s">
        <v>181</v>
      </c>
      <c r="F26" s="23" t="s">
        <v>182</v>
      </c>
      <c r="G26" s="23" t="s">
        <v>183</v>
      </c>
      <c r="H26" s="23" t="s">
        <v>184</v>
      </c>
      <c r="I26" s="8" t="s">
        <v>133</v>
      </c>
      <c r="J26" s="23" t="s">
        <v>185</v>
      </c>
      <c r="K26" s="23">
        <v>3.5</v>
      </c>
    </row>
    <row r="27" ht="105" customHeight="1" spans="1:11" x14ac:dyDescent="0.25">
      <c r="A27" s="22" t="s">
        <v>186</v>
      </c>
      <c r="B27" s="23" t="s">
        <v>31</v>
      </c>
      <c r="C27" s="23" t="s">
        <v>116</v>
      </c>
      <c r="D27" s="23" t="s">
        <v>25</v>
      </c>
      <c r="E27" s="23" t="s">
        <v>187</v>
      </c>
      <c r="F27" s="23" t="s">
        <v>188</v>
      </c>
      <c r="G27" s="23" t="s">
        <v>189</v>
      </c>
      <c r="H27" s="23" t="s">
        <v>190</v>
      </c>
      <c r="I27" s="8" t="s">
        <v>133</v>
      </c>
      <c r="J27" s="23" t="s">
        <v>54</v>
      </c>
      <c r="K27" s="23">
        <v>3.6</v>
      </c>
    </row>
    <row r="28" ht="45" customHeight="1" spans="1:11" x14ac:dyDescent="0.25">
      <c r="A28" s="22" t="s">
        <v>191</v>
      </c>
      <c r="B28" s="23" t="s">
        <v>31</v>
      </c>
      <c r="C28" s="23" t="s">
        <v>91</v>
      </c>
      <c r="D28" s="23" t="s">
        <v>25</v>
      </c>
      <c r="E28" s="23" t="s">
        <v>192</v>
      </c>
      <c r="F28" s="23" t="s">
        <v>193</v>
      </c>
      <c r="G28" s="23" t="s">
        <v>194</v>
      </c>
      <c r="H28" s="23" t="s">
        <v>72</v>
      </c>
      <c r="I28" s="7" t="s">
        <v>73</v>
      </c>
      <c r="J28" s="23" t="s">
        <v>74</v>
      </c>
      <c r="K28" s="23">
        <v>2.7</v>
      </c>
    </row>
    <row r="29" ht="75" customHeight="1" spans="1:11" x14ac:dyDescent="0.25">
      <c r="A29" s="22" t="s">
        <v>195</v>
      </c>
      <c r="B29" s="23" t="s">
        <v>31</v>
      </c>
      <c r="C29" s="23" t="s">
        <v>91</v>
      </c>
      <c r="D29" s="23" t="s">
        <v>25</v>
      </c>
      <c r="E29" s="23" t="s">
        <v>196</v>
      </c>
      <c r="F29" s="23" t="s">
        <v>197</v>
      </c>
      <c r="G29" s="23" t="s">
        <v>198</v>
      </c>
      <c r="H29" s="23" t="s">
        <v>72</v>
      </c>
      <c r="I29" s="7" t="s">
        <v>73</v>
      </c>
      <c r="J29" s="23" t="s">
        <v>74</v>
      </c>
      <c r="K29" s="23">
        <v>5.9</v>
      </c>
    </row>
    <row r="30" ht="75" customHeight="1" spans="1:11" x14ac:dyDescent="0.25">
      <c r="A30" s="22" t="s">
        <v>199</v>
      </c>
      <c r="B30" s="23" t="s">
        <v>31</v>
      </c>
      <c r="C30" s="23" t="s">
        <v>91</v>
      </c>
      <c r="D30" s="23" t="s">
        <v>27</v>
      </c>
      <c r="E30" s="23" t="s">
        <v>200</v>
      </c>
      <c r="F30" s="23" t="s">
        <v>201</v>
      </c>
      <c r="G30" s="23" t="s">
        <v>202</v>
      </c>
      <c r="H30" s="23" t="s">
        <v>203</v>
      </c>
      <c r="I30" s="8" t="s">
        <v>133</v>
      </c>
      <c r="J30" s="23" t="s">
        <v>204</v>
      </c>
      <c r="K30" s="23">
        <v>12.6</v>
      </c>
    </row>
    <row r="31" ht="135" customHeight="1" spans="1:11" x14ac:dyDescent="0.25">
      <c r="A31" s="22" t="s">
        <v>205</v>
      </c>
      <c r="B31" s="23" t="s">
        <v>31</v>
      </c>
      <c r="C31" s="23" t="s">
        <v>91</v>
      </c>
      <c r="D31" s="23" t="s">
        <v>25</v>
      </c>
      <c r="E31" s="23" t="s">
        <v>206</v>
      </c>
      <c r="F31" s="23" t="s">
        <v>207</v>
      </c>
      <c r="G31" s="23" t="s">
        <v>208</v>
      </c>
      <c r="H31" s="23" t="s">
        <v>209</v>
      </c>
      <c r="I31" s="8" t="s">
        <v>133</v>
      </c>
      <c r="J31" s="23" t="s">
        <v>50</v>
      </c>
      <c r="K31" s="23">
        <v>12.3</v>
      </c>
    </row>
    <row r="32" ht="90" customHeight="1" spans="1:11" x14ac:dyDescent="0.25">
      <c r="A32" s="22" t="s">
        <v>210</v>
      </c>
      <c r="B32" s="23" t="s">
        <v>31</v>
      </c>
      <c r="C32" s="23" t="s">
        <v>68</v>
      </c>
      <c r="D32" s="23" t="s">
        <v>26</v>
      </c>
      <c r="E32" s="23" t="s">
        <v>211</v>
      </c>
      <c r="F32" s="23" t="s">
        <v>212</v>
      </c>
      <c r="G32" s="23" t="s">
        <v>213</v>
      </c>
      <c r="H32" s="23" t="s">
        <v>214</v>
      </c>
      <c r="I32" s="8" t="s">
        <v>133</v>
      </c>
      <c r="J32" s="23" t="s">
        <v>215</v>
      </c>
      <c r="K32" s="23">
        <v>16.8</v>
      </c>
    </row>
    <row r="33" ht="75" customHeight="1" spans="1:11" x14ac:dyDescent="0.25">
      <c r="A33" s="22" t="s">
        <v>216</v>
      </c>
      <c r="B33" s="23" t="s">
        <v>31</v>
      </c>
      <c r="C33" s="23" t="s">
        <v>76</v>
      </c>
      <c r="D33" s="23" t="s">
        <v>27</v>
      </c>
      <c r="E33" s="23" t="s">
        <v>217</v>
      </c>
      <c r="F33" s="23" t="s">
        <v>218</v>
      </c>
      <c r="G33" s="23" t="s">
        <v>219</v>
      </c>
      <c r="H33" s="23" t="s">
        <v>220</v>
      </c>
      <c r="I33" s="8" t="s">
        <v>133</v>
      </c>
      <c r="J33" s="23" t="s">
        <v>221</v>
      </c>
      <c r="K33" s="23">
        <v>2.5</v>
      </c>
    </row>
    <row r="34" ht="75" customHeight="1" spans="1:11" x14ac:dyDescent="0.25">
      <c r="A34" s="22" t="s">
        <v>222</v>
      </c>
      <c r="B34" s="23" t="s">
        <v>31</v>
      </c>
      <c r="C34" s="23" t="s">
        <v>76</v>
      </c>
      <c r="D34" s="23" t="s">
        <v>25</v>
      </c>
      <c r="E34" s="23" t="s">
        <v>223</v>
      </c>
      <c r="F34" s="23" t="s">
        <v>224</v>
      </c>
      <c r="G34" s="23" t="s">
        <v>225</v>
      </c>
      <c r="H34" s="23" t="s">
        <v>72</v>
      </c>
      <c r="I34" s="7" t="s">
        <v>73</v>
      </c>
      <c r="J34" s="23" t="s">
        <v>74</v>
      </c>
      <c r="K34" s="23">
        <v>17.8</v>
      </c>
    </row>
    <row r="35" ht="60" customHeight="1" spans="1:11" x14ac:dyDescent="0.25">
      <c r="A35" s="22" t="s">
        <v>226</v>
      </c>
      <c r="B35" s="23" t="s">
        <v>31</v>
      </c>
      <c r="C35" s="23" t="s">
        <v>91</v>
      </c>
      <c r="D35" s="23" t="s">
        <v>25</v>
      </c>
      <c r="E35" s="23" t="s">
        <v>227</v>
      </c>
      <c r="F35" s="23" t="s">
        <v>228</v>
      </c>
      <c r="G35" s="23" t="s">
        <v>229</v>
      </c>
      <c r="H35" s="23" t="s">
        <v>72</v>
      </c>
      <c r="I35" s="7" t="s">
        <v>73</v>
      </c>
      <c r="J35" s="23" t="s">
        <v>74</v>
      </c>
      <c r="K35" s="23">
        <v>4.9</v>
      </c>
    </row>
    <row r="36" ht="90" customHeight="1" spans="1:11" x14ac:dyDescent="0.25">
      <c r="A36" s="22" t="s">
        <v>230</v>
      </c>
      <c r="B36" s="23" t="s">
        <v>31</v>
      </c>
      <c r="C36" s="23" t="s">
        <v>91</v>
      </c>
      <c r="D36" s="23" t="s">
        <v>27</v>
      </c>
      <c r="E36" s="23" t="s">
        <v>231</v>
      </c>
      <c r="F36" s="23" t="s">
        <v>232</v>
      </c>
      <c r="G36" s="23" t="s">
        <v>233</v>
      </c>
      <c r="H36" s="23" t="s">
        <v>234</v>
      </c>
      <c r="I36" s="8" t="s">
        <v>133</v>
      </c>
      <c r="J36" s="23" t="s">
        <v>235</v>
      </c>
      <c r="K36" s="23">
        <v>5.3</v>
      </c>
    </row>
    <row r="37" ht="120" customHeight="1" spans="1:11" x14ac:dyDescent="0.25">
      <c r="A37" s="22" t="s">
        <v>236</v>
      </c>
      <c r="B37" s="23" t="s">
        <v>31</v>
      </c>
      <c r="C37" s="23" t="s">
        <v>86</v>
      </c>
      <c r="D37" s="23" t="s">
        <v>25</v>
      </c>
      <c r="E37" s="23" t="s">
        <v>237</v>
      </c>
      <c r="F37" s="23" t="s">
        <v>238</v>
      </c>
      <c r="G37" s="23" t="s">
        <v>239</v>
      </c>
      <c r="H37" s="23" t="s">
        <v>240</v>
      </c>
      <c r="I37" s="8" t="s">
        <v>133</v>
      </c>
      <c r="J37" s="23" t="s">
        <v>46</v>
      </c>
      <c r="K37" s="23">
        <v>2.2</v>
      </c>
    </row>
    <row r="38" ht="90" customHeight="1" spans="1:11" x14ac:dyDescent="0.25">
      <c r="A38" s="22" t="s">
        <v>241</v>
      </c>
      <c r="B38" s="23" t="s">
        <v>31</v>
      </c>
      <c r="C38" s="23" t="s">
        <v>76</v>
      </c>
      <c r="D38" s="23" t="s">
        <v>26</v>
      </c>
      <c r="E38" s="23" t="s">
        <v>242</v>
      </c>
      <c r="F38" s="23" t="s">
        <v>243</v>
      </c>
      <c r="G38" s="23" t="s">
        <v>244</v>
      </c>
      <c r="H38" s="23" t="s">
        <v>245</v>
      </c>
      <c r="I38" s="8" t="s">
        <v>133</v>
      </c>
      <c r="J38" s="23" t="s">
        <v>246</v>
      </c>
      <c r="K38" s="23">
        <v>2</v>
      </c>
    </row>
    <row r="39" ht="105" customHeight="1" spans="1:11" x14ac:dyDescent="0.25">
      <c r="A39" s="22" t="s">
        <v>247</v>
      </c>
      <c r="B39" s="23" t="s">
        <v>31</v>
      </c>
      <c r="C39" s="23" t="s">
        <v>248</v>
      </c>
      <c r="D39" s="23" t="s">
        <v>26</v>
      </c>
      <c r="E39" s="23" t="s">
        <v>249</v>
      </c>
      <c r="F39" s="23" t="s">
        <v>250</v>
      </c>
      <c r="G39" s="23" t="s">
        <v>251</v>
      </c>
      <c r="H39" s="23" t="s">
        <v>252</v>
      </c>
      <c r="I39" s="8" t="s">
        <v>133</v>
      </c>
      <c r="J39" s="23" t="s">
        <v>253</v>
      </c>
      <c r="K39" s="23">
        <v>2.3</v>
      </c>
    </row>
    <row r="40" ht="45" customHeight="1" spans="1:11" x14ac:dyDescent="0.25">
      <c r="A40" s="22" t="s">
        <v>254</v>
      </c>
      <c r="B40" s="23" t="s">
        <v>31</v>
      </c>
      <c r="C40" s="23" t="s">
        <v>76</v>
      </c>
      <c r="D40" s="23" t="s">
        <v>25</v>
      </c>
      <c r="E40" s="23" t="s">
        <v>255</v>
      </c>
      <c r="F40" s="23" t="s">
        <v>256</v>
      </c>
      <c r="G40" s="23" t="s">
        <v>257</v>
      </c>
      <c r="H40" s="23" t="s">
        <v>72</v>
      </c>
      <c r="I40" s="7" t="s">
        <v>73</v>
      </c>
      <c r="J40" s="23" t="s">
        <v>74</v>
      </c>
      <c r="K40" s="23">
        <v>5.3</v>
      </c>
    </row>
    <row r="41" ht="30" customHeight="1" spans="1:11" x14ac:dyDescent="0.25">
      <c r="A41" s="22" t="s">
        <v>258</v>
      </c>
      <c r="B41" s="23" t="s">
        <v>31</v>
      </c>
      <c r="C41" s="23" t="s">
        <v>76</v>
      </c>
      <c r="D41" s="23" t="s">
        <v>25</v>
      </c>
      <c r="E41" s="23" t="s">
        <v>259</v>
      </c>
      <c r="F41" s="23" t="s">
        <v>260</v>
      </c>
      <c r="G41" s="23" t="s">
        <v>261</v>
      </c>
      <c r="H41" s="23" t="s">
        <v>72</v>
      </c>
      <c r="I41" s="7" t="s">
        <v>73</v>
      </c>
      <c r="J41" s="23" t="s">
        <v>74</v>
      </c>
      <c r="K41" s="23">
        <v>5.1</v>
      </c>
    </row>
    <row r="42" ht="45" customHeight="1" spans="1:11" x14ac:dyDescent="0.25">
      <c r="A42" s="22" t="s">
        <v>262</v>
      </c>
      <c r="B42" s="23" t="s">
        <v>31</v>
      </c>
      <c r="C42" s="23" t="s">
        <v>76</v>
      </c>
      <c r="D42" s="23" t="s">
        <v>25</v>
      </c>
      <c r="E42" s="23" t="s">
        <v>263</v>
      </c>
      <c r="F42" s="23" t="s">
        <v>264</v>
      </c>
      <c r="G42" s="23" t="s">
        <v>265</v>
      </c>
      <c r="H42" s="23" t="s">
        <v>72</v>
      </c>
      <c r="I42" s="7" t="s">
        <v>73</v>
      </c>
      <c r="J42" s="23" t="s">
        <v>74</v>
      </c>
      <c r="K42" s="23">
        <v>3.4</v>
      </c>
    </row>
    <row r="43" ht="75" customHeight="1" spans="1:11" x14ac:dyDescent="0.25">
      <c r="A43" s="22" t="s">
        <v>266</v>
      </c>
      <c r="B43" s="23" t="s">
        <v>31</v>
      </c>
      <c r="C43" s="23" t="s">
        <v>68</v>
      </c>
      <c r="D43" s="23" t="s">
        <v>26</v>
      </c>
      <c r="E43" s="23" t="s">
        <v>267</v>
      </c>
      <c r="F43" s="23" t="s">
        <v>268</v>
      </c>
      <c r="G43" s="23" t="s">
        <v>269</v>
      </c>
      <c r="H43" s="23" t="s">
        <v>270</v>
      </c>
      <c r="I43" s="8" t="s">
        <v>133</v>
      </c>
      <c r="J43" s="23" t="s">
        <v>271</v>
      </c>
      <c r="K43" s="23">
        <v>1.8</v>
      </c>
    </row>
    <row r="44" ht="120" customHeight="1" spans="1:11" x14ac:dyDescent="0.25">
      <c r="A44" s="22" t="s">
        <v>272</v>
      </c>
      <c r="B44" s="23" t="s">
        <v>31</v>
      </c>
      <c r="C44" s="23" t="s">
        <v>76</v>
      </c>
      <c r="D44" s="23" t="s">
        <v>26</v>
      </c>
      <c r="E44" s="23" t="s">
        <v>273</v>
      </c>
      <c r="F44" s="23" t="s">
        <v>274</v>
      </c>
      <c r="G44" s="23" t="s">
        <v>275</v>
      </c>
      <c r="H44" s="23" t="s">
        <v>276</v>
      </c>
      <c r="I44" s="8" t="s">
        <v>133</v>
      </c>
      <c r="J44" s="23" t="s">
        <v>277</v>
      </c>
      <c r="K44" s="23">
        <v>1.7</v>
      </c>
    </row>
    <row r="45" ht="60" customHeight="1" spans="1:11" x14ac:dyDescent="0.25">
      <c r="A45" s="22" t="s">
        <v>278</v>
      </c>
      <c r="B45" s="23" t="s">
        <v>31</v>
      </c>
      <c r="C45" s="23" t="s">
        <v>91</v>
      </c>
      <c r="D45" s="23" t="s">
        <v>26</v>
      </c>
      <c r="E45" s="23" t="s">
        <v>279</v>
      </c>
      <c r="F45" s="23" t="s">
        <v>280</v>
      </c>
      <c r="G45" s="23" t="s">
        <v>281</v>
      </c>
      <c r="H45" s="23" t="s">
        <v>72</v>
      </c>
      <c r="I45" s="7" t="s">
        <v>73</v>
      </c>
      <c r="J45" s="23" t="s">
        <v>74</v>
      </c>
      <c r="K45" s="23">
        <v>3.2</v>
      </c>
    </row>
    <row r="46" ht="60" customHeight="1" spans="1:11" x14ac:dyDescent="0.25">
      <c r="A46" s="22" t="s">
        <v>282</v>
      </c>
      <c r="B46" s="23" t="s">
        <v>31</v>
      </c>
      <c r="C46" s="23" t="s">
        <v>76</v>
      </c>
      <c r="D46" s="23" t="s">
        <v>25</v>
      </c>
      <c r="E46" s="23" t="s">
        <v>283</v>
      </c>
      <c r="F46" s="23" t="s">
        <v>284</v>
      </c>
      <c r="G46" s="23" t="s">
        <v>285</v>
      </c>
      <c r="H46" s="23" t="s">
        <v>72</v>
      </c>
      <c r="I46" s="7" t="s">
        <v>73</v>
      </c>
      <c r="J46" s="23" t="s">
        <v>74</v>
      </c>
      <c r="K46" s="23">
        <v>5.4</v>
      </c>
    </row>
    <row r="47" ht="45" customHeight="1" spans="1:11" x14ac:dyDescent="0.25">
      <c r="A47" s="22" t="s">
        <v>286</v>
      </c>
      <c r="B47" s="23" t="s">
        <v>31</v>
      </c>
      <c r="C47" s="23" t="s">
        <v>76</v>
      </c>
      <c r="D47" s="23" t="s">
        <v>25</v>
      </c>
      <c r="E47" s="23" t="s">
        <v>287</v>
      </c>
      <c r="F47" s="23" t="s">
        <v>288</v>
      </c>
      <c r="G47" s="23" t="s">
        <v>289</v>
      </c>
      <c r="H47" s="23" t="s">
        <v>72</v>
      </c>
      <c r="I47" s="7" t="s">
        <v>73</v>
      </c>
      <c r="J47" s="23" t="s">
        <v>74</v>
      </c>
      <c r="K47" s="23">
        <v>4</v>
      </c>
    </row>
    <row r="48" ht="75" customHeight="1" spans="1:11" x14ac:dyDescent="0.25">
      <c r="A48" s="22" t="s">
        <v>290</v>
      </c>
      <c r="B48" s="23" t="s">
        <v>31</v>
      </c>
      <c r="C48" s="23" t="s">
        <v>76</v>
      </c>
      <c r="D48" s="23" t="s">
        <v>27</v>
      </c>
      <c r="E48" s="23" t="s">
        <v>291</v>
      </c>
      <c r="F48" s="23" t="s">
        <v>292</v>
      </c>
      <c r="G48" s="23" t="s">
        <v>293</v>
      </c>
      <c r="H48" s="23" t="s">
        <v>294</v>
      </c>
      <c r="I48" s="8" t="s">
        <v>133</v>
      </c>
      <c r="J48" s="23" t="s">
        <v>295</v>
      </c>
      <c r="K48" s="23">
        <v>1.6</v>
      </c>
    </row>
    <row r="49" ht="75" customHeight="1" spans="1:11" x14ac:dyDescent="0.25">
      <c r="A49" s="22" t="s">
        <v>296</v>
      </c>
      <c r="B49" s="23" t="s">
        <v>31</v>
      </c>
      <c r="C49" s="23" t="s">
        <v>76</v>
      </c>
      <c r="D49" s="23" t="s">
        <v>25</v>
      </c>
      <c r="E49" s="23" t="s">
        <v>297</v>
      </c>
      <c r="F49" s="23" t="s">
        <v>298</v>
      </c>
      <c r="G49" s="23" t="s">
        <v>299</v>
      </c>
      <c r="H49" s="23" t="s">
        <v>300</v>
      </c>
      <c r="I49" s="8" t="s">
        <v>133</v>
      </c>
      <c r="J49" s="23" t="s">
        <v>52</v>
      </c>
      <c r="K49" s="23">
        <v>7</v>
      </c>
    </row>
    <row r="50" ht="105" customHeight="1" spans="1:11" x14ac:dyDescent="0.25">
      <c r="A50" s="22" t="s">
        <v>301</v>
      </c>
      <c r="B50" s="23" t="s">
        <v>31</v>
      </c>
      <c r="C50" s="23" t="s">
        <v>116</v>
      </c>
      <c r="D50" s="23" t="s">
        <v>26</v>
      </c>
      <c r="E50" s="23" t="s">
        <v>302</v>
      </c>
      <c r="F50" s="23" t="s">
        <v>303</v>
      </c>
      <c r="G50" s="23" t="s">
        <v>304</v>
      </c>
      <c r="H50" s="23" t="s">
        <v>305</v>
      </c>
      <c r="I50" s="8" t="s">
        <v>133</v>
      </c>
      <c r="J50" s="23" t="s">
        <v>306</v>
      </c>
      <c r="K50" s="23">
        <v>16.9</v>
      </c>
    </row>
    <row r="51" ht="45" customHeight="1" spans="1:11" x14ac:dyDescent="0.25">
      <c r="A51" s="22" t="s">
        <v>307</v>
      </c>
      <c r="B51" s="23" t="s">
        <v>31</v>
      </c>
      <c r="C51" s="23" t="s">
        <v>248</v>
      </c>
      <c r="D51" s="23" t="s">
        <v>26</v>
      </c>
      <c r="E51" s="23" t="s">
        <v>308</v>
      </c>
      <c r="F51" s="23" t="s">
        <v>309</v>
      </c>
      <c r="G51" s="23" t="s">
        <v>310</v>
      </c>
      <c r="H51" s="23" t="s">
        <v>72</v>
      </c>
      <c r="I51" s="7" t="s">
        <v>73</v>
      </c>
      <c r="J51" s="23" t="s">
        <v>74</v>
      </c>
      <c r="K51" s="23">
        <v>4.5</v>
      </c>
    </row>
    <row r="52" ht="75" customHeight="1" spans="1:11" x14ac:dyDescent="0.25">
      <c r="A52" s="22" t="s">
        <v>311</v>
      </c>
      <c r="B52" s="23" t="s">
        <v>31</v>
      </c>
      <c r="C52" s="23" t="s">
        <v>68</v>
      </c>
      <c r="D52" s="23" t="s">
        <v>27</v>
      </c>
      <c r="E52" s="23" t="s">
        <v>312</v>
      </c>
      <c r="F52" s="23" t="s">
        <v>313</v>
      </c>
      <c r="G52" s="23" t="s">
        <v>314</v>
      </c>
      <c r="H52" s="23" t="s">
        <v>315</v>
      </c>
      <c r="I52" s="8" t="s">
        <v>133</v>
      </c>
      <c r="J52" s="23" t="s">
        <v>316</v>
      </c>
      <c r="K52" s="23">
        <v>1.6</v>
      </c>
    </row>
    <row r="53" ht="45" customHeight="1" spans="1:11" x14ac:dyDescent="0.25">
      <c r="A53" s="22" t="s">
        <v>317</v>
      </c>
      <c r="B53" s="23" t="s">
        <v>31</v>
      </c>
      <c r="C53" s="23" t="s">
        <v>76</v>
      </c>
      <c r="D53" s="23" t="s">
        <v>25</v>
      </c>
      <c r="E53" s="23" t="s">
        <v>318</v>
      </c>
      <c r="F53" s="23" t="s">
        <v>319</v>
      </c>
      <c r="G53" s="23" t="s">
        <v>320</v>
      </c>
      <c r="H53" s="23" t="s">
        <v>72</v>
      </c>
      <c r="I53" s="7" t="s">
        <v>73</v>
      </c>
      <c r="J53" s="23" t="s">
        <v>74</v>
      </c>
      <c r="K53" s="23">
        <v>4.8</v>
      </c>
    </row>
    <row r="54" ht="150" customHeight="1" spans="1:11" x14ac:dyDescent="0.25">
      <c r="A54" s="22" t="s">
        <v>321</v>
      </c>
      <c r="B54" s="23" t="s">
        <v>31</v>
      </c>
      <c r="C54" s="23" t="s">
        <v>116</v>
      </c>
      <c r="D54" s="23" t="s">
        <v>26</v>
      </c>
      <c r="E54" s="23" t="s">
        <v>322</v>
      </c>
      <c r="F54" s="23" t="s">
        <v>323</v>
      </c>
      <c r="G54" s="23" t="s">
        <v>324</v>
      </c>
      <c r="H54" s="23" t="s">
        <v>325</v>
      </c>
      <c r="I54" s="8" t="s">
        <v>133</v>
      </c>
      <c r="J54" s="23" t="s">
        <v>326</v>
      </c>
      <c r="K54" s="23">
        <v>2.7</v>
      </c>
    </row>
    <row r="55" ht="30" customHeight="1" spans="1:11" x14ac:dyDescent="0.25">
      <c r="A55" s="22" t="s">
        <v>327</v>
      </c>
      <c r="B55" s="23" t="s">
        <v>31</v>
      </c>
      <c r="C55" s="23" t="s">
        <v>76</v>
      </c>
      <c r="D55" s="23" t="s">
        <v>26</v>
      </c>
      <c r="E55" s="23" t="s">
        <v>328</v>
      </c>
      <c r="F55" s="23" t="s">
        <v>329</v>
      </c>
      <c r="G55" s="23" t="s">
        <v>330</v>
      </c>
      <c r="H55" s="23" t="s">
        <v>72</v>
      </c>
      <c r="I55" s="7" t="s">
        <v>73</v>
      </c>
      <c r="J55" s="23" t="s">
        <v>74</v>
      </c>
      <c r="K55" s="23">
        <v>2.4</v>
      </c>
    </row>
    <row r="56" ht="30" customHeight="1" spans="1:11" x14ac:dyDescent="0.25">
      <c r="A56" s="22" t="s">
        <v>331</v>
      </c>
      <c r="B56" s="23" t="s">
        <v>31</v>
      </c>
      <c r="C56" s="23" t="s">
        <v>91</v>
      </c>
      <c r="D56" s="23" t="s">
        <v>26</v>
      </c>
      <c r="E56" s="23" t="s">
        <v>332</v>
      </c>
      <c r="F56" s="23" t="s">
        <v>333</v>
      </c>
      <c r="G56" s="23" t="s">
        <v>334</v>
      </c>
      <c r="H56" s="23" t="s">
        <v>72</v>
      </c>
      <c r="I56" s="7" t="s">
        <v>73</v>
      </c>
      <c r="J56" s="23" t="s">
        <v>74</v>
      </c>
      <c r="K56" s="23">
        <v>2.6</v>
      </c>
    </row>
    <row r="57" ht="180" customHeight="1" spans="1:11" x14ac:dyDescent="0.25">
      <c r="A57" s="22" t="s">
        <v>335</v>
      </c>
      <c r="B57" s="23" t="s">
        <v>31</v>
      </c>
      <c r="C57" s="23" t="s">
        <v>248</v>
      </c>
      <c r="D57" s="23" t="s">
        <v>27</v>
      </c>
      <c r="E57" s="23" t="s">
        <v>336</v>
      </c>
      <c r="F57" s="23" t="s">
        <v>337</v>
      </c>
      <c r="G57" s="23" t="s">
        <v>338</v>
      </c>
      <c r="H57" s="23" t="s">
        <v>339</v>
      </c>
      <c r="I57" s="8" t="s">
        <v>133</v>
      </c>
      <c r="J57" s="23" t="s">
        <v>340</v>
      </c>
      <c r="K57" s="23">
        <v>3.8</v>
      </c>
    </row>
    <row r="58" ht="30" customHeight="1" spans="1:11" x14ac:dyDescent="0.25">
      <c r="A58" s="22" t="s">
        <v>341</v>
      </c>
      <c r="B58" s="23" t="s">
        <v>31</v>
      </c>
      <c r="C58" s="23" t="s">
        <v>81</v>
      </c>
      <c r="D58" s="23" t="s">
        <v>27</v>
      </c>
      <c r="E58" s="23" t="s">
        <v>342</v>
      </c>
      <c r="F58" s="23" t="s">
        <v>343</v>
      </c>
      <c r="G58" s="23" t="s">
        <v>344</v>
      </c>
      <c r="H58" s="23" t="s">
        <v>72</v>
      </c>
      <c r="I58" s="7" t="s">
        <v>73</v>
      </c>
      <c r="J58" s="23" t="s">
        <v>74</v>
      </c>
      <c r="K58" s="23">
        <v>1.1</v>
      </c>
    </row>
    <row r="59" ht="45" customHeight="1" spans="1:11" x14ac:dyDescent="0.25">
      <c r="A59" s="22" t="s">
        <v>345</v>
      </c>
      <c r="B59" s="23" t="s">
        <v>32</v>
      </c>
      <c r="C59" s="23" t="s">
        <v>68</v>
      </c>
      <c r="D59" s="23" t="s">
        <v>25</v>
      </c>
      <c r="E59" s="23" t="s">
        <v>346</v>
      </c>
      <c r="F59" s="23" t="s">
        <v>347</v>
      </c>
      <c r="G59" s="23" t="s">
        <v>348</v>
      </c>
      <c r="H59" s="23" t="s">
        <v>72</v>
      </c>
      <c r="I59" s="7" t="s">
        <v>73</v>
      </c>
      <c r="J59" s="23" t="s">
        <v>74</v>
      </c>
      <c r="K59" s="23">
        <v>4.9</v>
      </c>
    </row>
    <row r="60" ht="30" customHeight="1" spans="1:11" x14ac:dyDescent="0.25">
      <c r="A60" s="22" t="s">
        <v>349</v>
      </c>
      <c r="B60" s="23" t="s">
        <v>32</v>
      </c>
      <c r="C60" s="23" t="s">
        <v>76</v>
      </c>
      <c r="D60" s="23" t="s">
        <v>25</v>
      </c>
      <c r="E60" s="23" t="s">
        <v>350</v>
      </c>
      <c r="F60" s="23" t="s">
        <v>351</v>
      </c>
      <c r="G60" s="23" t="s">
        <v>352</v>
      </c>
      <c r="H60" s="23" t="s">
        <v>72</v>
      </c>
      <c r="I60" s="7" t="s">
        <v>73</v>
      </c>
      <c r="J60" s="23" t="s">
        <v>74</v>
      </c>
      <c r="K60" s="23">
        <v>11.5</v>
      </c>
    </row>
    <row r="61" ht="30" customHeight="1" spans="1:11" x14ac:dyDescent="0.25">
      <c r="A61" s="22" t="s">
        <v>353</v>
      </c>
      <c r="B61" s="23" t="s">
        <v>32</v>
      </c>
      <c r="C61" s="23" t="s">
        <v>76</v>
      </c>
      <c r="D61" s="23" t="s">
        <v>26</v>
      </c>
      <c r="E61" s="23" t="s">
        <v>354</v>
      </c>
      <c r="F61" s="23" t="s">
        <v>355</v>
      </c>
      <c r="G61" s="23" t="s">
        <v>356</v>
      </c>
      <c r="H61" s="23" t="s">
        <v>72</v>
      </c>
      <c r="I61" s="7" t="s">
        <v>73</v>
      </c>
      <c r="J61" s="23" t="s">
        <v>74</v>
      </c>
      <c r="K61" s="23">
        <v>2.5</v>
      </c>
    </row>
    <row r="62" ht="60" customHeight="1" spans="1:11" x14ac:dyDescent="0.25">
      <c r="A62" s="22" t="s">
        <v>357</v>
      </c>
      <c r="B62" s="23" t="s">
        <v>32</v>
      </c>
      <c r="C62" s="23" t="s">
        <v>68</v>
      </c>
      <c r="D62" s="23" t="s">
        <v>27</v>
      </c>
      <c r="E62" s="23" t="s">
        <v>358</v>
      </c>
      <c r="F62" s="23" t="s">
        <v>359</v>
      </c>
      <c r="G62" s="23" t="s">
        <v>360</v>
      </c>
      <c r="H62" s="23" t="s">
        <v>361</v>
      </c>
      <c r="I62" s="8" t="s">
        <v>133</v>
      </c>
      <c r="J62" s="23" t="s">
        <v>362</v>
      </c>
      <c r="K62" s="23">
        <v>12.8</v>
      </c>
    </row>
    <row r="63" ht="30" customHeight="1" spans="1:11" x14ac:dyDescent="0.25">
      <c r="A63" s="22" t="s">
        <v>363</v>
      </c>
      <c r="B63" s="23" t="s">
        <v>32</v>
      </c>
      <c r="C63" s="23" t="s">
        <v>76</v>
      </c>
      <c r="D63" s="23" t="s">
        <v>26</v>
      </c>
      <c r="E63" s="23" t="s">
        <v>364</v>
      </c>
      <c r="F63" s="23" t="s">
        <v>365</v>
      </c>
      <c r="G63" s="23" t="s">
        <v>366</v>
      </c>
      <c r="H63" s="23" t="s">
        <v>72</v>
      </c>
      <c r="I63" s="7" t="s">
        <v>73</v>
      </c>
      <c r="J63" s="23" t="s">
        <v>74</v>
      </c>
      <c r="K63" s="23">
        <v>4.3</v>
      </c>
    </row>
    <row r="64" ht="135" customHeight="1" spans="1:11" x14ac:dyDescent="0.25">
      <c r="A64" s="22" t="s">
        <v>367</v>
      </c>
      <c r="B64" s="23" t="s">
        <v>32</v>
      </c>
      <c r="C64" s="23" t="s">
        <v>248</v>
      </c>
      <c r="D64" s="23" t="s">
        <v>25</v>
      </c>
      <c r="E64" s="23" t="s">
        <v>368</v>
      </c>
      <c r="F64" s="23" t="s">
        <v>369</v>
      </c>
      <c r="G64" s="23" t="s">
        <v>370</v>
      </c>
      <c r="H64" s="23" t="s">
        <v>371</v>
      </c>
      <c r="I64" s="8" t="s">
        <v>133</v>
      </c>
      <c r="J64" s="23" t="s">
        <v>56</v>
      </c>
      <c r="K64" s="23">
        <v>3.3</v>
      </c>
    </row>
    <row r="65" ht="90" customHeight="1" spans="1:11" x14ac:dyDescent="0.25">
      <c r="A65" s="22" t="s">
        <v>372</v>
      </c>
      <c r="B65" s="23" t="s">
        <v>32</v>
      </c>
      <c r="C65" s="23" t="s">
        <v>91</v>
      </c>
      <c r="D65" s="23" t="s">
        <v>26</v>
      </c>
      <c r="E65" s="23" t="s">
        <v>373</v>
      </c>
      <c r="F65" s="23" t="s">
        <v>374</v>
      </c>
      <c r="G65" s="23" t="s">
        <v>375</v>
      </c>
      <c r="H65" s="23" t="s">
        <v>376</v>
      </c>
      <c r="I65" s="8" t="s">
        <v>133</v>
      </c>
      <c r="J65" s="23" t="s">
        <v>377</v>
      </c>
      <c r="K65" s="23">
        <v>10</v>
      </c>
    </row>
    <row r="66" ht="45" customHeight="1" spans="1:11" x14ac:dyDescent="0.25">
      <c r="A66" s="22" t="s">
        <v>378</v>
      </c>
      <c r="B66" s="23" t="s">
        <v>32</v>
      </c>
      <c r="C66" s="23" t="s">
        <v>248</v>
      </c>
      <c r="D66" s="23" t="s">
        <v>25</v>
      </c>
      <c r="E66" s="23" t="s">
        <v>379</v>
      </c>
      <c r="F66" s="23" t="s">
        <v>380</v>
      </c>
      <c r="G66" s="23" t="s">
        <v>381</v>
      </c>
      <c r="H66" s="23" t="s">
        <v>72</v>
      </c>
      <c r="I66" s="7" t="s">
        <v>73</v>
      </c>
      <c r="J66" s="23" t="s">
        <v>74</v>
      </c>
      <c r="K66" s="23">
        <v>7.5</v>
      </c>
    </row>
    <row r="67" ht="90" customHeight="1" spans="1:11" x14ac:dyDescent="0.25">
      <c r="A67" s="22" t="s">
        <v>382</v>
      </c>
      <c r="B67" s="23" t="s">
        <v>32</v>
      </c>
      <c r="C67" s="23" t="s">
        <v>76</v>
      </c>
      <c r="D67" s="23" t="s">
        <v>26</v>
      </c>
      <c r="E67" s="23" t="s">
        <v>383</v>
      </c>
      <c r="F67" s="23" t="s">
        <v>384</v>
      </c>
      <c r="G67" s="23" t="s">
        <v>385</v>
      </c>
      <c r="H67" s="23" t="s">
        <v>386</v>
      </c>
      <c r="I67" s="8" t="s">
        <v>133</v>
      </c>
      <c r="J67" s="23" t="s">
        <v>387</v>
      </c>
      <c r="K67" s="23">
        <v>20</v>
      </c>
    </row>
    <row r="68" ht="45" customHeight="1" spans="1:11" x14ac:dyDescent="0.25">
      <c r="A68" s="22" t="s">
        <v>388</v>
      </c>
      <c r="B68" s="23" t="s">
        <v>32</v>
      </c>
      <c r="C68" s="23" t="s">
        <v>76</v>
      </c>
      <c r="D68" s="23" t="s">
        <v>25</v>
      </c>
      <c r="E68" s="23" t="s">
        <v>389</v>
      </c>
      <c r="F68" s="23" t="s">
        <v>390</v>
      </c>
      <c r="G68" s="23" t="s">
        <v>391</v>
      </c>
      <c r="H68" s="23" t="s">
        <v>72</v>
      </c>
      <c r="I68" s="7" t="s">
        <v>73</v>
      </c>
      <c r="J68" s="23" t="s">
        <v>74</v>
      </c>
      <c r="K68" s="23">
        <v>3.1</v>
      </c>
    </row>
    <row r="69" ht="75" customHeight="1" spans="1:11" x14ac:dyDescent="0.25">
      <c r="A69" s="22" t="s">
        <v>392</v>
      </c>
      <c r="B69" s="23" t="s">
        <v>32</v>
      </c>
      <c r="C69" s="23" t="s">
        <v>68</v>
      </c>
      <c r="D69" s="23" t="s">
        <v>26</v>
      </c>
      <c r="E69" s="23" t="s">
        <v>393</v>
      </c>
      <c r="F69" s="23" t="s">
        <v>394</v>
      </c>
      <c r="G69" s="23" t="s">
        <v>395</v>
      </c>
      <c r="H69" s="23" t="s">
        <v>396</v>
      </c>
      <c r="I69" s="8" t="s">
        <v>133</v>
      </c>
      <c r="J69" s="23" t="s">
        <v>271</v>
      </c>
      <c r="K69" s="23">
        <v>3</v>
      </c>
    </row>
    <row r="70" ht="120" customHeight="1" spans="1:11" x14ac:dyDescent="0.25">
      <c r="A70" s="22" t="s">
        <v>397</v>
      </c>
      <c r="B70" s="23" t="s">
        <v>32</v>
      </c>
      <c r="C70" s="23" t="s">
        <v>76</v>
      </c>
      <c r="D70" s="23" t="s">
        <v>25</v>
      </c>
      <c r="E70" s="23" t="s">
        <v>398</v>
      </c>
      <c r="F70" s="23" t="s">
        <v>399</v>
      </c>
      <c r="G70" s="23" t="s">
        <v>400</v>
      </c>
      <c r="H70" s="23" t="s">
        <v>401</v>
      </c>
      <c r="I70" s="8" t="s">
        <v>133</v>
      </c>
      <c r="J70" s="23" t="s">
        <v>48</v>
      </c>
      <c r="K70" s="23">
        <v>18</v>
      </c>
    </row>
    <row r="71" ht="45" customHeight="1" spans="1:11" x14ac:dyDescent="0.25">
      <c r="A71" s="22" t="s">
        <v>402</v>
      </c>
      <c r="B71" s="23" t="s">
        <v>32</v>
      </c>
      <c r="C71" s="23" t="s">
        <v>76</v>
      </c>
      <c r="D71" s="23" t="s">
        <v>25</v>
      </c>
      <c r="E71" s="23" t="s">
        <v>403</v>
      </c>
      <c r="F71" s="23" t="s">
        <v>404</v>
      </c>
      <c r="G71" s="23" t="s">
        <v>405</v>
      </c>
      <c r="H71" s="23" t="s">
        <v>72</v>
      </c>
      <c r="I71" s="7" t="s">
        <v>73</v>
      </c>
      <c r="J71" s="23" t="s">
        <v>74</v>
      </c>
      <c r="K71" s="23">
        <v>11.2</v>
      </c>
    </row>
    <row r="72" ht="90" customHeight="1" spans="1:11" x14ac:dyDescent="0.25">
      <c r="A72" s="22" t="s">
        <v>406</v>
      </c>
      <c r="B72" s="23" t="s">
        <v>32</v>
      </c>
      <c r="C72" s="23" t="s">
        <v>248</v>
      </c>
      <c r="D72" s="23" t="s">
        <v>26</v>
      </c>
      <c r="E72" s="23" t="s">
        <v>407</v>
      </c>
      <c r="F72" s="23" t="s">
        <v>408</v>
      </c>
      <c r="G72" s="23" t="s">
        <v>409</v>
      </c>
      <c r="H72" s="23" t="s">
        <v>410</v>
      </c>
      <c r="I72" s="8" t="s">
        <v>133</v>
      </c>
      <c r="J72" s="23" t="s">
        <v>411</v>
      </c>
      <c r="K72" s="23">
        <v>2.5</v>
      </c>
    </row>
    <row r="73" ht="75" customHeight="1" spans="1:11" x14ac:dyDescent="0.25">
      <c r="A73" s="22" t="s">
        <v>412</v>
      </c>
      <c r="B73" s="23" t="s">
        <v>32</v>
      </c>
      <c r="C73" s="23" t="s">
        <v>68</v>
      </c>
      <c r="D73" s="23" t="s">
        <v>27</v>
      </c>
      <c r="E73" s="23" t="s">
        <v>413</v>
      </c>
      <c r="F73" s="23" t="s">
        <v>414</v>
      </c>
      <c r="G73" s="23" t="s">
        <v>415</v>
      </c>
      <c r="H73" s="23" t="s">
        <v>416</v>
      </c>
      <c r="I73" s="8" t="s">
        <v>133</v>
      </c>
      <c r="J73" s="23" t="s">
        <v>417</v>
      </c>
      <c r="K73" s="23">
        <v>3.4</v>
      </c>
    </row>
    <row r="74" ht="45" customHeight="1" spans="1:11" x14ac:dyDescent="0.25">
      <c r="A74" s="22" t="s">
        <v>418</v>
      </c>
      <c r="B74" s="23" t="s">
        <v>33</v>
      </c>
      <c r="C74" s="23" t="s">
        <v>68</v>
      </c>
      <c r="D74" s="23" t="s">
        <v>25</v>
      </c>
      <c r="E74" s="23" t="s">
        <v>419</v>
      </c>
      <c r="F74" s="23" t="s">
        <v>420</v>
      </c>
      <c r="G74" s="23" t="s">
        <v>421</v>
      </c>
      <c r="H74" s="23" t="s">
        <v>72</v>
      </c>
      <c r="I74" s="7" t="s">
        <v>73</v>
      </c>
      <c r="J74" s="23" t="s">
        <v>74</v>
      </c>
      <c r="K74" s="23">
        <v>3</v>
      </c>
    </row>
    <row r="75" ht="30" customHeight="1" spans="1:11" x14ac:dyDescent="0.25">
      <c r="A75" s="22" t="s">
        <v>422</v>
      </c>
      <c r="B75" s="23" t="s">
        <v>33</v>
      </c>
      <c r="C75" s="23" t="s">
        <v>76</v>
      </c>
      <c r="D75" s="23" t="s">
        <v>26</v>
      </c>
      <c r="E75" s="23" t="s">
        <v>423</v>
      </c>
      <c r="F75" s="23" t="s">
        <v>424</v>
      </c>
      <c r="G75" s="23" t="s">
        <v>425</v>
      </c>
      <c r="H75" s="23" t="s">
        <v>72</v>
      </c>
      <c r="I75" s="7" t="s">
        <v>73</v>
      </c>
      <c r="J75" s="23" t="s">
        <v>74</v>
      </c>
      <c r="K75" s="23">
        <v>4.2</v>
      </c>
    </row>
    <row r="76" ht="60" customHeight="1" spans="1:11" x14ac:dyDescent="0.25">
      <c r="A76" s="22" t="s">
        <v>426</v>
      </c>
      <c r="B76" s="23" t="s">
        <v>33</v>
      </c>
      <c r="C76" s="23" t="s">
        <v>76</v>
      </c>
      <c r="D76" s="23" t="s">
        <v>27</v>
      </c>
      <c r="E76" s="23" t="s">
        <v>427</v>
      </c>
      <c r="F76" s="23" t="s">
        <v>428</v>
      </c>
      <c r="G76" s="23" t="s">
        <v>429</v>
      </c>
      <c r="H76" s="23" t="s">
        <v>430</v>
      </c>
      <c r="I76" s="8" t="s">
        <v>133</v>
      </c>
      <c r="J76" s="23" t="s">
        <v>431</v>
      </c>
      <c r="K76" s="23">
        <v>2.5</v>
      </c>
    </row>
    <row r="77" ht="30" customHeight="1" spans="1:11" x14ac:dyDescent="0.25">
      <c r="A77" s="22" t="s">
        <v>432</v>
      </c>
      <c r="B77" s="23" t="s">
        <v>33</v>
      </c>
      <c r="C77" s="23" t="s">
        <v>76</v>
      </c>
      <c r="D77" s="23" t="s">
        <v>26</v>
      </c>
      <c r="E77" s="23" t="s">
        <v>433</v>
      </c>
      <c r="F77" s="23" t="s">
        <v>434</v>
      </c>
      <c r="G77" s="23" t="s">
        <v>435</v>
      </c>
      <c r="H77" s="23" t="s">
        <v>72</v>
      </c>
      <c r="I77" s="7" t="s">
        <v>73</v>
      </c>
      <c r="J77" s="23" t="s">
        <v>74</v>
      </c>
      <c r="K77" s="23">
        <v>5.1</v>
      </c>
    </row>
    <row r="78" ht="30" customHeight="1" spans="1:11" x14ac:dyDescent="0.25">
      <c r="A78" s="22" t="s">
        <v>436</v>
      </c>
      <c r="B78" s="23" t="s">
        <v>33</v>
      </c>
      <c r="C78" s="23" t="s">
        <v>91</v>
      </c>
      <c r="D78" s="23" t="s">
        <v>25</v>
      </c>
      <c r="E78" s="23" t="s">
        <v>437</v>
      </c>
      <c r="F78" s="23" t="s">
        <v>438</v>
      </c>
      <c r="G78" s="23" t="s">
        <v>439</v>
      </c>
      <c r="H78" s="23" t="s">
        <v>72</v>
      </c>
      <c r="I78" s="7" t="s">
        <v>73</v>
      </c>
      <c r="J78" s="23" t="s">
        <v>74</v>
      </c>
      <c r="K78" s="23">
        <v>1.8</v>
      </c>
    </row>
    <row r="79" ht="60" customHeight="1" spans="1:11" x14ac:dyDescent="0.25">
      <c r="A79" s="22" t="s">
        <v>440</v>
      </c>
      <c r="B79" s="23" t="s">
        <v>33</v>
      </c>
      <c r="C79" s="23" t="s">
        <v>91</v>
      </c>
      <c r="D79" s="23" t="s">
        <v>26</v>
      </c>
      <c r="E79" s="23" t="s">
        <v>441</v>
      </c>
      <c r="F79" s="23" t="s">
        <v>442</v>
      </c>
      <c r="G79" s="23" t="s">
        <v>443</v>
      </c>
      <c r="H79" s="23" t="s">
        <v>72</v>
      </c>
      <c r="I79" s="7" t="s">
        <v>73</v>
      </c>
      <c r="J79" s="23" t="s">
        <v>74</v>
      </c>
      <c r="K79" s="23">
        <v>4.2</v>
      </c>
    </row>
    <row r="80" ht="45" customHeight="1" spans="1:11" x14ac:dyDescent="0.25">
      <c r="A80" s="22" t="s">
        <v>444</v>
      </c>
      <c r="B80" s="23" t="s">
        <v>33</v>
      </c>
      <c r="C80" s="23" t="s">
        <v>91</v>
      </c>
      <c r="D80" s="23" t="s">
        <v>26</v>
      </c>
      <c r="E80" s="23" t="s">
        <v>445</v>
      </c>
      <c r="F80" s="23" t="s">
        <v>446</v>
      </c>
      <c r="G80" s="23" t="s">
        <v>447</v>
      </c>
      <c r="H80" s="23" t="s">
        <v>72</v>
      </c>
      <c r="I80" s="7" t="s">
        <v>73</v>
      </c>
      <c r="J80" s="23" t="s">
        <v>74</v>
      </c>
      <c r="K80" s="23">
        <v>4.7</v>
      </c>
    </row>
    <row r="81" ht="45" customHeight="1" spans="1:11" x14ac:dyDescent="0.25">
      <c r="A81" s="22" t="s">
        <v>448</v>
      </c>
      <c r="B81" s="23" t="s">
        <v>33</v>
      </c>
      <c r="C81" s="23" t="s">
        <v>76</v>
      </c>
      <c r="D81" s="23" t="s">
        <v>25</v>
      </c>
      <c r="E81" s="23" t="s">
        <v>449</v>
      </c>
      <c r="F81" s="23" t="s">
        <v>450</v>
      </c>
      <c r="G81" s="23" t="s">
        <v>451</v>
      </c>
      <c r="H81" s="23" t="s">
        <v>72</v>
      </c>
      <c r="I81" s="7" t="s">
        <v>73</v>
      </c>
      <c r="J81" s="23" t="s">
        <v>74</v>
      </c>
      <c r="K81" s="23">
        <v>3.5</v>
      </c>
    </row>
    <row r="82" ht="30" customHeight="1" spans="1:11" x14ac:dyDescent="0.25">
      <c r="A82" s="22" t="s">
        <v>452</v>
      </c>
      <c r="B82" s="23" t="s">
        <v>33</v>
      </c>
      <c r="C82" s="23" t="s">
        <v>68</v>
      </c>
      <c r="D82" s="23" t="s">
        <v>27</v>
      </c>
      <c r="E82" s="23" t="s">
        <v>453</v>
      </c>
      <c r="F82" s="23" t="s">
        <v>454</v>
      </c>
      <c r="G82" s="23" t="s">
        <v>455</v>
      </c>
      <c r="H82" s="23" t="s">
        <v>72</v>
      </c>
      <c r="I82" s="7" t="s">
        <v>73</v>
      </c>
      <c r="J82" s="23" t="s">
        <v>74</v>
      </c>
      <c r="K82" s="23">
        <v>2.8</v>
      </c>
    </row>
    <row r="83" ht="30" customHeight="1" spans="1:11" x14ac:dyDescent="0.25">
      <c r="A83" s="22" t="s">
        <v>456</v>
      </c>
      <c r="B83" s="23" t="s">
        <v>33</v>
      </c>
      <c r="C83" s="23" t="s">
        <v>76</v>
      </c>
      <c r="D83" s="23" t="s">
        <v>26</v>
      </c>
      <c r="E83" s="23" t="s">
        <v>457</v>
      </c>
      <c r="F83" s="23" t="s">
        <v>458</v>
      </c>
      <c r="G83" s="23" t="s">
        <v>459</v>
      </c>
      <c r="H83" s="23" t="s">
        <v>72</v>
      </c>
      <c r="I83" s="7" t="s">
        <v>73</v>
      </c>
      <c r="J83" s="23" t="s">
        <v>74</v>
      </c>
      <c r="K83" s="23">
        <v>1.7</v>
      </c>
    </row>
    <row r="84" ht="75" customHeight="1" spans="1:11" x14ac:dyDescent="0.25">
      <c r="A84" s="22" t="s">
        <v>460</v>
      </c>
      <c r="B84" s="23" t="s">
        <v>33</v>
      </c>
      <c r="C84" s="23" t="s">
        <v>76</v>
      </c>
      <c r="D84" s="23" t="s">
        <v>26</v>
      </c>
      <c r="E84" s="23" t="s">
        <v>461</v>
      </c>
      <c r="F84" s="23" t="s">
        <v>462</v>
      </c>
      <c r="G84" s="23" t="s">
        <v>463</v>
      </c>
      <c r="H84" s="23" t="s">
        <v>464</v>
      </c>
      <c r="I84" s="8" t="s">
        <v>133</v>
      </c>
      <c r="J84" s="23" t="s">
        <v>465</v>
      </c>
      <c r="K84" s="23">
        <v>3</v>
      </c>
    </row>
    <row r="85" ht="45" customHeight="1" spans="1:11" x14ac:dyDescent="0.25">
      <c r="A85" s="22" t="s">
        <v>466</v>
      </c>
      <c r="B85" s="23" t="s">
        <v>33</v>
      </c>
      <c r="C85" s="23" t="s">
        <v>76</v>
      </c>
      <c r="D85" s="23" t="s">
        <v>25</v>
      </c>
      <c r="E85" s="23" t="s">
        <v>467</v>
      </c>
      <c r="F85" s="23" t="s">
        <v>468</v>
      </c>
      <c r="G85" s="23" t="s">
        <v>469</v>
      </c>
      <c r="H85" s="23" t="s">
        <v>72</v>
      </c>
      <c r="I85" s="7" t="s">
        <v>73</v>
      </c>
      <c r="J85" s="23" t="s">
        <v>74</v>
      </c>
      <c r="K85" s="23">
        <v>6.8</v>
      </c>
    </row>
    <row r="86" ht="30" customHeight="1" spans="1:11" x14ac:dyDescent="0.25">
      <c r="A86" s="22" t="s">
        <v>470</v>
      </c>
      <c r="B86" s="23" t="s">
        <v>33</v>
      </c>
      <c r="C86" s="23" t="s">
        <v>68</v>
      </c>
      <c r="D86" s="23" t="s">
        <v>27</v>
      </c>
      <c r="E86" s="23" t="s">
        <v>471</v>
      </c>
      <c r="F86" s="23" t="s">
        <v>472</v>
      </c>
      <c r="G86" s="23" t="s">
        <v>473</v>
      </c>
      <c r="H86" s="23" t="s">
        <v>72</v>
      </c>
      <c r="I86" s="7" t="s">
        <v>73</v>
      </c>
      <c r="J86" s="23" t="s">
        <v>74</v>
      </c>
      <c r="K86" s="23">
        <v>0.6</v>
      </c>
    </row>
    <row r="87" ht="45" customHeight="1" spans="1:11" x14ac:dyDescent="0.25">
      <c r="A87" s="22" t="s">
        <v>474</v>
      </c>
      <c r="B87" s="23" t="s">
        <v>33</v>
      </c>
      <c r="C87" s="23" t="s">
        <v>248</v>
      </c>
      <c r="D87" s="23" t="s">
        <v>25</v>
      </c>
      <c r="E87" s="23" t="s">
        <v>475</v>
      </c>
      <c r="F87" s="23" t="s">
        <v>476</v>
      </c>
      <c r="G87" s="23" t="s">
        <v>477</v>
      </c>
      <c r="H87" s="23" t="s">
        <v>72</v>
      </c>
      <c r="I87" s="7" t="s">
        <v>73</v>
      </c>
      <c r="J87" s="23" t="s">
        <v>74</v>
      </c>
      <c r="K87" s="23">
        <v>3.1</v>
      </c>
    </row>
    <row r="88" ht="30" customHeight="1" spans="1:11" x14ac:dyDescent="0.25">
      <c r="A88" s="22" t="s">
        <v>478</v>
      </c>
      <c r="B88" s="23" t="s">
        <v>33</v>
      </c>
      <c r="C88" s="23" t="s">
        <v>76</v>
      </c>
      <c r="D88" s="23" t="s">
        <v>25</v>
      </c>
      <c r="E88" s="23" t="s">
        <v>479</v>
      </c>
      <c r="F88" s="23" t="s">
        <v>480</v>
      </c>
      <c r="G88" s="23" t="s">
        <v>481</v>
      </c>
      <c r="H88" s="23" t="s">
        <v>72</v>
      </c>
      <c r="I88" s="7" t="s">
        <v>73</v>
      </c>
      <c r="J88" s="23" t="s">
        <v>74</v>
      </c>
      <c r="K88" s="23">
        <v>18.5</v>
      </c>
    </row>
    <row r="89" ht="105" customHeight="1" spans="1:11" x14ac:dyDescent="0.25">
      <c r="A89" s="22" t="s">
        <v>482</v>
      </c>
      <c r="B89" s="23" t="s">
        <v>33</v>
      </c>
      <c r="C89" s="23" t="s">
        <v>68</v>
      </c>
      <c r="D89" s="23" t="s">
        <v>27</v>
      </c>
      <c r="E89" s="23" t="s">
        <v>483</v>
      </c>
      <c r="F89" s="23" t="s">
        <v>484</v>
      </c>
      <c r="G89" s="23" t="s">
        <v>485</v>
      </c>
      <c r="H89" s="23" t="s">
        <v>486</v>
      </c>
      <c r="I89" s="8" t="s">
        <v>133</v>
      </c>
      <c r="J89" s="23" t="s">
        <v>487</v>
      </c>
      <c r="K89" s="23">
        <v>16.9</v>
      </c>
    </row>
    <row r="90" ht="45" customHeight="1" spans="1:11" x14ac:dyDescent="0.25">
      <c r="A90" s="22" t="s">
        <v>488</v>
      </c>
      <c r="B90" s="23" t="s">
        <v>33</v>
      </c>
      <c r="C90" s="23" t="s">
        <v>86</v>
      </c>
      <c r="D90" s="23" t="s">
        <v>25</v>
      </c>
      <c r="E90" s="23" t="s">
        <v>489</v>
      </c>
      <c r="F90" s="23" t="s">
        <v>490</v>
      </c>
      <c r="G90" s="23" t="s">
        <v>491</v>
      </c>
      <c r="H90" s="23" t="s">
        <v>72</v>
      </c>
      <c r="I90" s="7" t="s">
        <v>73</v>
      </c>
      <c r="J90" s="23" t="s">
        <v>74</v>
      </c>
      <c r="K90" s="23">
        <v>9.2</v>
      </c>
    </row>
    <row r="91" ht="45" customHeight="1" spans="1:11" x14ac:dyDescent="0.25">
      <c r="A91" s="22" t="s">
        <v>492</v>
      </c>
      <c r="B91" s="23" t="s">
        <v>33</v>
      </c>
      <c r="C91" s="23" t="s">
        <v>76</v>
      </c>
      <c r="D91" s="23" t="s">
        <v>26</v>
      </c>
      <c r="E91" s="23" t="s">
        <v>493</v>
      </c>
      <c r="F91" s="23" t="s">
        <v>494</v>
      </c>
      <c r="G91" s="23" t="s">
        <v>495</v>
      </c>
      <c r="H91" s="23" t="s">
        <v>72</v>
      </c>
      <c r="I91" s="7" t="s">
        <v>73</v>
      </c>
      <c r="J91" s="23" t="s">
        <v>74</v>
      </c>
      <c r="K91" s="23">
        <v>4.3</v>
      </c>
    </row>
    <row r="92" ht="105" customHeight="1" spans="1:11" x14ac:dyDescent="0.25">
      <c r="A92" s="22" t="s">
        <v>496</v>
      </c>
      <c r="B92" s="23" t="s">
        <v>33</v>
      </c>
      <c r="C92" s="23" t="s">
        <v>68</v>
      </c>
      <c r="D92" s="23" t="s">
        <v>26</v>
      </c>
      <c r="E92" s="23" t="s">
        <v>497</v>
      </c>
      <c r="F92" s="23" t="s">
        <v>498</v>
      </c>
      <c r="G92" s="23" t="s">
        <v>499</v>
      </c>
      <c r="H92" s="23" t="s">
        <v>500</v>
      </c>
      <c r="I92" s="8" t="s">
        <v>133</v>
      </c>
      <c r="J92" s="23" t="s">
        <v>501</v>
      </c>
      <c r="K92" s="23">
        <v>2.4</v>
      </c>
    </row>
    <row r="93" ht="45" customHeight="1" spans="1:11" x14ac:dyDescent="0.25">
      <c r="A93" s="22" t="s">
        <v>502</v>
      </c>
      <c r="B93" s="23" t="s">
        <v>35</v>
      </c>
      <c r="C93" s="23" t="s">
        <v>503</v>
      </c>
      <c r="D93" s="23" t="s">
        <v>25</v>
      </c>
      <c r="E93" s="23" t="s">
        <v>504</v>
      </c>
      <c r="F93" s="23" t="s">
        <v>505</v>
      </c>
      <c r="G93" s="23" t="s">
        <v>506</v>
      </c>
      <c r="H93" s="23" t="s">
        <v>72</v>
      </c>
      <c r="I93" s="7" t="s">
        <v>73</v>
      </c>
      <c r="J93" s="23" t="s">
        <v>74</v>
      </c>
      <c r="K93" s="23">
        <v>7.9</v>
      </c>
    </row>
    <row r="94" ht="120" customHeight="1" spans="1:11" x14ac:dyDescent="0.25">
      <c r="A94" s="22" t="s">
        <v>507</v>
      </c>
      <c r="B94" s="23" t="s">
        <v>35</v>
      </c>
      <c r="C94" s="23" t="s">
        <v>86</v>
      </c>
      <c r="D94" s="23" t="s">
        <v>24</v>
      </c>
      <c r="E94" s="23" t="s">
        <v>508</v>
      </c>
      <c r="F94" s="23" t="s">
        <v>509</v>
      </c>
      <c r="G94" s="23" t="s">
        <v>510</v>
      </c>
      <c r="H94" s="23" t="s">
        <v>511</v>
      </c>
      <c r="I94" s="8" t="s">
        <v>133</v>
      </c>
      <c r="J94" s="23" t="s">
        <v>44</v>
      </c>
      <c r="K94" s="23">
        <v>1.7</v>
      </c>
    </row>
    <row r="95" ht="18" customHeight="1" spans="1:11" x14ac:dyDescent="0.25">
      <c r="A95" s="22" t="s">
        <v>512</v>
      </c>
      <c r="B95" s="23" t="s">
        <v>35</v>
      </c>
      <c r="C95" s="23" t="s">
        <v>81</v>
      </c>
      <c r="D95" s="23" t="s">
        <v>27</v>
      </c>
      <c r="E95" s="23" t="s">
        <v>513</v>
      </c>
      <c r="F95" s="23" t="s">
        <v>514</v>
      </c>
      <c r="G95" s="23" t="s">
        <v>515</v>
      </c>
      <c r="H95" s="23" t="s">
        <v>72</v>
      </c>
      <c r="I95" s="7" t="s">
        <v>73</v>
      </c>
      <c r="J95" s="23" t="s">
        <v>74</v>
      </c>
      <c r="K95" s="23">
        <v>1.7</v>
      </c>
    </row>
    <row r="96" ht="18" customHeight="1" spans="1:11" x14ac:dyDescent="0.25">
      <c r="A96" s="22" t="s">
        <v>516</v>
      </c>
      <c r="B96" s="23" t="s">
        <v>35</v>
      </c>
      <c r="C96" s="23" t="s">
        <v>81</v>
      </c>
      <c r="D96" s="23" t="s">
        <v>27</v>
      </c>
      <c r="E96" s="23" t="s">
        <v>517</v>
      </c>
      <c r="F96" s="23" t="s">
        <v>518</v>
      </c>
      <c r="G96" s="23" t="s">
        <v>519</v>
      </c>
      <c r="H96" s="23" t="s">
        <v>72</v>
      </c>
      <c r="I96" s="7" t="s">
        <v>73</v>
      </c>
      <c r="J96" s="23" t="s">
        <v>74</v>
      </c>
      <c r="K96" s="23">
        <v>0.7</v>
      </c>
    </row>
    <row r="97" ht="45" customHeight="1" spans="1:11" x14ac:dyDescent="0.25">
      <c r="A97" s="22" t="s">
        <v>520</v>
      </c>
      <c r="B97" s="23" t="s">
        <v>35</v>
      </c>
      <c r="C97" s="23" t="s">
        <v>86</v>
      </c>
      <c r="D97" s="23" t="s">
        <v>25</v>
      </c>
      <c r="E97" s="23" t="s">
        <v>521</v>
      </c>
      <c r="F97" s="23" t="s">
        <v>522</v>
      </c>
      <c r="G97" s="23" t="s">
        <v>523</v>
      </c>
      <c r="H97" s="23" t="s">
        <v>72</v>
      </c>
      <c r="I97" s="7" t="s">
        <v>73</v>
      </c>
      <c r="J97" s="23" t="s">
        <v>74</v>
      </c>
      <c r="K97" s="23">
        <v>6.6</v>
      </c>
    </row>
  </sheetData>
  <autoFilter ref="A1:K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C00000"/>
  </sheetPr>
  <dimension ref="A1:O40"/>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5" customWidth="1"/>
    <col min="3" max="3" width="24" customWidth="1"/>
    <col min="4" max="4" width="44" customWidth="1"/>
    <col min="5" max="5" width="11" customWidth="1"/>
    <col min="7" max="7" width="15" customWidth="1"/>
    <col min="8" max="8" width="30" customWidth="1"/>
    <col min="9" max="9" width="52" customWidth="1"/>
    <col min="10" max="10" width="42" customWidth="1"/>
    <col min="11" max="11" width="62" customWidth="1"/>
    <col min="12" max="12" width="36" customWidth="1"/>
    <col min="13" max="13" width="14" customWidth="1"/>
    <col min="14" max="14" width="16" customWidth="1"/>
  </cols>
  <sheetData>
    <row r="1" ht="30" customHeight="1" spans="1:15" x14ac:dyDescent="0.25">
      <c r="A1" s="5" t="s">
        <v>41</v>
      </c>
      <c r="B1" s="5" t="s">
        <v>29</v>
      </c>
      <c r="C1" s="5" t="s">
        <v>524</v>
      </c>
      <c r="D1" s="5" t="s">
        <v>43</v>
      </c>
      <c r="E1" s="5" t="s">
        <v>42</v>
      </c>
      <c r="F1" s="5" t="s">
        <v>60</v>
      </c>
      <c r="G1" s="5" t="s">
        <v>59</v>
      </c>
      <c r="H1" s="5" t="s">
        <v>525</v>
      </c>
      <c r="I1" s="5" t="s">
        <v>526</v>
      </c>
      <c r="J1" s="5" t="s">
        <v>63</v>
      </c>
      <c r="K1" s="5" t="s">
        <v>64</v>
      </c>
      <c r="L1" s="5" t="s">
        <v>527</v>
      </c>
      <c r="M1" s="5" t="s">
        <v>528</v>
      </c>
      <c r="N1" s="5" t="s">
        <v>529</v>
      </c>
      <c r="O1" s="5" t="s">
        <v>65</v>
      </c>
    </row>
    <row r="2" ht="90" customHeight="1" spans="1:15" x14ac:dyDescent="0.25">
      <c r="A2" s="22" t="s">
        <v>44</v>
      </c>
      <c r="B2" s="23" t="s">
        <v>35</v>
      </c>
      <c r="C2" s="23" t="s">
        <v>530</v>
      </c>
      <c r="D2" s="23" t="s">
        <v>45</v>
      </c>
      <c r="E2" s="10" t="s">
        <v>24</v>
      </c>
      <c r="F2" s="23" t="s">
        <v>531</v>
      </c>
      <c r="G2" s="23" t="s">
        <v>86</v>
      </c>
      <c r="H2" s="23" t="s">
        <v>532</v>
      </c>
      <c r="I2" s="23" t="s">
        <v>533</v>
      </c>
      <c r="J2" s="23" t="s">
        <v>534</v>
      </c>
      <c r="K2" s="23" t="s">
        <v>535</v>
      </c>
      <c r="L2" s="23" t="s">
        <v>536</v>
      </c>
      <c r="M2" s="23" t="s">
        <v>507</v>
      </c>
      <c r="N2" s="8" t="s">
        <v>537</v>
      </c>
      <c r="O2" s="23" t="s">
        <v>538</v>
      </c>
    </row>
    <row r="3" ht="75" customHeight="1" spans="1:15" x14ac:dyDescent="0.25">
      <c r="A3" s="22" t="s">
        <v>46</v>
      </c>
      <c r="B3" s="23" t="s">
        <v>31</v>
      </c>
      <c r="C3" s="23" t="s">
        <v>539</v>
      </c>
      <c r="D3" s="23" t="s">
        <v>47</v>
      </c>
      <c r="E3" s="11" t="s">
        <v>25</v>
      </c>
      <c r="F3" s="23" t="s">
        <v>531</v>
      </c>
      <c r="G3" s="23" t="s">
        <v>86</v>
      </c>
      <c r="H3" s="23" t="s">
        <v>540</v>
      </c>
      <c r="I3" s="23" t="s">
        <v>541</v>
      </c>
      <c r="J3" s="23" t="s">
        <v>542</v>
      </c>
      <c r="K3" s="23" t="s">
        <v>543</v>
      </c>
      <c r="L3" s="23" t="s">
        <v>544</v>
      </c>
      <c r="M3" s="23" t="s">
        <v>236</v>
      </c>
      <c r="N3" s="8" t="s">
        <v>537</v>
      </c>
      <c r="O3" s="23" t="s">
        <v>538</v>
      </c>
    </row>
    <row r="4" ht="60" customHeight="1" spans="1:15" x14ac:dyDescent="0.25">
      <c r="A4" s="22" t="s">
        <v>48</v>
      </c>
      <c r="B4" s="23" t="s">
        <v>32</v>
      </c>
      <c r="C4" s="23" t="s">
        <v>545</v>
      </c>
      <c r="D4" s="23" t="s">
        <v>49</v>
      </c>
      <c r="E4" s="11" t="s">
        <v>25</v>
      </c>
      <c r="F4" s="23" t="s">
        <v>531</v>
      </c>
      <c r="G4" s="23" t="s">
        <v>76</v>
      </c>
      <c r="H4" s="23" t="s">
        <v>546</v>
      </c>
      <c r="I4" s="23" t="s">
        <v>547</v>
      </c>
      <c r="J4" s="23" t="s">
        <v>548</v>
      </c>
      <c r="K4" s="23" t="s">
        <v>549</v>
      </c>
      <c r="L4" s="23" t="s">
        <v>550</v>
      </c>
      <c r="M4" s="23" t="s">
        <v>397</v>
      </c>
      <c r="N4" s="8" t="s">
        <v>537</v>
      </c>
      <c r="O4" s="23" t="s">
        <v>538</v>
      </c>
    </row>
    <row r="5" ht="90" customHeight="1" spans="1:15" x14ac:dyDescent="0.25">
      <c r="A5" s="22" t="s">
        <v>50</v>
      </c>
      <c r="B5" s="23" t="s">
        <v>31</v>
      </c>
      <c r="C5" s="23" t="s">
        <v>551</v>
      </c>
      <c r="D5" s="23" t="s">
        <v>51</v>
      </c>
      <c r="E5" s="11" t="s">
        <v>25</v>
      </c>
      <c r="F5" s="23" t="s">
        <v>531</v>
      </c>
      <c r="G5" s="23" t="s">
        <v>76</v>
      </c>
      <c r="H5" s="23" t="s">
        <v>540</v>
      </c>
      <c r="I5" s="23" t="s">
        <v>552</v>
      </c>
      <c r="J5" s="23" t="s">
        <v>553</v>
      </c>
      <c r="K5" s="23" t="s">
        <v>554</v>
      </c>
      <c r="L5" s="23" t="s">
        <v>555</v>
      </c>
      <c r="M5" s="23" t="s">
        <v>205</v>
      </c>
      <c r="N5" s="8" t="s">
        <v>537</v>
      </c>
      <c r="O5" s="23" t="s">
        <v>538</v>
      </c>
    </row>
    <row r="6" ht="45" customHeight="1" spans="1:15" x14ac:dyDescent="0.25">
      <c r="A6" s="22" t="s">
        <v>52</v>
      </c>
      <c r="B6" s="23" t="s">
        <v>31</v>
      </c>
      <c r="C6" s="23" t="s">
        <v>556</v>
      </c>
      <c r="D6" s="23" t="s">
        <v>53</v>
      </c>
      <c r="E6" s="11" t="s">
        <v>25</v>
      </c>
      <c r="F6" s="23" t="s">
        <v>531</v>
      </c>
      <c r="G6" s="23" t="s">
        <v>76</v>
      </c>
      <c r="H6" s="23" t="s">
        <v>557</v>
      </c>
      <c r="I6" s="23" t="s">
        <v>558</v>
      </c>
      <c r="J6" s="23" t="s">
        <v>559</v>
      </c>
      <c r="K6" s="23" t="s">
        <v>560</v>
      </c>
      <c r="L6" s="23" t="s">
        <v>561</v>
      </c>
      <c r="M6" s="23" t="s">
        <v>296</v>
      </c>
      <c r="N6" s="8" t="s">
        <v>537</v>
      </c>
      <c r="O6" s="23" t="s">
        <v>538</v>
      </c>
    </row>
    <row r="7" ht="60" customHeight="1" spans="1:15" x14ac:dyDescent="0.25">
      <c r="A7" s="22" t="s">
        <v>54</v>
      </c>
      <c r="B7" s="23" t="s">
        <v>31</v>
      </c>
      <c r="C7" s="23" t="s">
        <v>562</v>
      </c>
      <c r="D7" s="23" t="s">
        <v>55</v>
      </c>
      <c r="E7" s="11" t="s">
        <v>25</v>
      </c>
      <c r="F7" s="23" t="s">
        <v>563</v>
      </c>
      <c r="G7" s="23" t="s">
        <v>116</v>
      </c>
      <c r="H7" s="23" t="s">
        <v>564</v>
      </c>
      <c r="I7" s="23" t="s">
        <v>565</v>
      </c>
      <c r="J7" s="23" t="s">
        <v>566</v>
      </c>
      <c r="K7" s="23" t="s">
        <v>567</v>
      </c>
      <c r="L7" s="23" t="s">
        <v>568</v>
      </c>
      <c r="M7" s="23" t="s">
        <v>186</v>
      </c>
      <c r="N7" s="8" t="s">
        <v>537</v>
      </c>
      <c r="O7" s="23" t="s">
        <v>538</v>
      </c>
    </row>
    <row r="8" ht="90" customHeight="1" spans="1:15" x14ac:dyDescent="0.25">
      <c r="A8" s="22" t="s">
        <v>56</v>
      </c>
      <c r="B8" s="23" t="s">
        <v>32</v>
      </c>
      <c r="C8" s="23" t="s">
        <v>569</v>
      </c>
      <c r="D8" s="23" t="s">
        <v>57</v>
      </c>
      <c r="E8" s="11" t="s">
        <v>25</v>
      </c>
      <c r="F8" s="23" t="s">
        <v>563</v>
      </c>
      <c r="G8" s="23" t="s">
        <v>76</v>
      </c>
      <c r="H8" s="23" t="s">
        <v>540</v>
      </c>
      <c r="I8" s="23" t="s">
        <v>570</v>
      </c>
      <c r="J8" s="23" t="s">
        <v>571</v>
      </c>
      <c r="K8" s="23" t="s">
        <v>572</v>
      </c>
      <c r="L8" s="23" t="s">
        <v>573</v>
      </c>
      <c r="M8" s="23" t="s">
        <v>367</v>
      </c>
      <c r="N8" s="8" t="s">
        <v>537</v>
      </c>
      <c r="O8" s="23" t="s">
        <v>538</v>
      </c>
    </row>
    <row r="9" ht="45" customHeight="1" spans="1:15" x14ac:dyDescent="0.25">
      <c r="A9" s="22" t="s">
        <v>411</v>
      </c>
      <c r="B9" s="23" t="s">
        <v>32</v>
      </c>
      <c r="C9" s="23" t="s">
        <v>574</v>
      </c>
      <c r="D9" s="23" t="s">
        <v>575</v>
      </c>
      <c r="E9" s="12" t="s">
        <v>26</v>
      </c>
      <c r="F9" s="23" t="s">
        <v>563</v>
      </c>
      <c r="G9" s="23" t="s">
        <v>76</v>
      </c>
      <c r="H9" s="23" t="s">
        <v>576</v>
      </c>
      <c r="I9" s="23" t="s">
        <v>577</v>
      </c>
      <c r="J9" s="23" t="s">
        <v>409</v>
      </c>
      <c r="K9" s="23" t="s">
        <v>578</v>
      </c>
      <c r="L9" s="23" t="s">
        <v>579</v>
      </c>
      <c r="M9" s="23" t="s">
        <v>406</v>
      </c>
      <c r="N9" s="8" t="s">
        <v>537</v>
      </c>
      <c r="O9" s="23" t="s">
        <v>538</v>
      </c>
    </row>
    <row r="10" ht="60" customHeight="1" spans="1:15" x14ac:dyDescent="0.25">
      <c r="A10" s="22" t="s">
        <v>253</v>
      </c>
      <c r="B10" s="23" t="s">
        <v>31</v>
      </c>
      <c r="C10" s="23" t="s">
        <v>580</v>
      </c>
      <c r="D10" s="23" t="s">
        <v>581</v>
      </c>
      <c r="E10" s="12" t="s">
        <v>26</v>
      </c>
      <c r="F10" s="23" t="s">
        <v>582</v>
      </c>
      <c r="G10" s="23" t="s">
        <v>76</v>
      </c>
      <c r="H10" s="23" t="s">
        <v>540</v>
      </c>
      <c r="I10" s="23" t="s">
        <v>583</v>
      </c>
      <c r="J10" s="23" t="s">
        <v>584</v>
      </c>
      <c r="K10" s="23" t="s">
        <v>585</v>
      </c>
      <c r="L10" s="23" t="s">
        <v>586</v>
      </c>
      <c r="M10" s="23" t="s">
        <v>247</v>
      </c>
      <c r="N10" s="8" t="s">
        <v>537</v>
      </c>
      <c r="O10" s="23" t="s">
        <v>538</v>
      </c>
    </row>
    <row r="11" ht="60" customHeight="1" spans="1:15" x14ac:dyDescent="0.25">
      <c r="A11" s="22" t="s">
        <v>271</v>
      </c>
      <c r="B11" s="23" t="s">
        <v>31</v>
      </c>
      <c r="C11" s="23" t="s">
        <v>587</v>
      </c>
      <c r="D11" s="23" t="s">
        <v>588</v>
      </c>
      <c r="E11" s="12" t="s">
        <v>26</v>
      </c>
      <c r="F11" s="23" t="s">
        <v>563</v>
      </c>
      <c r="G11" s="23" t="s">
        <v>589</v>
      </c>
      <c r="H11" s="23" t="s">
        <v>590</v>
      </c>
      <c r="I11" s="23" t="s">
        <v>591</v>
      </c>
      <c r="J11" s="23" t="s">
        <v>592</v>
      </c>
      <c r="K11" s="23" t="s">
        <v>593</v>
      </c>
      <c r="L11" s="23" t="s">
        <v>594</v>
      </c>
      <c r="M11" s="23" t="s">
        <v>595</v>
      </c>
      <c r="N11" s="8" t="s">
        <v>537</v>
      </c>
      <c r="O11" s="23" t="s">
        <v>538</v>
      </c>
    </row>
    <row r="12" ht="75" customHeight="1" spans="1:15" x14ac:dyDescent="0.25">
      <c r="A12" s="22" t="s">
        <v>277</v>
      </c>
      <c r="B12" s="23" t="s">
        <v>31</v>
      </c>
      <c r="C12" s="23" t="s">
        <v>596</v>
      </c>
      <c r="D12" s="23" t="s">
        <v>597</v>
      </c>
      <c r="E12" s="12" t="s">
        <v>26</v>
      </c>
      <c r="F12" s="23" t="s">
        <v>563</v>
      </c>
      <c r="G12" s="23" t="s">
        <v>76</v>
      </c>
      <c r="H12" s="23" t="s">
        <v>590</v>
      </c>
      <c r="I12" s="23" t="s">
        <v>598</v>
      </c>
      <c r="J12" s="23" t="s">
        <v>599</v>
      </c>
      <c r="K12" s="23" t="s">
        <v>600</v>
      </c>
      <c r="L12" s="23" t="s">
        <v>601</v>
      </c>
      <c r="M12" s="23" t="s">
        <v>272</v>
      </c>
      <c r="N12" s="8" t="s">
        <v>537</v>
      </c>
      <c r="O12" s="23" t="s">
        <v>538</v>
      </c>
    </row>
    <row r="13" ht="75" customHeight="1" spans="1:15" x14ac:dyDescent="0.25">
      <c r="A13" s="22" t="s">
        <v>246</v>
      </c>
      <c r="B13" s="23" t="s">
        <v>31</v>
      </c>
      <c r="C13" s="23" t="s">
        <v>551</v>
      </c>
      <c r="D13" s="23" t="s">
        <v>602</v>
      </c>
      <c r="E13" s="12" t="s">
        <v>26</v>
      </c>
      <c r="F13" s="23" t="s">
        <v>563</v>
      </c>
      <c r="G13" s="23" t="s">
        <v>76</v>
      </c>
      <c r="H13" s="23" t="s">
        <v>540</v>
      </c>
      <c r="I13" s="23" t="s">
        <v>603</v>
      </c>
      <c r="J13" s="23" t="s">
        <v>604</v>
      </c>
      <c r="K13" s="23" t="s">
        <v>605</v>
      </c>
      <c r="L13" s="23" t="s">
        <v>606</v>
      </c>
      <c r="M13" s="23" t="s">
        <v>607</v>
      </c>
      <c r="N13" s="8" t="s">
        <v>537</v>
      </c>
      <c r="O13" s="23" t="s">
        <v>538</v>
      </c>
    </row>
    <row r="14" ht="60" customHeight="1" spans="1:15" x14ac:dyDescent="0.25">
      <c r="A14" s="22" t="s">
        <v>608</v>
      </c>
      <c r="B14" s="23" t="s">
        <v>31</v>
      </c>
      <c r="C14" s="23" t="s">
        <v>609</v>
      </c>
      <c r="D14" s="23" t="s">
        <v>610</v>
      </c>
      <c r="E14" s="12" t="s">
        <v>26</v>
      </c>
      <c r="F14" s="23" t="s">
        <v>582</v>
      </c>
      <c r="G14" s="23" t="s">
        <v>116</v>
      </c>
      <c r="H14" s="23" t="s">
        <v>540</v>
      </c>
      <c r="I14" s="23" t="s">
        <v>611</v>
      </c>
      <c r="J14" s="23" t="s">
        <v>612</v>
      </c>
      <c r="K14" s="23" t="s">
        <v>613</v>
      </c>
      <c r="L14" s="23" t="s">
        <v>614</v>
      </c>
      <c r="M14" s="23" t="s">
        <v>321</v>
      </c>
      <c r="N14" s="8" t="s">
        <v>537</v>
      </c>
      <c r="O14" s="23" t="s">
        <v>538</v>
      </c>
    </row>
    <row r="15" ht="60" customHeight="1" spans="1:15" x14ac:dyDescent="0.25">
      <c r="A15" s="22" t="s">
        <v>134</v>
      </c>
      <c r="B15" s="23" t="s">
        <v>30</v>
      </c>
      <c r="C15" s="23" t="s">
        <v>615</v>
      </c>
      <c r="D15" s="23" t="s">
        <v>616</v>
      </c>
      <c r="E15" s="12" t="s">
        <v>26</v>
      </c>
      <c r="F15" s="23" t="s">
        <v>582</v>
      </c>
      <c r="G15" s="23" t="s">
        <v>589</v>
      </c>
      <c r="H15" s="23" t="s">
        <v>540</v>
      </c>
      <c r="I15" s="23" t="s">
        <v>617</v>
      </c>
      <c r="J15" s="23" t="s">
        <v>618</v>
      </c>
      <c r="K15" s="23" t="s">
        <v>619</v>
      </c>
      <c r="L15" s="23" t="s">
        <v>620</v>
      </c>
      <c r="M15" s="23" t="s">
        <v>128</v>
      </c>
      <c r="N15" s="8" t="s">
        <v>537</v>
      </c>
      <c r="O15" s="23" t="s">
        <v>538</v>
      </c>
    </row>
    <row r="16" ht="45" customHeight="1" spans="1:15" x14ac:dyDescent="0.25">
      <c r="A16" s="22" t="s">
        <v>140</v>
      </c>
      <c r="B16" s="23" t="s">
        <v>30</v>
      </c>
      <c r="C16" s="23" t="s">
        <v>621</v>
      </c>
      <c r="D16" s="23" t="s">
        <v>622</v>
      </c>
      <c r="E16" s="12" t="s">
        <v>26</v>
      </c>
      <c r="F16" s="23" t="s">
        <v>563</v>
      </c>
      <c r="G16" s="23" t="s">
        <v>76</v>
      </c>
      <c r="H16" s="23" t="s">
        <v>540</v>
      </c>
      <c r="I16" s="23" t="s">
        <v>623</v>
      </c>
      <c r="J16" s="23" t="s">
        <v>624</v>
      </c>
      <c r="K16" s="23" t="s">
        <v>625</v>
      </c>
      <c r="L16" s="23" t="s">
        <v>626</v>
      </c>
      <c r="M16" s="23" t="s">
        <v>627</v>
      </c>
      <c r="N16" s="8" t="s">
        <v>537</v>
      </c>
      <c r="O16" s="23" t="s">
        <v>538</v>
      </c>
    </row>
    <row r="17" ht="60" customHeight="1" spans="1:15" x14ac:dyDescent="0.25">
      <c r="A17" s="22" t="s">
        <v>306</v>
      </c>
      <c r="B17" s="23" t="s">
        <v>31</v>
      </c>
      <c r="C17" s="23" t="s">
        <v>556</v>
      </c>
      <c r="D17" s="23" t="s">
        <v>628</v>
      </c>
      <c r="E17" s="12" t="s">
        <v>26</v>
      </c>
      <c r="F17" s="23" t="s">
        <v>582</v>
      </c>
      <c r="G17" s="23" t="s">
        <v>76</v>
      </c>
      <c r="H17" s="23" t="s">
        <v>629</v>
      </c>
      <c r="I17" s="23" t="s">
        <v>630</v>
      </c>
      <c r="J17" s="23" t="s">
        <v>631</v>
      </c>
      <c r="K17" s="23" t="s">
        <v>632</v>
      </c>
      <c r="L17" s="23" t="s">
        <v>633</v>
      </c>
      <c r="M17" s="23" t="s">
        <v>301</v>
      </c>
      <c r="N17" s="8" t="s">
        <v>537</v>
      </c>
      <c r="O17" s="23" t="s">
        <v>538</v>
      </c>
    </row>
    <row r="18" ht="60" customHeight="1" spans="1:15" x14ac:dyDescent="0.25">
      <c r="A18" s="22" t="s">
        <v>215</v>
      </c>
      <c r="B18" s="23" t="s">
        <v>31</v>
      </c>
      <c r="C18" s="23" t="s">
        <v>551</v>
      </c>
      <c r="D18" s="23" t="s">
        <v>634</v>
      </c>
      <c r="E18" s="12" t="s">
        <v>26</v>
      </c>
      <c r="F18" s="23" t="s">
        <v>582</v>
      </c>
      <c r="G18" s="23" t="s">
        <v>68</v>
      </c>
      <c r="H18" s="23" t="s">
        <v>540</v>
      </c>
      <c r="I18" s="23" t="s">
        <v>635</v>
      </c>
      <c r="J18" s="23" t="s">
        <v>636</v>
      </c>
      <c r="K18" s="23" t="s">
        <v>637</v>
      </c>
      <c r="L18" s="23" t="s">
        <v>638</v>
      </c>
      <c r="M18" s="23" t="s">
        <v>210</v>
      </c>
      <c r="N18" s="8" t="s">
        <v>537</v>
      </c>
      <c r="O18" s="23" t="s">
        <v>538</v>
      </c>
    </row>
    <row r="19" ht="45" customHeight="1" spans="1:15" x14ac:dyDescent="0.25">
      <c r="A19" s="22" t="s">
        <v>377</v>
      </c>
      <c r="B19" s="23" t="s">
        <v>32</v>
      </c>
      <c r="C19" s="23" t="s">
        <v>639</v>
      </c>
      <c r="D19" s="23" t="s">
        <v>640</v>
      </c>
      <c r="E19" s="12" t="s">
        <v>26</v>
      </c>
      <c r="F19" s="23" t="s">
        <v>582</v>
      </c>
      <c r="G19" s="23" t="s">
        <v>91</v>
      </c>
      <c r="H19" s="23" t="s">
        <v>576</v>
      </c>
      <c r="I19" s="23" t="s">
        <v>641</v>
      </c>
      <c r="J19" s="23" t="s">
        <v>642</v>
      </c>
      <c r="K19" s="23" t="s">
        <v>643</v>
      </c>
      <c r="L19" s="23" t="s">
        <v>644</v>
      </c>
      <c r="M19" s="23" t="s">
        <v>372</v>
      </c>
      <c r="N19" s="8" t="s">
        <v>537</v>
      </c>
      <c r="O19" s="23" t="s">
        <v>538</v>
      </c>
    </row>
    <row r="20" ht="45" customHeight="1" spans="1:15" x14ac:dyDescent="0.25">
      <c r="A20" s="22" t="s">
        <v>387</v>
      </c>
      <c r="B20" s="23" t="s">
        <v>32</v>
      </c>
      <c r="C20" s="23" t="s">
        <v>639</v>
      </c>
      <c r="D20" s="23" t="s">
        <v>645</v>
      </c>
      <c r="E20" s="12" t="s">
        <v>26</v>
      </c>
      <c r="F20" s="23" t="s">
        <v>582</v>
      </c>
      <c r="G20" s="23" t="s">
        <v>76</v>
      </c>
      <c r="H20" s="23" t="s">
        <v>576</v>
      </c>
      <c r="I20" s="23" t="s">
        <v>646</v>
      </c>
      <c r="J20" s="23" t="s">
        <v>647</v>
      </c>
      <c r="K20" s="23" t="s">
        <v>648</v>
      </c>
      <c r="L20" s="23" t="s">
        <v>649</v>
      </c>
      <c r="M20" s="23" t="s">
        <v>382</v>
      </c>
      <c r="N20" s="8" t="s">
        <v>537</v>
      </c>
      <c r="O20" s="23" t="s">
        <v>538</v>
      </c>
    </row>
    <row r="21" ht="60" customHeight="1" spans="1:15" x14ac:dyDescent="0.25">
      <c r="A21" s="22" t="s">
        <v>465</v>
      </c>
      <c r="B21" s="23" t="s">
        <v>33</v>
      </c>
      <c r="C21" s="23" t="s">
        <v>650</v>
      </c>
      <c r="D21" s="23" t="s">
        <v>651</v>
      </c>
      <c r="E21" s="12" t="s">
        <v>26</v>
      </c>
      <c r="F21" s="23" t="s">
        <v>582</v>
      </c>
      <c r="G21" s="23" t="s">
        <v>76</v>
      </c>
      <c r="H21" s="23" t="s">
        <v>652</v>
      </c>
      <c r="I21" s="23" t="s">
        <v>653</v>
      </c>
      <c r="J21" s="23" t="s">
        <v>654</v>
      </c>
      <c r="K21" s="23" t="s">
        <v>655</v>
      </c>
      <c r="L21" s="23" t="s">
        <v>656</v>
      </c>
      <c r="M21" s="23" t="s">
        <v>460</v>
      </c>
      <c r="N21" s="8" t="s">
        <v>537</v>
      </c>
      <c r="O21" s="23" t="s">
        <v>538</v>
      </c>
    </row>
    <row r="22" ht="60" customHeight="1" spans="1:15" x14ac:dyDescent="0.25">
      <c r="A22" s="22" t="s">
        <v>501</v>
      </c>
      <c r="B22" s="23" t="s">
        <v>33</v>
      </c>
      <c r="C22" s="23" t="s">
        <v>657</v>
      </c>
      <c r="D22" s="23" t="s">
        <v>658</v>
      </c>
      <c r="E22" s="12" t="s">
        <v>26</v>
      </c>
      <c r="F22" s="23" t="s">
        <v>582</v>
      </c>
      <c r="G22" s="23" t="s">
        <v>68</v>
      </c>
      <c r="H22" s="23" t="s">
        <v>659</v>
      </c>
      <c r="I22" s="23" t="s">
        <v>660</v>
      </c>
      <c r="J22" s="23" t="s">
        <v>661</v>
      </c>
      <c r="K22" s="23" t="s">
        <v>662</v>
      </c>
      <c r="L22" s="23" t="s">
        <v>663</v>
      </c>
      <c r="M22" s="23" t="s">
        <v>496</v>
      </c>
      <c r="N22" s="8" t="s">
        <v>537</v>
      </c>
      <c r="O22" s="23" t="s">
        <v>538</v>
      </c>
    </row>
    <row r="23" ht="45" customHeight="1" spans="1:15" x14ac:dyDescent="0.25">
      <c r="A23" s="22" t="s">
        <v>175</v>
      </c>
      <c r="B23" s="23" t="s">
        <v>31</v>
      </c>
      <c r="C23" s="23" t="s">
        <v>664</v>
      </c>
      <c r="D23" s="23" t="s">
        <v>665</v>
      </c>
      <c r="E23" s="13" t="s">
        <v>27</v>
      </c>
      <c r="F23" s="23" t="s">
        <v>666</v>
      </c>
      <c r="G23" s="23" t="s">
        <v>76</v>
      </c>
      <c r="H23" s="23" t="s">
        <v>540</v>
      </c>
      <c r="I23" s="23" t="s">
        <v>667</v>
      </c>
      <c r="J23" s="23" t="s">
        <v>668</v>
      </c>
      <c r="K23" s="23" t="s">
        <v>669</v>
      </c>
      <c r="L23" s="23" t="s">
        <v>670</v>
      </c>
      <c r="M23" s="23" t="s">
        <v>170</v>
      </c>
      <c r="N23" s="8" t="s">
        <v>537</v>
      </c>
      <c r="O23" s="23" t="s">
        <v>538</v>
      </c>
    </row>
    <row r="24" ht="60" customHeight="1" spans="1:15" x14ac:dyDescent="0.25">
      <c r="A24" s="22" t="s">
        <v>185</v>
      </c>
      <c r="B24" s="23" t="s">
        <v>31</v>
      </c>
      <c r="C24" s="23" t="s">
        <v>671</v>
      </c>
      <c r="D24" s="23" t="s">
        <v>672</v>
      </c>
      <c r="E24" s="13" t="s">
        <v>27</v>
      </c>
      <c r="F24" s="23" t="s">
        <v>666</v>
      </c>
      <c r="G24" s="23" t="s">
        <v>76</v>
      </c>
      <c r="H24" s="23" t="s">
        <v>540</v>
      </c>
      <c r="I24" s="23" t="s">
        <v>673</v>
      </c>
      <c r="J24" s="23" t="s">
        <v>674</v>
      </c>
      <c r="K24" s="23" t="s">
        <v>675</v>
      </c>
      <c r="L24" s="23" t="s">
        <v>676</v>
      </c>
      <c r="M24" s="23" t="s">
        <v>180</v>
      </c>
      <c r="N24" s="8" t="s">
        <v>537</v>
      </c>
      <c r="O24" s="23" t="s">
        <v>538</v>
      </c>
    </row>
    <row r="25" ht="30" customHeight="1" spans="1:15" x14ac:dyDescent="0.25">
      <c r="A25" s="22" t="s">
        <v>316</v>
      </c>
      <c r="B25" s="23" t="s">
        <v>31</v>
      </c>
      <c r="C25" s="23" t="s">
        <v>677</v>
      </c>
      <c r="D25" s="23" t="s">
        <v>678</v>
      </c>
      <c r="E25" s="13" t="s">
        <v>27</v>
      </c>
      <c r="F25" s="23" t="s">
        <v>582</v>
      </c>
      <c r="G25" s="23" t="s">
        <v>679</v>
      </c>
      <c r="H25" s="23" t="s">
        <v>680</v>
      </c>
      <c r="I25" s="23" t="s">
        <v>681</v>
      </c>
      <c r="J25" s="23" t="s">
        <v>682</v>
      </c>
      <c r="K25" s="23" t="s">
        <v>683</v>
      </c>
      <c r="L25" s="23" t="s">
        <v>684</v>
      </c>
      <c r="M25" s="23" t="s">
        <v>311</v>
      </c>
      <c r="N25" s="8" t="s">
        <v>537</v>
      </c>
      <c r="O25" s="23" t="s">
        <v>538</v>
      </c>
    </row>
    <row r="26" ht="30" customHeight="1" spans="1:15" x14ac:dyDescent="0.25">
      <c r="A26" s="22" t="s">
        <v>204</v>
      </c>
      <c r="B26" s="23" t="s">
        <v>31</v>
      </c>
      <c r="C26" s="23" t="s">
        <v>551</v>
      </c>
      <c r="D26" s="23" t="s">
        <v>685</v>
      </c>
      <c r="E26" s="13" t="s">
        <v>27</v>
      </c>
      <c r="F26" s="23" t="s">
        <v>666</v>
      </c>
      <c r="G26" s="23" t="s">
        <v>91</v>
      </c>
      <c r="H26" s="23" t="s">
        <v>540</v>
      </c>
      <c r="I26" s="23" t="s">
        <v>686</v>
      </c>
      <c r="J26" s="23" t="s">
        <v>687</v>
      </c>
      <c r="K26" s="23" t="s">
        <v>688</v>
      </c>
      <c r="L26" s="23" t="s">
        <v>689</v>
      </c>
      <c r="M26" s="23" t="s">
        <v>199</v>
      </c>
      <c r="N26" s="8" t="s">
        <v>537</v>
      </c>
      <c r="O26" s="23" t="s">
        <v>538</v>
      </c>
    </row>
    <row r="27" ht="45" customHeight="1" spans="1:15" x14ac:dyDescent="0.25">
      <c r="A27" s="22" t="s">
        <v>235</v>
      </c>
      <c r="B27" s="23" t="s">
        <v>31</v>
      </c>
      <c r="C27" s="23" t="s">
        <v>551</v>
      </c>
      <c r="D27" s="23" t="s">
        <v>690</v>
      </c>
      <c r="E27" s="13" t="s">
        <v>27</v>
      </c>
      <c r="F27" s="23" t="s">
        <v>666</v>
      </c>
      <c r="G27" s="23" t="s">
        <v>91</v>
      </c>
      <c r="H27" s="23" t="s">
        <v>540</v>
      </c>
      <c r="I27" s="23" t="s">
        <v>691</v>
      </c>
      <c r="J27" s="23" t="s">
        <v>692</v>
      </c>
      <c r="K27" s="23" t="s">
        <v>693</v>
      </c>
      <c r="L27" s="23" t="s">
        <v>694</v>
      </c>
      <c r="M27" s="23" t="s">
        <v>230</v>
      </c>
      <c r="N27" s="8" t="s">
        <v>537</v>
      </c>
      <c r="O27" s="23" t="s">
        <v>538</v>
      </c>
    </row>
    <row r="28" ht="45" customHeight="1" spans="1:15" x14ac:dyDescent="0.25">
      <c r="A28" s="22" t="s">
        <v>295</v>
      </c>
      <c r="B28" s="23" t="s">
        <v>31</v>
      </c>
      <c r="C28" s="23" t="s">
        <v>695</v>
      </c>
      <c r="D28" s="23" t="s">
        <v>696</v>
      </c>
      <c r="E28" s="13" t="s">
        <v>27</v>
      </c>
      <c r="F28" s="23" t="s">
        <v>582</v>
      </c>
      <c r="G28" s="23" t="s">
        <v>76</v>
      </c>
      <c r="H28" s="23" t="s">
        <v>540</v>
      </c>
      <c r="I28" s="23" t="s">
        <v>697</v>
      </c>
      <c r="J28" s="23" t="s">
        <v>698</v>
      </c>
      <c r="K28" s="23" t="s">
        <v>699</v>
      </c>
      <c r="L28" s="23" t="s">
        <v>700</v>
      </c>
      <c r="M28" s="23" t="s">
        <v>290</v>
      </c>
      <c r="N28" s="8" t="s">
        <v>537</v>
      </c>
      <c r="O28" s="23" t="s">
        <v>538</v>
      </c>
    </row>
    <row r="29" ht="30" customHeight="1" spans="1:15" x14ac:dyDescent="0.25">
      <c r="A29" s="22" t="s">
        <v>221</v>
      </c>
      <c r="B29" s="23" t="s">
        <v>31</v>
      </c>
      <c r="C29" s="23" t="s">
        <v>551</v>
      </c>
      <c r="D29" s="23" t="s">
        <v>701</v>
      </c>
      <c r="E29" s="13" t="s">
        <v>27</v>
      </c>
      <c r="F29" s="23" t="s">
        <v>582</v>
      </c>
      <c r="G29" s="23" t="s">
        <v>76</v>
      </c>
      <c r="H29" s="23" t="s">
        <v>540</v>
      </c>
      <c r="I29" s="23" t="s">
        <v>702</v>
      </c>
      <c r="J29" s="23" t="s">
        <v>703</v>
      </c>
      <c r="K29" s="23" t="s">
        <v>704</v>
      </c>
      <c r="L29" s="23" t="s">
        <v>705</v>
      </c>
      <c r="M29" s="23" t="s">
        <v>216</v>
      </c>
      <c r="N29" s="8" t="s">
        <v>537</v>
      </c>
      <c r="O29" s="23" t="s">
        <v>538</v>
      </c>
    </row>
    <row r="30" ht="60" customHeight="1" spans="1:15" x14ac:dyDescent="0.25">
      <c r="A30" s="22" t="s">
        <v>340</v>
      </c>
      <c r="B30" s="23" t="s">
        <v>31</v>
      </c>
      <c r="C30" s="23" t="s">
        <v>671</v>
      </c>
      <c r="D30" s="23" t="s">
        <v>706</v>
      </c>
      <c r="E30" s="13" t="s">
        <v>27</v>
      </c>
      <c r="F30" s="23" t="s">
        <v>666</v>
      </c>
      <c r="G30" s="23" t="s">
        <v>1</v>
      </c>
      <c r="H30" s="23" t="s">
        <v>540</v>
      </c>
      <c r="I30" s="23" t="s">
        <v>707</v>
      </c>
      <c r="J30" s="23" t="s">
        <v>708</v>
      </c>
      <c r="K30" s="23" t="s">
        <v>709</v>
      </c>
      <c r="L30" s="23" t="s">
        <v>710</v>
      </c>
      <c r="M30" s="23" t="s">
        <v>335</v>
      </c>
      <c r="N30" s="8" t="s">
        <v>537</v>
      </c>
      <c r="O30" s="23" t="s">
        <v>538</v>
      </c>
    </row>
    <row r="31" ht="45" customHeight="1" spans="1:15" x14ac:dyDescent="0.25">
      <c r="A31" s="22" t="s">
        <v>362</v>
      </c>
      <c r="B31" s="23" t="s">
        <v>32</v>
      </c>
      <c r="C31" s="23" t="s">
        <v>711</v>
      </c>
      <c r="D31" s="23" t="s">
        <v>712</v>
      </c>
      <c r="E31" s="13" t="s">
        <v>27</v>
      </c>
      <c r="F31" s="23" t="s">
        <v>666</v>
      </c>
      <c r="G31" s="23" t="s">
        <v>68</v>
      </c>
      <c r="H31" s="23" t="s">
        <v>540</v>
      </c>
      <c r="I31" s="23" t="s">
        <v>713</v>
      </c>
      <c r="J31" s="23" t="s">
        <v>714</v>
      </c>
      <c r="K31" s="23" t="s">
        <v>715</v>
      </c>
      <c r="L31" s="23" t="s">
        <v>716</v>
      </c>
      <c r="M31" s="23" t="s">
        <v>357</v>
      </c>
      <c r="N31" s="8" t="s">
        <v>537</v>
      </c>
      <c r="O31" s="23" t="s">
        <v>538</v>
      </c>
    </row>
    <row r="32" ht="30" customHeight="1" spans="1:15" x14ac:dyDescent="0.25">
      <c r="A32" s="22" t="s">
        <v>417</v>
      </c>
      <c r="B32" s="23" t="s">
        <v>32</v>
      </c>
      <c r="C32" s="23" t="s">
        <v>711</v>
      </c>
      <c r="D32" s="23" t="s">
        <v>717</v>
      </c>
      <c r="E32" s="13" t="s">
        <v>27</v>
      </c>
      <c r="F32" s="23" t="s">
        <v>666</v>
      </c>
      <c r="G32" s="23" t="s">
        <v>68</v>
      </c>
      <c r="H32" s="23" t="s">
        <v>540</v>
      </c>
      <c r="I32" s="23" t="s">
        <v>718</v>
      </c>
      <c r="J32" s="23" t="s">
        <v>719</v>
      </c>
      <c r="K32" s="23" t="s">
        <v>720</v>
      </c>
      <c r="L32" s="23" t="s">
        <v>721</v>
      </c>
      <c r="M32" s="23" t="s">
        <v>412</v>
      </c>
      <c r="N32" s="8" t="s">
        <v>537</v>
      </c>
      <c r="O32" s="23" t="s">
        <v>538</v>
      </c>
    </row>
    <row r="33" ht="60" customHeight="1" spans="1:15" x14ac:dyDescent="0.25">
      <c r="A33" s="22" t="s">
        <v>487</v>
      </c>
      <c r="B33" s="23" t="s">
        <v>33</v>
      </c>
      <c r="C33" s="23" t="s">
        <v>722</v>
      </c>
      <c r="D33" s="23" t="s">
        <v>723</v>
      </c>
      <c r="E33" s="13" t="s">
        <v>27</v>
      </c>
      <c r="F33" s="23" t="s">
        <v>666</v>
      </c>
      <c r="G33" s="23" t="s">
        <v>68</v>
      </c>
      <c r="H33" s="23" t="s">
        <v>540</v>
      </c>
      <c r="I33" s="23" t="s">
        <v>724</v>
      </c>
      <c r="J33" s="23" t="s">
        <v>725</v>
      </c>
      <c r="K33" s="23" t="s">
        <v>726</v>
      </c>
      <c r="L33" s="23" t="s">
        <v>727</v>
      </c>
      <c r="M33" s="23" t="s">
        <v>482</v>
      </c>
      <c r="N33" s="8" t="s">
        <v>537</v>
      </c>
      <c r="O33" s="23" t="s">
        <v>538</v>
      </c>
    </row>
    <row r="34" ht="45" customHeight="1" spans="1:15" x14ac:dyDescent="0.25">
      <c r="A34" s="22" t="s">
        <v>431</v>
      </c>
      <c r="B34" s="23" t="s">
        <v>33</v>
      </c>
      <c r="C34" s="23" t="s">
        <v>657</v>
      </c>
      <c r="D34" s="23" t="s">
        <v>728</v>
      </c>
      <c r="E34" s="13" t="s">
        <v>27</v>
      </c>
      <c r="F34" s="23" t="s">
        <v>666</v>
      </c>
      <c r="G34" s="23" t="s">
        <v>729</v>
      </c>
      <c r="H34" s="23" t="s">
        <v>540</v>
      </c>
      <c r="I34" s="23" t="s">
        <v>730</v>
      </c>
      <c r="J34" s="23" t="s">
        <v>731</v>
      </c>
      <c r="K34" s="23" t="s">
        <v>732</v>
      </c>
      <c r="L34" s="23" t="s">
        <v>733</v>
      </c>
      <c r="M34" s="23" t="s">
        <v>426</v>
      </c>
      <c r="N34" s="8" t="s">
        <v>537</v>
      </c>
      <c r="O34" s="23" t="s">
        <v>538</v>
      </c>
    </row>
    <row r="35" ht="60" customHeight="1" spans="1:15" x14ac:dyDescent="0.25">
      <c r="A35" s="22" t="s">
        <v>734</v>
      </c>
      <c r="B35" s="23" t="s">
        <v>31</v>
      </c>
      <c r="C35" s="23" t="s">
        <v>735</v>
      </c>
      <c r="D35" s="23" t="s">
        <v>736</v>
      </c>
      <c r="E35" s="13" t="s">
        <v>27</v>
      </c>
      <c r="F35" s="23" t="s">
        <v>666</v>
      </c>
      <c r="G35" s="23" t="s">
        <v>68</v>
      </c>
      <c r="H35" s="23" t="s">
        <v>540</v>
      </c>
      <c r="I35" s="23" t="s">
        <v>737</v>
      </c>
      <c r="J35" s="23" t="s">
        <v>738</v>
      </c>
      <c r="K35" s="23" t="s">
        <v>739</v>
      </c>
      <c r="L35" s="23" t="s">
        <v>740</v>
      </c>
      <c r="M35" s="23" t="s">
        <v>74</v>
      </c>
      <c r="N35" s="23" t="s">
        <v>741</v>
      </c>
      <c r="O35" s="23" t="s">
        <v>538</v>
      </c>
    </row>
    <row r="36" ht="45" customHeight="1" spans="1:15" x14ac:dyDescent="0.25">
      <c r="A36" s="22" t="s">
        <v>742</v>
      </c>
      <c r="B36" s="23" t="s">
        <v>32</v>
      </c>
      <c r="C36" s="23" t="s">
        <v>639</v>
      </c>
      <c r="D36" s="23" t="s">
        <v>743</v>
      </c>
      <c r="E36" s="13" t="s">
        <v>27</v>
      </c>
      <c r="F36" s="23" t="s">
        <v>666</v>
      </c>
      <c r="G36" s="23" t="s">
        <v>68</v>
      </c>
      <c r="H36" s="23" t="s">
        <v>540</v>
      </c>
      <c r="I36" s="23" t="s">
        <v>744</v>
      </c>
      <c r="J36" s="23" t="s">
        <v>745</v>
      </c>
      <c r="K36" s="23" t="s">
        <v>746</v>
      </c>
      <c r="L36" s="23" t="s">
        <v>747</v>
      </c>
      <c r="M36" s="23" t="s">
        <v>74</v>
      </c>
      <c r="N36" s="23" t="s">
        <v>741</v>
      </c>
      <c r="O36" s="23" t="s">
        <v>538</v>
      </c>
    </row>
    <row r="37" ht="30" customHeight="1" spans="1:15" x14ac:dyDescent="0.25">
      <c r="A37" s="22" t="s">
        <v>748</v>
      </c>
      <c r="B37" s="23" t="s">
        <v>31</v>
      </c>
      <c r="C37" s="23" t="s">
        <v>677</v>
      </c>
      <c r="D37" s="23" t="s">
        <v>749</v>
      </c>
      <c r="E37" s="13" t="s">
        <v>27</v>
      </c>
      <c r="F37" s="23" t="s">
        <v>666</v>
      </c>
      <c r="G37" s="23" t="s">
        <v>68</v>
      </c>
      <c r="H37" s="23" t="s">
        <v>540</v>
      </c>
      <c r="I37" s="23" t="s">
        <v>750</v>
      </c>
      <c r="J37" s="23" t="s">
        <v>751</v>
      </c>
      <c r="K37" s="23" t="s">
        <v>752</v>
      </c>
      <c r="L37" s="23" t="s">
        <v>747</v>
      </c>
      <c r="M37" s="23" t="s">
        <v>74</v>
      </c>
      <c r="N37" s="23" t="s">
        <v>741</v>
      </c>
      <c r="O37" s="23" t="s">
        <v>538</v>
      </c>
    </row>
    <row r="38" ht="60" customHeight="1" spans="1:15" x14ac:dyDescent="0.25">
      <c r="A38" s="22" t="s">
        <v>753</v>
      </c>
      <c r="B38" s="23" t="s">
        <v>31</v>
      </c>
      <c r="C38" s="23" t="s">
        <v>551</v>
      </c>
      <c r="D38" s="23" t="s">
        <v>754</v>
      </c>
      <c r="E38" s="13" t="s">
        <v>27</v>
      </c>
      <c r="F38" s="23" t="s">
        <v>666</v>
      </c>
      <c r="G38" s="23" t="s">
        <v>91</v>
      </c>
      <c r="H38" s="23" t="s">
        <v>540</v>
      </c>
      <c r="I38" s="23" t="s">
        <v>755</v>
      </c>
      <c r="J38" s="23" t="s">
        <v>756</v>
      </c>
      <c r="K38" s="23" t="s">
        <v>757</v>
      </c>
      <c r="L38" s="23" t="s">
        <v>747</v>
      </c>
      <c r="M38" s="23" t="s">
        <v>74</v>
      </c>
      <c r="N38" s="23" t="s">
        <v>741</v>
      </c>
      <c r="O38" s="23" t="s">
        <v>538</v>
      </c>
    </row>
    <row r="39" ht="60" customHeight="1" spans="1:15" x14ac:dyDescent="0.25">
      <c r="A39" s="22" t="s">
        <v>758</v>
      </c>
      <c r="B39" s="23" t="s">
        <v>31</v>
      </c>
      <c r="C39" s="23" t="s">
        <v>759</v>
      </c>
      <c r="D39" s="23" t="s">
        <v>760</v>
      </c>
      <c r="E39" s="13" t="s">
        <v>27</v>
      </c>
      <c r="F39" s="23" t="s">
        <v>666</v>
      </c>
      <c r="G39" s="23" t="s">
        <v>68</v>
      </c>
      <c r="H39" s="23" t="s">
        <v>540</v>
      </c>
      <c r="I39" s="23" t="s">
        <v>761</v>
      </c>
      <c r="J39" s="23" t="s">
        <v>762</v>
      </c>
      <c r="K39" s="23" t="s">
        <v>763</v>
      </c>
      <c r="L39" s="23" t="s">
        <v>747</v>
      </c>
      <c r="M39" s="23" t="s">
        <v>74</v>
      </c>
      <c r="N39" s="23" t="s">
        <v>741</v>
      </c>
      <c r="O39" s="23" t="s">
        <v>538</v>
      </c>
    </row>
    <row r="40" ht="60" customHeight="1" spans="1:15" x14ac:dyDescent="0.25">
      <c r="A40" s="22" t="s">
        <v>764</v>
      </c>
      <c r="B40" s="23" t="s">
        <v>32</v>
      </c>
      <c r="C40" s="23" t="s">
        <v>569</v>
      </c>
      <c r="D40" s="23" t="s">
        <v>765</v>
      </c>
      <c r="E40" s="13" t="s">
        <v>27</v>
      </c>
      <c r="F40" s="23" t="s">
        <v>666</v>
      </c>
      <c r="G40" s="23" t="s">
        <v>76</v>
      </c>
      <c r="H40" s="23" t="s">
        <v>540</v>
      </c>
      <c r="I40" s="23" t="s">
        <v>766</v>
      </c>
      <c r="J40" s="23" t="s">
        <v>767</v>
      </c>
      <c r="K40" s="23" t="s">
        <v>768</v>
      </c>
      <c r="L40" s="23" t="s">
        <v>769</v>
      </c>
      <c r="M40" s="23" t="s">
        <v>74</v>
      </c>
      <c r="N40" s="23" t="s">
        <v>741</v>
      </c>
      <c r="O40" s="23" t="s">
        <v>538</v>
      </c>
    </row>
  </sheetData>
  <autoFilter ref="A1:O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0B050"/>
  </sheetPr>
  <dimension ref="A1:E62"/>
  <sheetViews>
    <sheetView workbookViewId="0">
      <pane xSplit="1" ySplit="1" topLeftCell="B2" activePane="bottomRight" state="frozen"/>
      <selection pane="bottomRight"/>
    </sheetView>
  </sheetViews>
  <sheetFormatPr defaultRowHeight="15" outlineLevelRow="0" outlineLevelCol="0" x14ac:dyDescent="55"/>
  <cols>
    <col min="1" max="1" width="16" customWidth="1"/>
    <col min="2" max="2" width="11" customWidth="1"/>
    <col min="3" max="3" width="58" customWidth="1"/>
    <col min="4" max="4" width="80" customWidth="1"/>
    <col min="5" max="5" width="15" customWidth="1"/>
  </cols>
  <sheetData>
    <row r="1" ht="30" customHeight="1" spans="1:5" x14ac:dyDescent="0.25">
      <c r="A1" s="5" t="s">
        <v>29</v>
      </c>
      <c r="B1" s="5" t="s">
        <v>58</v>
      </c>
      <c r="C1" s="5" t="s">
        <v>770</v>
      </c>
      <c r="D1" s="5" t="s">
        <v>771</v>
      </c>
      <c r="E1" s="5" t="s">
        <v>59</v>
      </c>
    </row>
    <row r="2" ht="30" customHeight="1" spans="1:5" x14ac:dyDescent="0.25">
      <c r="A2" s="23" t="s">
        <v>30</v>
      </c>
      <c r="B2" s="23" t="s">
        <v>107</v>
      </c>
      <c r="C2" s="23" t="s">
        <v>108</v>
      </c>
      <c r="D2" s="23" t="s">
        <v>110</v>
      </c>
      <c r="E2" s="23" t="s">
        <v>68</v>
      </c>
    </row>
    <row r="3" ht="18" customHeight="1" spans="1:5" x14ac:dyDescent="0.25">
      <c r="A3" s="23" t="s">
        <v>30</v>
      </c>
      <c r="B3" s="23" t="s">
        <v>111</v>
      </c>
      <c r="C3" s="23" t="s">
        <v>112</v>
      </c>
      <c r="D3" s="23" t="s">
        <v>114</v>
      </c>
      <c r="E3" s="23" t="s">
        <v>76</v>
      </c>
    </row>
    <row r="4" ht="30" customHeight="1" spans="1:5" x14ac:dyDescent="0.25">
      <c r="A4" s="23" t="s">
        <v>30</v>
      </c>
      <c r="B4" s="23" t="s">
        <v>115</v>
      </c>
      <c r="C4" s="23" t="s">
        <v>117</v>
      </c>
      <c r="D4" s="23" t="s">
        <v>119</v>
      </c>
      <c r="E4" s="23" t="s">
        <v>116</v>
      </c>
    </row>
    <row r="5" ht="18" customHeight="1" spans="1:5" x14ac:dyDescent="0.25">
      <c r="A5" s="23" t="s">
        <v>30</v>
      </c>
      <c r="B5" s="23" t="s">
        <v>120</v>
      </c>
      <c r="C5" s="23" t="s">
        <v>121</v>
      </c>
      <c r="D5" s="23" t="s">
        <v>123</v>
      </c>
      <c r="E5" s="23" t="s">
        <v>116</v>
      </c>
    </row>
    <row r="6" ht="18" customHeight="1" spans="1:5" x14ac:dyDescent="0.25">
      <c r="A6" s="23" t="s">
        <v>30</v>
      </c>
      <c r="B6" s="23" t="s">
        <v>124</v>
      </c>
      <c r="C6" s="23" t="s">
        <v>125</v>
      </c>
      <c r="D6" s="23" t="s">
        <v>127</v>
      </c>
      <c r="E6" s="23" t="s">
        <v>116</v>
      </c>
    </row>
    <row r="7" ht="30" customHeight="1" spans="1:5" x14ac:dyDescent="0.25">
      <c r="A7" s="23" t="s">
        <v>30</v>
      </c>
      <c r="B7" s="23" t="s">
        <v>146</v>
      </c>
      <c r="C7" s="23" t="s">
        <v>147</v>
      </c>
      <c r="D7" s="23" t="s">
        <v>149</v>
      </c>
      <c r="E7" s="23" t="s">
        <v>68</v>
      </c>
    </row>
    <row r="8" ht="30" customHeight="1" spans="1:5" x14ac:dyDescent="0.25">
      <c r="A8" s="23" t="s">
        <v>30</v>
      </c>
      <c r="B8" s="23" t="s">
        <v>150</v>
      </c>
      <c r="C8" s="23" t="s">
        <v>151</v>
      </c>
      <c r="D8" s="23" t="s">
        <v>153</v>
      </c>
      <c r="E8" s="23" t="s">
        <v>76</v>
      </c>
    </row>
    <row r="9" ht="18" customHeight="1" spans="1:5" x14ac:dyDescent="0.25">
      <c r="A9" s="23" t="s">
        <v>30</v>
      </c>
      <c r="B9" s="23" t="s">
        <v>154</v>
      </c>
      <c r="C9" s="23" t="s">
        <v>155</v>
      </c>
      <c r="D9" s="23" t="s">
        <v>157</v>
      </c>
      <c r="E9" s="23" t="s">
        <v>68</v>
      </c>
    </row>
    <row r="10" ht="18" customHeight="1" spans="1:5" x14ac:dyDescent="0.25">
      <c r="A10" s="23" t="s">
        <v>30</v>
      </c>
      <c r="B10" s="23" t="s">
        <v>158</v>
      </c>
      <c r="C10" s="23" t="s">
        <v>159</v>
      </c>
      <c r="D10" s="23" t="s">
        <v>161</v>
      </c>
      <c r="E10" s="23" t="s">
        <v>76</v>
      </c>
    </row>
    <row r="11" ht="30" customHeight="1" spans="1:5" x14ac:dyDescent="0.25">
      <c r="A11" s="23" t="s">
        <v>31</v>
      </c>
      <c r="B11" s="23" t="s">
        <v>162</v>
      </c>
      <c r="C11" s="23" t="s">
        <v>163</v>
      </c>
      <c r="D11" s="23" t="s">
        <v>165</v>
      </c>
      <c r="E11" s="23" t="s">
        <v>68</v>
      </c>
    </row>
    <row r="12" ht="18" customHeight="1" spans="1:5" x14ac:dyDescent="0.25">
      <c r="A12" s="23" t="s">
        <v>31</v>
      </c>
      <c r="B12" s="23" t="s">
        <v>166</v>
      </c>
      <c r="C12" s="23" t="s">
        <v>167</v>
      </c>
      <c r="D12" s="23" t="s">
        <v>169</v>
      </c>
      <c r="E12" s="23" t="s">
        <v>76</v>
      </c>
    </row>
    <row r="13" ht="18" customHeight="1" spans="1:5" x14ac:dyDescent="0.25">
      <c r="A13" s="23" t="s">
        <v>31</v>
      </c>
      <c r="B13" s="23" t="s">
        <v>176</v>
      </c>
      <c r="C13" s="23" t="s">
        <v>177</v>
      </c>
      <c r="D13" s="23" t="s">
        <v>179</v>
      </c>
      <c r="E13" s="23" t="s">
        <v>76</v>
      </c>
    </row>
    <row r="14" ht="30" customHeight="1" spans="1:5" x14ac:dyDescent="0.25">
      <c r="A14" s="23" t="s">
        <v>31</v>
      </c>
      <c r="B14" s="23" t="s">
        <v>191</v>
      </c>
      <c r="C14" s="23" t="s">
        <v>192</v>
      </c>
      <c r="D14" s="23" t="s">
        <v>194</v>
      </c>
      <c r="E14" s="23" t="s">
        <v>91</v>
      </c>
    </row>
    <row r="15" ht="18" customHeight="1" spans="1:5" x14ac:dyDescent="0.25">
      <c r="A15" s="23" t="s">
        <v>31</v>
      </c>
      <c r="B15" s="23" t="s">
        <v>195</v>
      </c>
      <c r="C15" s="23" t="s">
        <v>196</v>
      </c>
      <c r="D15" s="23" t="s">
        <v>198</v>
      </c>
      <c r="E15" s="23" t="s">
        <v>91</v>
      </c>
    </row>
    <row r="16" ht="30" customHeight="1" spans="1:5" x14ac:dyDescent="0.25">
      <c r="A16" s="23" t="s">
        <v>31</v>
      </c>
      <c r="B16" s="23" t="s">
        <v>222</v>
      </c>
      <c r="C16" s="23" t="s">
        <v>223</v>
      </c>
      <c r="D16" s="23" t="s">
        <v>225</v>
      </c>
      <c r="E16" s="23" t="s">
        <v>76</v>
      </c>
    </row>
    <row r="17" ht="18" customHeight="1" spans="1:5" x14ac:dyDescent="0.25">
      <c r="A17" s="23" t="s">
        <v>31</v>
      </c>
      <c r="B17" s="23" t="s">
        <v>226</v>
      </c>
      <c r="C17" s="23" t="s">
        <v>227</v>
      </c>
      <c r="D17" s="23" t="s">
        <v>229</v>
      </c>
      <c r="E17" s="23" t="s">
        <v>91</v>
      </c>
    </row>
    <row r="18" ht="30" customHeight="1" spans="1:5" x14ac:dyDescent="0.25">
      <c r="A18" s="23" t="s">
        <v>31</v>
      </c>
      <c r="B18" s="23" t="s">
        <v>254</v>
      </c>
      <c r="C18" s="23" t="s">
        <v>255</v>
      </c>
      <c r="D18" s="23" t="s">
        <v>257</v>
      </c>
      <c r="E18" s="23" t="s">
        <v>76</v>
      </c>
    </row>
    <row r="19" ht="18" customHeight="1" spans="1:5" x14ac:dyDescent="0.25">
      <c r="A19" s="23" t="s">
        <v>31</v>
      </c>
      <c r="B19" s="23" t="s">
        <v>258</v>
      </c>
      <c r="C19" s="23" t="s">
        <v>259</v>
      </c>
      <c r="D19" s="23" t="s">
        <v>261</v>
      </c>
      <c r="E19" s="23" t="s">
        <v>76</v>
      </c>
    </row>
    <row r="20" ht="30" customHeight="1" spans="1:5" x14ac:dyDescent="0.25">
      <c r="A20" s="23" t="s">
        <v>31</v>
      </c>
      <c r="B20" s="23" t="s">
        <v>262</v>
      </c>
      <c r="C20" s="23" t="s">
        <v>263</v>
      </c>
      <c r="D20" s="23" t="s">
        <v>265</v>
      </c>
      <c r="E20" s="23" t="s">
        <v>76</v>
      </c>
    </row>
    <row r="21" ht="18" customHeight="1" spans="1:5" x14ac:dyDescent="0.25">
      <c r="A21" s="23" t="s">
        <v>31</v>
      </c>
      <c r="B21" s="23" t="s">
        <v>278</v>
      </c>
      <c r="C21" s="23" t="s">
        <v>279</v>
      </c>
      <c r="D21" s="23" t="s">
        <v>281</v>
      </c>
      <c r="E21" s="23" t="s">
        <v>91</v>
      </c>
    </row>
    <row r="22" ht="18" customHeight="1" spans="1:5" x14ac:dyDescent="0.25">
      <c r="A22" s="23" t="s">
        <v>31</v>
      </c>
      <c r="B22" s="23" t="s">
        <v>282</v>
      </c>
      <c r="C22" s="23" t="s">
        <v>283</v>
      </c>
      <c r="D22" s="23" t="s">
        <v>285</v>
      </c>
      <c r="E22" s="23" t="s">
        <v>76</v>
      </c>
    </row>
    <row r="23" ht="18" customHeight="1" spans="1:5" x14ac:dyDescent="0.25">
      <c r="A23" s="23" t="s">
        <v>31</v>
      </c>
      <c r="B23" s="23" t="s">
        <v>286</v>
      </c>
      <c r="C23" s="23" t="s">
        <v>287</v>
      </c>
      <c r="D23" s="23" t="s">
        <v>289</v>
      </c>
      <c r="E23" s="23" t="s">
        <v>76</v>
      </c>
    </row>
    <row r="24" ht="30" customHeight="1" spans="1:5" x14ac:dyDescent="0.25">
      <c r="A24" s="23" t="s">
        <v>31</v>
      </c>
      <c r="B24" s="23" t="s">
        <v>307</v>
      </c>
      <c r="C24" s="23" t="s">
        <v>308</v>
      </c>
      <c r="D24" s="23" t="s">
        <v>310</v>
      </c>
      <c r="E24" s="23" t="s">
        <v>248</v>
      </c>
    </row>
    <row r="25" ht="18" customHeight="1" spans="1:5" x14ac:dyDescent="0.25">
      <c r="A25" s="23" t="s">
        <v>31</v>
      </c>
      <c r="B25" s="23" t="s">
        <v>317</v>
      </c>
      <c r="C25" s="23" t="s">
        <v>318</v>
      </c>
      <c r="D25" s="23" t="s">
        <v>320</v>
      </c>
      <c r="E25" s="23" t="s">
        <v>76</v>
      </c>
    </row>
    <row r="26" ht="18" customHeight="1" spans="1:5" x14ac:dyDescent="0.25">
      <c r="A26" s="23" t="s">
        <v>31</v>
      </c>
      <c r="B26" s="23" t="s">
        <v>327</v>
      </c>
      <c r="C26" s="23" t="s">
        <v>328</v>
      </c>
      <c r="D26" s="23" t="s">
        <v>330</v>
      </c>
      <c r="E26" s="23" t="s">
        <v>76</v>
      </c>
    </row>
    <row r="27" ht="18" customHeight="1" spans="1:5" x14ac:dyDescent="0.25">
      <c r="A27" s="23" t="s">
        <v>31</v>
      </c>
      <c r="B27" s="23" t="s">
        <v>331</v>
      </c>
      <c r="C27" s="23" t="s">
        <v>332</v>
      </c>
      <c r="D27" s="23" t="s">
        <v>334</v>
      </c>
      <c r="E27" s="23" t="s">
        <v>91</v>
      </c>
    </row>
    <row r="28" ht="18" customHeight="1" spans="1:5" x14ac:dyDescent="0.25">
      <c r="A28" s="23" t="s">
        <v>31</v>
      </c>
      <c r="B28" s="23" t="s">
        <v>341</v>
      </c>
      <c r="C28" s="23" t="s">
        <v>342</v>
      </c>
      <c r="D28" s="23" t="s">
        <v>344</v>
      </c>
      <c r="E28" s="23" t="s">
        <v>81</v>
      </c>
    </row>
    <row r="29" ht="30" customHeight="1" spans="1:5" x14ac:dyDescent="0.25">
      <c r="A29" s="23" t="s">
        <v>32</v>
      </c>
      <c r="B29" s="23" t="s">
        <v>345</v>
      </c>
      <c r="C29" s="23" t="s">
        <v>346</v>
      </c>
      <c r="D29" s="23" t="s">
        <v>348</v>
      </c>
      <c r="E29" s="23" t="s">
        <v>68</v>
      </c>
    </row>
    <row r="30" ht="18" customHeight="1" spans="1:5" x14ac:dyDescent="0.25">
      <c r="A30" s="23" t="s">
        <v>32</v>
      </c>
      <c r="B30" s="23" t="s">
        <v>349</v>
      </c>
      <c r="C30" s="23" t="s">
        <v>350</v>
      </c>
      <c r="D30" s="23" t="s">
        <v>352</v>
      </c>
      <c r="E30" s="23" t="s">
        <v>76</v>
      </c>
    </row>
    <row r="31" ht="18" customHeight="1" spans="1:5" x14ac:dyDescent="0.25">
      <c r="A31" s="23" t="s">
        <v>32</v>
      </c>
      <c r="B31" s="23" t="s">
        <v>353</v>
      </c>
      <c r="C31" s="23" t="s">
        <v>354</v>
      </c>
      <c r="D31" s="23" t="s">
        <v>356</v>
      </c>
      <c r="E31" s="23" t="s">
        <v>76</v>
      </c>
    </row>
    <row r="32" ht="30" customHeight="1" spans="1:5" x14ac:dyDescent="0.25">
      <c r="A32" s="23" t="s">
        <v>32</v>
      </c>
      <c r="B32" s="23" t="s">
        <v>363</v>
      </c>
      <c r="C32" s="23" t="s">
        <v>364</v>
      </c>
      <c r="D32" s="23" t="s">
        <v>366</v>
      </c>
      <c r="E32" s="23" t="s">
        <v>76</v>
      </c>
    </row>
    <row r="33" ht="30" customHeight="1" spans="1:5" x14ac:dyDescent="0.25">
      <c r="A33" s="23" t="s">
        <v>32</v>
      </c>
      <c r="B33" s="23" t="s">
        <v>378</v>
      </c>
      <c r="C33" s="23" t="s">
        <v>379</v>
      </c>
      <c r="D33" s="23" t="s">
        <v>381</v>
      </c>
      <c r="E33" s="23" t="s">
        <v>248</v>
      </c>
    </row>
    <row r="34" ht="30" customHeight="1" spans="1:5" x14ac:dyDescent="0.25">
      <c r="A34" s="23" t="s">
        <v>32</v>
      </c>
      <c r="B34" s="23" t="s">
        <v>388</v>
      </c>
      <c r="C34" s="23" t="s">
        <v>389</v>
      </c>
      <c r="D34" s="23" t="s">
        <v>391</v>
      </c>
      <c r="E34" s="23" t="s">
        <v>76</v>
      </c>
    </row>
    <row r="35" ht="30" customHeight="1" spans="1:5" x14ac:dyDescent="0.25">
      <c r="A35" s="23" t="s">
        <v>32</v>
      </c>
      <c r="B35" s="23" t="s">
        <v>402</v>
      </c>
      <c r="C35" s="23" t="s">
        <v>403</v>
      </c>
      <c r="D35" s="23" t="s">
        <v>405</v>
      </c>
      <c r="E35" s="23" t="s">
        <v>76</v>
      </c>
    </row>
    <row r="36" ht="30" customHeight="1" spans="1:5" x14ac:dyDescent="0.25">
      <c r="A36" s="23" t="s">
        <v>33</v>
      </c>
      <c r="B36" s="23" t="s">
        <v>418</v>
      </c>
      <c r="C36" s="23" t="s">
        <v>419</v>
      </c>
      <c r="D36" s="23" t="s">
        <v>421</v>
      </c>
      <c r="E36" s="23" t="s">
        <v>68</v>
      </c>
    </row>
    <row r="37" ht="18" customHeight="1" spans="1:5" x14ac:dyDescent="0.25">
      <c r="A37" s="23" t="s">
        <v>33</v>
      </c>
      <c r="B37" s="23" t="s">
        <v>422</v>
      </c>
      <c r="C37" s="23" t="s">
        <v>423</v>
      </c>
      <c r="D37" s="23" t="s">
        <v>425</v>
      </c>
      <c r="E37" s="23" t="s">
        <v>76</v>
      </c>
    </row>
    <row r="38" ht="30" customHeight="1" spans="1:5" x14ac:dyDescent="0.25">
      <c r="A38" s="23" t="s">
        <v>33</v>
      </c>
      <c r="B38" s="23" t="s">
        <v>432</v>
      </c>
      <c r="C38" s="23" t="s">
        <v>433</v>
      </c>
      <c r="D38" s="23" t="s">
        <v>435</v>
      </c>
      <c r="E38" s="23" t="s">
        <v>76</v>
      </c>
    </row>
    <row r="39" ht="18" customHeight="1" spans="1:5" x14ac:dyDescent="0.25">
      <c r="A39" s="23" t="s">
        <v>33</v>
      </c>
      <c r="B39" s="23" t="s">
        <v>436</v>
      </c>
      <c r="C39" s="23" t="s">
        <v>437</v>
      </c>
      <c r="D39" s="23" t="s">
        <v>439</v>
      </c>
      <c r="E39" s="23" t="s">
        <v>91</v>
      </c>
    </row>
    <row r="40" ht="18" customHeight="1" spans="1:5" x14ac:dyDescent="0.25">
      <c r="A40" s="23" t="s">
        <v>33</v>
      </c>
      <c r="B40" s="23" t="s">
        <v>440</v>
      </c>
      <c r="C40" s="23" t="s">
        <v>441</v>
      </c>
      <c r="D40" s="23" t="s">
        <v>443</v>
      </c>
      <c r="E40" s="23" t="s">
        <v>91</v>
      </c>
    </row>
    <row r="41" ht="30" customHeight="1" spans="1:5" x14ac:dyDescent="0.25">
      <c r="A41" s="23" t="s">
        <v>33</v>
      </c>
      <c r="B41" s="23" t="s">
        <v>444</v>
      </c>
      <c r="C41" s="23" t="s">
        <v>445</v>
      </c>
      <c r="D41" s="23" t="s">
        <v>447</v>
      </c>
      <c r="E41" s="23" t="s">
        <v>91</v>
      </c>
    </row>
    <row r="42" ht="18" customHeight="1" spans="1:5" x14ac:dyDescent="0.25">
      <c r="A42" s="23" t="s">
        <v>33</v>
      </c>
      <c r="B42" s="23" t="s">
        <v>448</v>
      </c>
      <c r="C42" s="23" t="s">
        <v>449</v>
      </c>
      <c r="D42" s="23" t="s">
        <v>451</v>
      </c>
      <c r="E42" s="23" t="s">
        <v>76</v>
      </c>
    </row>
    <row r="43" ht="18" customHeight="1" spans="1:5" x14ac:dyDescent="0.25">
      <c r="A43" s="23" t="s">
        <v>33</v>
      </c>
      <c r="B43" s="23" t="s">
        <v>452</v>
      </c>
      <c r="C43" s="23" t="s">
        <v>453</v>
      </c>
      <c r="D43" s="23" t="s">
        <v>455</v>
      </c>
      <c r="E43" s="23" t="s">
        <v>68</v>
      </c>
    </row>
    <row r="44" ht="18" customHeight="1" spans="1:5" x14ac:dyDescent="0.25">
      <c r="A44" s="23" t="s">
        <v>33</v>
      </c>
      <c r="B44" s="23" t="s">
        <v>456</v>
      </c>
      <c r="C44" s="23" t="s">
        <v>457</v>
      </c>
      <c r="D44" s="23" t="s">
        <v>459</v>
      </c>
      <c r="E44" s="23" t="s">
        <v>76</v>
      </c>
    </row>
    <row r="45" ht="30" customHeight="1" spans="1:5" x14ac:dyDescent="0.25">
      <c r="A45" s="23" t="s">
        <v>33</v>
      </c>
      <c r="B45" s="23" t="s">
        <v>466</v>
      </c>
      <c r="C45" s="23" t="s">
        <v>467</v>
      </c>
      <c r="D45" s="23" t="s">
        <v>469</v>
      </c>
      <c r="E45" s="23" t="s">
        <v>76</v>
      </c>
    </row>
    <row r="46" ht="18" customHeight="1" spans="1:5" x14ac:dyDescent="0.25">
      <c r="A46" s="23" t="s">
        <v>33</v>
      </c>
      <c r="B46" s="23" t="s">
        <v>470</v>
      </c>
      <c r="C46" s="23" t="s">
        <v>471</v>
      </c>
      <c r="D46" s="23" t="s">
        <v>473</v>
      </c>
      <c r="E46" s="23" t="s">
        <v>68</v>
      </c>
    </row>
    <row r="47" ht="30" customHeight="1" spans="1:5" x14ac:dyDescent="0.25">
      <c r="A47" s="23" t="s">
        <v>33</v>
      </c>
      <c r="B47" s="23" t="s">
        <v>474</v>
      </c>
      <c r="C47" s="23" t="s">
        <v>475</v>
      </c>
      <c r="D47" s="23" t="s">
        <v>477</v>
      </c>
      <c r="E47" s="23" t="s">
        <v>248</v>
      </c>
    </row>
    <row r="48" ht="30" customHeight="1" spans="1:5" x14ac:dyDescent="0.25">
      <c r="A48" s="23" t="s">
        <v>33</v>
      </c>
      <c r="B48" s="23" t="s">
        <v>478</v>
      </c>
      <c r="C48" s="23" t="s">
        <v>479</v>
      </c>
      <c r="D48" s="23" t="s">
        <v>481</v>
      </c>
      <c r="E48" s="23" t="s">
        <v>76</v>
      </c>
    </row>
    <row r="49" ht="18" customHeight="1" spans="1:5" x14ac:dyDescent="0.25">
      <c r="A49" s="23" t="s">
        <v>33</v>
      </c>
      <c r="B49" s="23" t="s">
        <v>488</v>
      </c>
      <c r="C49" s="23" t="s">
        <v>489</v>
      </c>
      <c r="D49" s="23" t="s">
        <v>491</v>
      </c>
      <c r="E49" s="23" t="s">
        <v>86</v>
      </c>
    </row>
    <row r="50" ht="18" customHeight="1" spans="1:5" x14ac:dyDescent="0.25">
      <c r="A50" s="23" t="s">
        <v>33</v>
      </c>
      <c r="B50" s="23" t="s">
        <v>492</v>
      </c>
      <c r="C50" s="23" t="s">
        <v>493</v>
      </c>
      <c r="D50" s="23" t="s">
        <v>495</v>
      </c>
      <c r="E50" s="23" t="s">
        <v>76</v>
      </c>
    </row>
    <row r="51" ht="30" customHeight="1" spans="1:5" x14ac:dyDescent="0.25">
      <c r="A51" s="23" t="s">
        <v>34</v>
      </c>
      <c r="B51" s="23" t="s">
        <v>67</v>
      </c>
      <c r="C51" s="23" t="s">
        <v>69</v>
      </c>
      <c r="D51" s="23" t="s">
        <v>71</v>
      </c>
      <c r="E51" s="23" t="s">
        <v>68</v>
      </c>
    </row>
    <row r="52" ht="18" customHeight="1" spans="1:5" x14ac:dyDescent="0.25">
      <c r="A52" s="23" t="s">
        <v>34</v>
      </c>
      <c r="B52" s="23" t="s">
        <v>75</v>
      </c>
      <c r="C52" s="23" t="s">
        <v>77</v>
      </c>
      <c r="D52" s="23" t="s">
        <v>79</v>
      </c>
      <c r="E52" s="23" t="s">
        <v>76</v>
      </c>
    </row>
    <row r="53" ht="18" customHeight="1" spans="1:5" x14ac:dyDescent="0.25">
      <c r="A53" s="23" t="s">
        <v>34</v>
      </c>
      <c r="B53" s="23" t="s">
        <v>80</v>
      </c>
      <c r="C53" s="23" t="s">
        <v>82</v>
      </c>
      <c r="D53" s="23" t="s">
        <v>84</v>
      </c>
      <c r="E53" s="23" t="s">
        <v>81</v>
      </c>
    </row>
    <row r="54" ht="30" customHeight="1" spans="1:5" x14ac:dyDescent="0.25">
      <c r="A54" s="23" t="s">
        <v>34</v>
      </c>
      <c r="B54" s="23" t="s">
        <v>85</v>
      </c>
      <c r="C54" s="23" t="s">
        <v>87</v>
      </c>
      <c r="D54" s="23" t="s">
        <v>89</v>
      </c>
      <c r="E54" s="23" t="s">
        <v>86</v>
      </c>
    </row>
    <row r="55" ht="18" customHeight="1" spans="1:5" x14ac:dyDescent="0.25">
      <c r="A55" s="23" t="s">
        <v>34</v>
      </c>
      <c r="B55" s="23" t="s">
        <v>90</v>
      </c>
      <c r="C55" s="23" t="s">
        <v>92</v>
      </c>
      <c r="D55" s="23" t="s">
        <v>94</v>
      </c>
      <c r="E55" s="23" t="s">
        <v>91</v>
      </c>
    </row>
    <row r="56" ht="18" customHeight="1" spans="1:5" x14ac:dyDescent="0.25">
      <c r="A56" s="23" t="s">
        <v>34</v>
      </c>
      <c r="B56" s="23" t="s">
        <v>95</v>
      </c>
      <c r="C56" s="23" t="s">
        <v>96</v>
      </c>
      <c r="D56" s="23" t="s">
        <v>98</v>
      </c>
      <c r="E56" s="23" t="s">
        <v>86</v>
      </c>
    </row>
    <row r="57" ht="18" customHeight="1" spans="1:5" x14ac:dyDescent="0.25">
      <c r="A57" s="23" t="s">
        <v>34</v>
      </c>
      <c r="B57" s="23" t="s">
        <v>99</v>
      </c>
      <c r="C57" s="23" t="s">
        <v>100</v>
      </c>
      <c r="D57" s="23" t="s">
        <v>102</v>
      </c>
      <c r="E57" s="23" t="s">
        <v>76</v>
      </c>
    </row>
    <row r="58" ht="30" customHeight="1" spans="1:5" x14ac:dyDescent="0.25">
      <c r="A58" s="23" t="s">
        <v>34</v>
      </c>
      <c r="B58" s="23" t="s">
        <v>103</v>
      </c>
      <c r="C58" s="23" t="s">
        <v>104</v>
      </c>
      <c r="D58" s="23" t="s">
        <v>106</v>
      </c>
      <c r="E58" s="23" t="s">
        <v>86</v>
      </c>
    </row>
    <row r="59" ht="18" customHeight="1" spans="1:5" x14ac:dyDescent="0.25">
      <c r="A59" s="23" t="s">
        <v>35</v>
      </c>
      <c r="B59" s="23" t="s">
        <v>502</v>
      </c>
      <c r="C59" s="23" t="s">
        <v>504</v>
      </c>
      <c r="D59" s="23" t="s">
        <v>506</v>
      </c>
      <c r="E59" s="23" t="s">
        <v>503</v>
      </c>
    </row>
    <row r="60" ht="18" customHeight="1" spans="1:5" x14ac:dyDescent="0.25">
      <c r="A60" s="23" t="s">
        <v>35</v>
      </c>
      <c r="B60" s="23" t="s">
        <v>512</v>
      </c>
      <c r="C60" s="23" t="s">
        <v>513</v>
      </c>
      <c r="D60" s="23" t="s">
        <v>515</v>
      </c>
      <c r="E60" s="23" t="s">
        <v>81</v>
      </c>
    </row>
    <row r="61" ht="18" customHeight="1" spans="1:5" x14ac:dyDescent="0.25">
      <c r="A61" s="23" t="s">
        <v>35</v>
      </c>
      <c r="B61" s="23" t="s">
        <v>516</v>
      </c>
      <c r="C61" s="23" t="s">
        <v>517</v>
      </c>
      <c r="D61" s="23" t="s">
        <v>519</v>
      </c>
      <c r="E61" s="23" t="s">
        <v>81</v>
      </c>
    </row>
    <row r="62" ht="30" customHeight="1" spans="1:5" x14ac:dyDescent="0.25">
      <c r="A62" s="23" t="s">
        <v>35</v>
      </c>
      <c r="B62" s="23" t="s">
        <v>520</v>
      </c>
      <c r="C62" s="23" t="s">
        <v>521</v>
      </c>
      <c r="D62" s="23" t="s">
        <v>523</v>
      </c>
      <c r="E62" s="23" t="s">
        <v>86</v>
      </c>
    </row>
  </sheetData>
  <autoFilter ref="A1:E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73"/>
  <sheetFormatPr defaultRowHeight="15" outlineLevelRow="0" outlineLevelCol="0" x14ac:dyDescent="55"/>
  <cols>
    <col min="1" max="1" width="14" customWidth="1"/>
    <col min="2" max="2" width="110" customWidth="1"/>
  </cols>
  <sheetData>
    <row r="1" ht="30" customHeight="1" spans="1:2" x14ac:dyDescent="0.25">
      <c r="A1" s="5" t="s">
        <v>527</v>
      </c>
      <c r="B1" s="24" t="s">
        <v>772</v>
      </c>
    </row>
    <row r="3" spans="1:2" s="25" customFormat="1" x14ac:dyDescent="0.25">
      <c r="A3" s="26" t="s">
        <v>44</v>
      </c>
      <c r="B3" s="26" t="s">
        <v>773</v>
      </c>
    </row>
    <row r="4" spans="1:2" s="27" customFormat="1" x14ac:dyDescent="0.25">
      <c r="A4" s="27" t="s">
        <v>507</v>
      </c>
      <c r="B4" s="27" t="s">
        <v>774</v>
      </c>
    </row>
    <row r="28" spans="1:2" s="25" customFormat="1" x14ac:dyDescent="0.25">
      <c r="A28" s="26" t="s">
        <v>46</v>
      </c>
      <c r="B28" s="26" t="s">
        <v>775</v>
      </c>
    </row>
    <row r="29" spans="1:2" s="27" customFormat="1" x14ac:dyDescent="0.25">
      <c r="A29" s="27" t="s">
        <v>236</v>
      </c>
      <c r="B29" s="27" t="s">
        <v>776</v>
      </c>
    </row>
    <row r="53" spans="1:2" s="25" customFormat="1" x14ac:dyDescent="0.25">
      <c r="A53" s="26" t="s">
        <v>48</v>
      </c>
      <c r="B53" s="26" t="s">
        <v>777</v>
      </c>
    </row>
    <row r="54" spans="1:2" s="27" customFormat="1" x14ac:dyDescent="0.25">
      <c r="A54" s="27" t="s">
        <v>397</v>
      </c>
      <c r="B54" s="27" t="s">
        <v>778</v>
      </c>
    </row>
    <row r="78" spans="1:2" s="25" customFormat="1" x14ac:dyDescent="0.25">
      <c r="A78" s="26" t="s">
        <v>50</v>
      </c>
      <c r="B78" s="26" t="s">
        <v>779</v>
      </c>
    </row>
    <row r="79" spans="1:2" s="27" customFormat="1" x14ac:dyDescent="0.25">
      <c r="A79" s="27" t="s">
        <v>205</v>
      </c>
      <c r="B79" s="27" t="s">
        <v>780</v>
      </c>
    </row>
    <row r="103" spans="1:2" s="25" customFormat="1" x14ac:dyDescent="0.25">
      <c r="A103" s="26" t="s">
        <v>52</v>
      </c>
      <c r="B103" s="26" t="s">
        <v>781</v>
      </c>
    </row>
    <row r="104" spans="1:2" s="27" customFormat="1" x14ac:dyDescent="0.25">
      <c r="A104" s="27" t="s">
        <v>296</v>
      </c>
      <c r="B104" s="27" t="s">
        <v>782</v>
      </c>
    </row>
    <row r="128" spans="1:2" s="25" customFormat="1" x14ac:dyDescent="0.25">
      <c r="A128" s="26" t="s">
        <v>54</v>
      </c>
      <c r="B128" s="26" t="s">
        <v>783</v>
      </c>
    </row>
    <row r="129" spans="1:2" s="27" customFormat="1" x14ac:dyDescent="0.25">
      <c r="A129" s="27" t="s">
        <v>186</v>
      </c>
      <c r="B129" s="27" t="s">
        <v>784</v>
      </c>
    </row>
    <row r="153" spans="1:2" s="25" customFormat="1" x14ac:dyDescent="0.25">
      <c r="A153" s="26" t="s">
        <v>56</v>
      </c>
      <c r="B153" s="26" t="s">
        <v>785</v>
      </c>
    </row>
    <row r="154" spans="1:2" s="27" customFormat="1" x14ac:dyDescent="0.25">
      <c r="A154" s="27" t="s">
        <v>367</v>
      </c>
      <c r="B154" s="27" t="s">
        <v>786</v>
      </c>
    </row>
    <row r="178" spans="1:2" s="25" customFormat="1" x14ac:dyDescent="0.25">
      <c r="A178" s="26" t="s">
        <v>411</v>
      </c>
      <c r="B178" s="26" t="s">
        <v>787</v>
      </c>
    </row>
    <row r="179" spans="1:2" s="27" customFormat="1" x14ac:dyDescent="0.25">
      <c r="A179" s="27" t="s">
        <v>406</v>
      </c>
      <c r="B179" s="27" t="s">
        <v>788</v>
      </c>
    </row>
    <row r="203" spans="1:2" s="25" customFormat="1" x14ac:dyDescent="0.25">
      <c r="A203" s="26" t="s">
        <v>253</v>
      </c>
      <c r="B203" s="26" t="s">
        <v>789</v>
      </c>
    </row>
    <row r="204" spans="1:2" s="27" customFormat="1" x14ac:dyDescent="0.25">
      <c r="A204" s="27" t="s">
        <v>247</v>
      </c>
      <c r="B204" s="27" t="s">
        <v>790</v>
      </c>
    </row>
    <row r="228" spans="1:2" s="25" customFormat="1" x14ac:dyDescent="0.25">
      <c r="A228" s="26" t="s">
        <v>271</v>
      </c>
      <c r="B228" s="26" t="s">
        <v>791</v>
      </c>
    </row>
    <row r="229" spans="1:2" s="27" customFormat="1" x14ac:dyDescent="0.25">
      <c r="A229" s="27" t="s">
        <v>266</v>
      </c>
      <c r="B229" s="27" t="s">
        <v>792</v>
      </c>
    </row>
    <row r="252" spans="1:2" s="27" customFormat="1" x14ac:dyDescent="0.25">
      <c r="A252" s="27" t="s">
        <v>392</v>
      </c>
      <c r="B252" s="27" t="s">
        <v>793</v>
      </c>
    </row>
    <row r="276" spans="1:2" s="25" customFormat="1" x14ac:dyDescent="0.25">
      <c r="A276" s="26" t="s">
        <v>277</v>
      </c>
      <c r="B276" s="26" t="s">
        <v>794</v>
      </c>
    </row>
    <row r="277" spans="1:2" s="27" customFormat="1" x14ac:dyDescent="0.25">
      <c r="A277" s="27" t="s">
        <v>272</v>
      </c>
      <c r="B277" s="27" t="s">
        <v>795</v>
      </c>
    </row>
    <row r="301" spans="1:2" s="25" customFormat="1" x14ac:dyDescent="0.25">
      <c r="A301" s="26" t="s">
        <v>246</v>
      </c>
      <c r="B301" s="26" t="s">
        <v>796</v>
      </c>
    </row>
    <row r="302" spans="1:2" s="27" customFormat="1" x14ac:dyDescent="0.25">
      <c r="A302" s="27" t="s">
        <v>241</v>
      </c>
      <c r="B302" s="27" t="s">
        <v>797</v>
      </c>
    </row>
    <row r="325" spans="1:2" s="27" customFormat="1" x14ac:dyDescent="0.25">
      <c r="A325" s="27" t="s">
        <v>321</v>
      </c>
      <c r="B325" s="27" t="s">
        <v>798</v>
      </c>
    </row>
    <row r="349" spans="1:2" s="25" customFormat="1" x14ac:dyDescent="0.25">
      <c r="A349" s="26" t="s">
        <v>608</v>
      </c>
      <c r="B349" s="26" t="s">
        <v>799</v>
      </c>
    </row>
    <row r="350" spans="1:2" s="27" customFormat="1" x14ac:dyDescent="0.25">
      <c r="A350" s="27" t="s">
        <v>321</v>
      </c>
      <c r="B350" s="27" t="s">
        <v>798</v>
      </c>
    </row>
    <row r="374" spans="1:2" s="25" customFormat="1" x14ac:dyDescent="0.25">
      <c r="A374" s="26" t="s">
        <v>134</v>
      </c>
      <c r="B374" s="26" t="s">
        <v>800</v>
      </c>
    </row>
    <row r="375" spans="1:2" s="27" customFormat="1" x14ac:dyDescent="0.25">
      <c r="A375" s="27" t="s">
        <v>128</v>
      </c>
      <c r="B375" s="27" t="s">
        <v>801</v>
      </c>
    </row>
    <row r="399" spans="1:2" s="25" customFormat="1" x14ac:dyDescent="0.25">
      <c r="A399" s="26" t="s">
        <v>140</v>
      </c>
      <c r="B399" s="26" t="s">
        <v>802</v>
      </c>
    </row>
    <row r="400" spans="1:2" s="27" customFormat="1" x14ac:dyDescent="0.25">
      <c r="A400" s="27" t="s">
        <v>135</v>
      </c>
      <c r="B400" s="27" t="s">
        <v>803</v>
      </c>
    </row>
    <row r="423" spans="1:2" s="27" customFormat="1" x14ac:dyDescent="0.25">
      <c r="A423" s="27" t="s">
        <v>141</v>
      </c>
      <c r="B423" s="27" t="s">
        <v>804</v>
      </c>
    </row>
    <row r="447" spans="1:2" s="25" customFormat="1" x14ac:dyDescent="0.25">
      <c r="A447" s="26" t="s">
        <v>306</v>
      </c>
      <c r="B447" s="26" t="s">
        <v>805</v>
      </c>
    </row>
    <row r="448" spans="1:2" s="27" customFormat="1" x14ac:dyDescent="0.25">
      <c r="A448" s="27" t="s">
        <v>301</v>
      </c>
      <c r="B448" s="27" t="s">
        <v>806</v>
      </c>
    </row>
    <row r="472" spans="1:2" s="25" customFormat="1" x14ac:dyDescent="0.25">
      <c r="A472" s="26" t="s">
        <v>215</v>
      </c>
      <c r="B472" s="26" t="s">
        <v>807</v>
      </c>
    </row>
    <row r="473" spans="1:2" s="27" customFormat="1" x14ac:dyDescent="0.25">
      <c r="A473" s="27" t="s">
        <v>210</v>
      </c>
      <c r="B473" s="27" t="s">
        <v>808</v>
      </c>
    </row>
    <row r="497" spans="1:2" s="25" customFormat="1" x14ac:dyDescent="0.25">
      <c r="A497" s="26" t="s">
        <v>377</v>
      </c>
      <c r="B497" s="26" t="s">
        <v>809</v>
      </c>
    </row>
    <row r="498" spans="1:2" s="27" customFormat="1" x14ac:dyDescent="0.25">
      <c r="A498" s="27" t="s">
        <v>372</v>
      </c>
      <c r="B498" s="27" t="s">
        <v>810</v>
      </c>
    </row>
    <row r="522" spans="1:2" s="25" customFormat="1" x14ac:dyDescent="0.25">
      <c r="A522" s="26" t="s">
        <v>387</v>
      </c>
      <c r="B522" s="26" t="s">
        <v>811</v>
      </c>
    </row>
    <row r="523" spans="1:2" s="27" customFormat="1" x14ac:dyDescent="0.25">
      <c r="A523" s="27" t="s">
        <v>382</v>
      </c>
      <c r="B523" s="27" t="s">
        <v>812</v>
      </c>
    </row>
    <row r="547" spans="1:2" s="25" customFormat="1" x14ac:dyDescent="0.25">
      <c r="A547" s="26" t="s">
        <v>465</v>
      </c>
      <c r="B547" s="26" t="s">
        <v>813</v>
      </c>
    </row>
    <row r="548" spans="1:2" s="27" customFormat="1" x14ac:dyDescent="0.25">
      <c r="A548" s="27" t="s">
        <v>460</v>
      </c>
      <c r="B548" s="27" t="s">
        <v>814</v>
      </c>
    </row>
    <row r="572" spans="1:2" s="25" customFormat="1" x14ac:dyDescent="0.25">
      <c r="A572" s="26" t="s">
        <v>501</v>
      </c>
      <c r="B572" s="26" t="s">
        <v>815</v>
      </c>
    </row>
    <row r="573" spans="1:2" s="27" customFormat="1" x14ac:dyDescent="0.25">
      <c r="A573" s="27" t="s">
        <v>496</v>
      </c>
      <c r="B573" s="27" t="s">
        <v>816</v>
      </c>
    </row>
    <row r="597" spans="1:2" s="25" customFormat="1" x14ac:dyDescent="0.25">
      <c r="A597" s="26" t="s">
        <v>175</v>
      </c>
      <c r="B597" s="26" t="s">
        <v>817</v>
      </c>
    </row>
    <row r="598" spans="1:2" s="27" customFormat="1" x14ac:dyDescent="0.25">
      <c r="A598" s="27" t="s">
        <v>170</v>
      </c>
      <c r="B598" s="27" t="s">
        <v>818</v>
      </c>
    </row>
    <row r="622" spans="1:2" s="25" customFormat="1" x14ac:dyDescent="0.25">
      <c r="A622" s="26" t="s">
        <v>185</v>
      </c>
      <c r="B622" s="26" t="s">
        <v>819</v>
      </c>
    </row>
    <row r="623" spans="1:2" s="27" customFormat="1" x14ac:dyDescent="0.25">
      <c r="A623" s="27" t="s">
        <v>180</v>
      </c>
      <c r="B623" s="27" t="s">
        <v>820</v>
      </c>
    </row>
    <row r="647" spans="1:2" s="25" customFormat="1" x14ac:dyDescent="0.25">
      <c r="A647" s="26" t="s">
        <v>316</v>
      </c>
      <c r="B647" s="26" t="s">
        <v>821</v>
      </c>
    </row>
    <row r="648" spans="1:2" s="27" customFormat="1" x14ac:dyDescent="0.25">
      <c r="A648" s="27" t="s">
        <v>311</v>
      </c>
      <c r="B648" s="27" t="s">
        <v>822</v>
      </c>
    </row>
    <row r="672" spans="1:2" s="25" customFormat="1" x14ac:dyDescent="0.25">
      <c r="A672" s="26" t="s">
        <v>204</v>
      </c>
      <c r="B672" s="26" t="s">
        <v>823</v>
      </c>
    </row>
    <row r="673" spans="1:2" s="27" customFormat="1" x14ac:dyDescent="0.25">
      <c r="A673" s="27" t="s">
        <v>199</v>
      </c>
      <c r="B673" s="27" t="s">
        <v>824</v>
      </c>
    </row>
    <row r="697" spans="1:2" s="25" customFormat="1" x14ac:dyDescent="0.25">
      <c r="A697" s="26" t="s">
        <v>235</v>
      </c>
      <c r="B697" s="26" t="s">
        <v>825</v>
      </c>
    </row>
    <row r="698" spans="1:2" s="27" customFormat="1" x14ac:dyDescent="0.25">
      <c r="A698" s="27" t="s">
        <v>230</v>
      </c>
      <c r="B698" s="27" t="s">
        <v>826</v>
      </c>
    </row>
    <row r="722" spans="1:2" s="25" customFormat="1" x14ac:dyDescent="0.25">
      <c r="A722" s="26" t="s">
        <v>295</v>
      </c>
      <c r="B722" s="26" t="s">
        <v>827</v>
      </c>
    </row>
    <row r="723" spans="1:2" s="27" customFormat="1" x14ac:dyDescent="0.25">
      <c r="A723" s="27" t="s">
        <v>290</v>
      </c>
      <c r="B723" s="27" t="s">
        <v>828</v>
      </c>
    </row>
    <row r="747" spans="1:2" s="25" customFormat="1" x14ac:dyDescent="0.25">
      <c r="A747" s="26" t="s">
        <v>221</v>
      </c>
      <c r="B747" s="26" t="s">
        <v>829</v>
      </c>
    </row>
    <row r="748" spans="1:2" s="27" customFormat="1" x14ac:dyDescent="0.25">
      <c r="A748" s="27" t="s">
        <v>216</v>
      </c>
      <c r="B748" s="27" t="s">
        <v>830</v>
      </c>
    </row>
    <row r="772" spans="1:2" s="25" customFormat="1" x14ac:dyDescent="0.25">
      <c r="A772" s="26" t="s">
        <v>340</v>
      </c>
      <c r="B772" s="26" t="s">
        <v>831</v>
      </c>
    </row>
    <row r="773" spans="1:2" s="27" customFormat="1" x14ac:dyDescent="0.25">
      <c r="A773" s="27" t="s">
        <v>335</v>
      </c>
      <c r="B773" s="27" t="s">
        <v>832</v>
      </c>
    </row>
    <row r="797" spans="1:2" s="25" customFormat="1" x14ac:dyDescent="0.25">
      <c r="A797" s="26" t="s">
        <v>362</v>
      </c>
      <c r="B797" s="26" t="s">
        <v>833</v>
      </c>
    </row>
    <row r="798" spans="1:2" s="27" customFormat="1" x14ac:dyDescent="0.25">
      <c r="A798" s="27" t="s">
        <v>357</v>
      </c>
      <c r="B798" s="27" t="s">
        <v>834</v>
      </c>
    </row>
    <row r="822" spans="1:2" s="25" customFormat="1" x14ac:dyDescent="0.25">
      <c r="A822" s="26" t="s">
        <v>417</v>
      </c>
      <c r="B822" s="26" t="s">
        <v>835</v>
      </c>
    </row>
    <row r="823" spans="1:2" s="27" customFormat="1" x14ac:dyDescent="0.25">
      <c r="A823" s="27" t="s">
        <v>412</v>
      </c>
      <c r="B823" s="27" t="s">
        <v>836</v>
      </c>
    </row>
    <row r="847" spans="1:2" s="25" customFormat="1" x14ac:dyDescent="0.25">
      <c r="A847" s="26" t="s">
        <v>487</v>
      </c>
      <c r="B847" s="26" t="s">
        <v>837</v>
      </c>
    </row>
    <row r="848" spans="1:2" s="27" customFormat="1" x14ac:dyDescent="0.25">
      <c r="A848" s="27" t="s">
        <v>482</v>
      </c>
      <c r="B848" s="27" t="s">
        <v>838</v>
      </c>
    </row>
    <row r="872" spans="1:2" s="25" customFormat="1" x14ac:dyDescent="0.25">
      <c r="A872" s="26" t="s">
        <v>431</v>
      </c>
      <c r="B872" s="26" t="s">
        <v>839</v>
      </c>
    </row>
    <row r="873" spans="1:2" s="27" customFormat="1" x14ac:dyDescent="0.25">
      <c r="A873" s="27" t="s">
        <v>426</v>
      </c>
      <c r="B873" s="27" t="s">
        <v>840</v>
      </c>
    </row>
  </sheetData>
  <pageMargins left="0.7" right="0.7" top="0.75" bottom="0.75" header="0.3" footer="0.3"/>
  <pageSetup orientation="portrait" horizontalDpi="4294967295" verticalDpi="4294967295" scale="100" fitToWidth="1" fitToHeight="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28" customWidth="1"/>
    <col min="2" max="2" width="120" customWidth="1"/>
  </cols>
  <sheetData>
    <row r="1" ht="49" customHeight="1" spans="1:2" x14ac:dyDescent="0.25">
      <c r="A1" s="28" t="s">
        <v>841</v>
      </c>
      <c r="B1" s="3" t="s">
        <v>842</v>
      </c>
    </row>
    <row r="2" ht="34" customHeight="1" spans="1:2" x14ac:dyDescent="0.25">
      <c r="A2" s="28" t="s">
        <v>843</v>
      </c>
      <c r="B2" s="3" t="s">
        <v>844</v>
      </c>
    </row>
    <row r="3" ht="79" customHeight="1" spans="1:2" x14ac:dyDescent="0.25">
      <c r="A3" s="28" t="s">
        <v>845</v>
      </c>
      <c r="B3" s="3" t="s">
        <v>846</v>
      </c>
    </row>
    <row r="4" ht="34" customHeight="1" spans="1:2" x14ac:dyDescent="0.25">
      <c r="A4" s="28" t="s">
        <v>847</v>
      </c>
      <c r="B4" s="3" t="s">
        <v>848</v>
      </c>
    </row>
    <row r="5" ht="34" customHeight="1" spans="1:2" x14ac:dyDescent="0.25">
      <c r="A5" s="28" t="s">
        <v>849</v>
      </c>
      <c r="B5" s="3" t="s">
        <v>850</v>
      </c>
    </row>
    <row r="6" ht="49" customHeight="1" spans="1:2" x14ac:dyDescent="0.25">
      <c r="A6" s="28" t="s">
        <v>851</v>
      </c>
      <c r="B6" s="3" t="s">
        <v>852</v>
      </c>
    </row>
    <row r="7" ht="49" customHeight="1" spans="1:2" x14ac:dyDescent="0.25">
      <c r="A7" s="28" t="s">
        <v>853</v>
      </c>
      <c r="B7" s="3" t="s">
        <v>854</v>
      </c>
    </row>
    <row r="8" ht="20" customHeight="1" spans="1:2" x14ac:dyDescent="0.25">
      <c r="A8" s="28" t="s">
        <v>855</v>
      </c>
      <c r="B8" s="3" t="s">
        <v>856</v>
      </c>
    </row>
    <row r="9" ht="79" customHeight="1" spans="1:2" x14ac:dyDescent="0.25">
      <c r="A9" s="28" t="s">
        <v>857</v>
      </c>
      <c r="B9" s="3" t="s">
        <v>858</v>
      </c>
    </row>
    <row r="10" ht="20" customHeight="1" spans="1:2" x14ac:dyDescent="0.25">
      <c r="A10" s="28" t="s">
        <v>859</v>
      </c>
      <c r="B10" s="3" t="s">
        <v>860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Test Cases</vt:lpstr>
      <vt:lpstr>Defect Log</vt:lpstr>
      <vt:lpstr>Successes</vt:lpstr>
      <vt:lpstr>Evidence</vt:lpstr>
      <vt:lpstr>Scope &amp;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Chilaka</dc:creator>
  <dc:title/>
  <dc:subject/>
  <dc:description/>
  <cp:keywords/>
  <cp:category/>
  <cp:lastModifiedBy>Unknown</cp:lastModifiedBy>
  <dcterms:created xsi:type="dcterms:W3CDTF">2026-10-09T16:03:49Z</dcterms:created>
  <dcterms:modified xsi:type="dcterms:W3CDTF">2026-10-09T16:03:49Z</dcterms:modified>
</cp:coreProperties>
</file>