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sh\Desktop\Research\FRR\FRR Software Interface\FRR-Software-Interface\datalogs\Data Analysis\"/>
    </mc:Choice>
  </mc:AlternateContent>
  <xr:revisionPtr revIDLastSave="0" documentId="13_ncr:1_{39D81E2B-DF06-4614-99F8-08A011688B83}" xr6:coauthVersionLast="47" xr6:coauthVersionMax="47" xr10:uidLastSave="{00000000-0000-0000-0000-000000000000}"/>
  <bookViews>
    <workbookView xWindow="0" yWindow="0" windowWidth="19200" windowHeight="21000" activeTab="2" xr2:uid="{00000000-000D-0000-FFFF-FFFF00000000}"/>
  </bookViews>
  <sheets>
    <sheet name="Sheet1" sheetId="2" r:id="rId1"/>
    <sheet name="Sheet3" sheetId="4" r:id="rId2"/>
    <sheet name="SummarySuccess" sheetId="1" r:id="rId3"/>
    <sheet name="Sheet2" sheetId="3" r:id="rId4"/>
  </sheets>
  <definedNames>
    <definedName name="_xlnm._FilterDatabase" localSheetId="2" hidden="1">SummarySuccess!$A$1:$E$1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5" i="1"/>
  <c r="G5" i="1" s="1"/>
  <c r="F4" i="1"/>
  <c r="G4" i="1" s="1"/>
  <c r="F7" i="1"/>
  <c r="G7" i="1" s="1"/>
  <c r="F8" i="1"/>
  <c r="G8" i="1" s="1"/>
  <c r="F9" i="1"/>
  <c r="G9" i="1" s="1"/>
  <c r="F10" i="1"/>
  <c r="G10" i="1" s="1"/>
  <c r="F11" i="1"/>
  <c r="G11" i="1" s="1"/>
  <c r="F13" i="1"/>
  <c r="G13" i="1" s="1"/>
  <c r="F14" i="1"/>
  <c r="G14" i="1" s="1"/>
  <c r="F16" i="1"/>
  <c r="G16" i="1" s="1"/>
  <c r="F17" i="1"/>
  <c r="G17" i="1" s="1"/>
  <c r="F20" i="1"/>
  <c r="G20" i="1" s="1"/>
  <c r="F21" i="1"/>
  <c r="G21" i="1" s="1"/>
  <c r="F23" i="1"/>
  <c r="G23" i="1" s="1"/>
  <c r="F24" i="1"/>
  <c r="G24" i="1" s="1"/>
  <c r="F2" i="1"/>
  <c r="G2" i="1" s="1"/>
  <c r="B17" i="3"/>
  <c r="C17" i="3"/>
  <c r="D17" i="3"/>
  <c r="E18" i="3"/>
  <c r="E17" i="3"/>
  <c r="E16" i="3"/>
  <c r="B18" i="3"/>
  <c r="B16" i="3"/>
  <c r="C16" i="3"/>
  <c r="C18" i="3"/>
  <c r="D16" i="3"/>
  <c r="D18" i="3"/>
</calcChain>
</file>

<file path=xl/sharedStrings.xml><?xml version="1.0" encoding="utf-8"?>
<sst xmlns="http://schemas.openxmlformats.org/spreadsheetml/2006/main" count="135" uniqueCount="24">
  <si>
    <t>Group Type</t>
  </si>
  <si>
    <t>Type of Control</t>
  </si>
  <si>
    <t>Participant Number</t>
  </si>
  <si>
    <t>Object Type</t>
  </si>
  <si>
    <t>Number of Successes</t>
  </si>
  <si>
    <t>Manual_first</t>
  </si>
  <si>
    <t>Manual</t>
  </si>
  <si>
    <t>breakable</t>
  </si>
  <si>
    <t>graspable</t>
  </si>
  <si>
    <t>SNS</t>
  </si>
  <si>
    <t>SNS_first</t>
  </si>
  <si>
    <t>fixed</t>
  </si>
  <si>
    <t>Row Labels</t>
  </si>
  <si>
    <t>Grand Total</t>
  </si>
  <si>
    <t>Sum of Number of Successes</t>
  </si>
  <si>
    <t>Column Labels</t>
  </si>
  <si>
    <t>Total Number</t>
  </si>
  <si>
    <t>Success Rate</t>
  </si>
  <si>
    <t>SNS First</t>
  </si>
  <si>
    <t>Manual First</t>
  </si>
  <si>
    <t>Manual_first Total</t>
  </si>
  <si>
    <t>SNS_first Total</t>
  </si>
  <si>
    <t>Sum of Total Number</t>
  </si>
  <si>
    <t>Success Rate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</si>
</sst>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/>
    <xf numFmtId="0" fontId="0" fillId="0" borderId="11" xfId="0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[SummarySuccess.xlsx]Sheet1!PivotTable1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Manual_first - 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breakable</c:v>
                </c:pt>
                <c:pt idx="1">
                  <c:v>fixed</c:v>
                </c:pt>
                <c:pt idx="2">
                  <c:v>graspable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4-4E3E-9D2D-E516C59C34E1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Manual_first - 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breakable</c:v>
                </c:pt>
                <c:pt idx="1">
                  <c:v>fixed</c:v>
                </c:pt>
                <c:pt idx="2">
                  <c:v>graspable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4-4E3E-9D2D-E516C59C34E1}"/>
            </c:ext>
          </c:extLst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SNS_first - 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breakable</c:v>
                </c:pt>
                <c:pt idx="1">
                  <c:v>fixed</c:v>
                </c:pt>
                <c:pt idx="2">
                  <c:v>graspable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4-4E3E-9D2D-E516C59C34E1}"/>
            </c:ext>
          </c:extLst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SNS_first - SNS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breakable</c:v>
                </c:pt>
                <c:pt idx="1">
                  <c:v>fixed</c:v>
                </c:pt>
                <c:pt idx="2">
                  <c:v>graspable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3"/>
                <c:pt idx="0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4-4E3E-9D2D-E516C59C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52480"/>
        <c:axId val="1999537119"/>
      </c:barChart>
      <c:catAx>
        <c:axId val="65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37119"/>
        <c:crosses val="autoZero"/>
        <c:auto val="1"/>
        <c:lblAlgn val="ctr"/>
        <c:lblOffset val="100"/>
        <c:noMultiLvlLbl val="0"/>
      </c:catAx>
      <c:valAx>
        <c:axId val="19995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[SummarySuccess.xlsx]Sheet3!PivotTable3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breakable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Sheet3!$A$3:$A$9</c:f>
              <c:multiLvlStrCache>
                <c:ptCount val="4"/>
                <c:lvl>
                  <c:pt idx="0">
                    <c:v>Manual</c:v>
                  </c:pt>
                  <c:pt idx="1">
                    <c:v>SNS</c:v>
                  </c:pt>
                  <c:pt idx="2">
                    <c:v>Manual</c:v>
                  </c:pt>
                  <c:pt idx="3">
                    <c:v>SNS</c:v>
                  </c:pt>
                </c:lvl>
                <c:lvl>
                  <c:pt idx="0">
                    <c:v>Manual_first</c:v>
                  </c:pt>
                  <c:pt idx="2">
                    <c:v>SNS_first</c:v>
                  </c:pt>
                </c:lvl>
              </c:multiLvlStrCache>
            </c:multiLvlStrRef>
          </c:cat>
          <c:val>
            <c:numRef>
              <c:f>Sheet3!$B$3:$B$9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8-4FA6-A1A9-BBB5CB7B5849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Sheet3!$A$3:$A$9</c:f>
              <c:multiLvlStrCache>
                <c:ptCount val="4"/>
                <c:lvl>
                  <c:pt idx="0">
                    <c:v>Manual</c:v>
                  </c:pt>
                  <c:pt idx="1">
                    <c:v>SNS</c:v>
                  </c:pt>
                  <c:pt idx="2">
                    <c:v>Manual</c:v>
                  </c:pt>
                  <c:pt idx="3">
                    <c:v>SNS</c:v>
                  </c:pt>
                </c:lvl>
                <c:lvl>
                  <c:pt idx="0">
                    <c:v>Manual_first</c:v>
                  </c:pt>
                  <c:pt idx="2">
                    <c:v>SNS_first</c:v>
                  </c:pt>
                </c:lvl>
              </c:multiLvlStrCache>
            </c:multiLvlStrRef>
          </c:cat>
          <c:val>
            <c:numRef>
              <c:f>Sheet3!$C$3:$C$9</c:f>
              <c:numCache>
                <c:formatCode>General</c:formatCode>
                <c:ptCount val="4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8-4FA6-A1A9-BBB5CB7B5849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graspable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Sheet3!$A$3:$A$9</c:f>
              <c:multiLvlStrCache>
                <c:ptCount val="4"/>
                <c:lvl>
                  <c:pt idx="0">
                    <c:v>Manual</c:v>
                  </c:pt>
                  <c:pt idx="1">
                    <c:v>SNS</c:v>
                  </c:pt>
                  <c:pt idx="2">
                    <c:v>Manual</c:v>
                  </c:pt>
                  <c:pt idx="3">
                    <c:v>SNS</c:v>
                  </c:pt>
                </c:lvl>
                <c:lvl>
                  <c:pt idx="0">
                    <c:v>Manual_first</c:v>
                  </c:pt>
                  <c:pt idx="2">
                    <c:v>SNS_first</c:v>
                  </c:pt>
                </c:lvl>
              </c:multiLvlStrCache>
            </c:multiLvlStrRef>
          </c:cat>
          <c:val>
            <c:numRef>
              <c:f>Sheet3!$D$3:$D$9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8-4FA6-A1A9-BBB5CB7B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75552"/>
        <c:axId val="831149695"/>
      </c:barChart>
      <c:catAx>
        <c:axId val="680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9695"/>
        <c:crosses val="autoZero"/>
        <c:auto val="1"/>
        <c:lblAlgn val="ctr"/>
        <c:lblOffset val="100"/>
        <c:noMultiLvlLbl val="0"/>
      </c:catAx>
      <c:valAx>
        <c:axId val="8311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14</xdr:row>
      <xdr:rowOff>66675</xdr:rowOff>
    </xdr:from>
    <xdr:to>
      <xdr:col>6</xdr:col>
      <xdr:colOff>400050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9B037-5DB8-347B-3343-06735189C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95250</xdr:rowOff>
    </xdr:from>
    <xdr:to>
      <xdr:col>8</xdr:col>
      <xdr:colOff>209550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8D638-3376-D04C-6E2F-F4F58D3FF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esh" refreshedDate="45159.682673958334" createdVersion="8" refreshedVersion="8" minRefreshableVersion="3" recordCount="16" xr:uid="{00000000-000A-0000-FFFF-FFFF09000000}">
  <cacheSource type="worksheet">
    <worksheetSource ref="A1:E24" sheet="SummarySuccess"/>
  </cacheSource>
  <cacheFields count="5">
    <cacheField name="Group Type" numFmtId="0">
      <sharedItems count="2">
        <s v="SNS_first"/>
        <s v="Manual_first"/>
      </sharedItems>
    </cacheField>
    <cacheField name="Type of Control" numFmtId="0">
      <sharedItems count="2">
        <s v="Manual"/>
        <s v="SNS"/>
      </sharedItems>
    </cacheField>
    <cacheField name="Participant Number" numFmtId="0">
      <sharedItems containsSemiMixedTypes="0" containsString="0" containsNumber="1" containsInteger="1" minValue="1" maxValue="4"/>
    </cacheField>
    <cacheField name="Object Type" numFmtId="0">
      <sharedItems count="3">
        <s v="breakable"/>
        <s v="graspable"/>
        <s v="fixed"/>
      </sharedItems>
    </cacheField>
    <cacheField name="Number of Successe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esh" refreshedDate="45159.696267824074" createdVersion="8" refreshedVersion="8" minRefreshableVersion="3" recordCount="16" xr:uid="{00000000-000A-0000-FFFF-FFFF0E000000}">
  <cacheSource type="worksheet">
    <worksheetSource ref="A1:G24" sheet="SummarySuccess"/>
  </cacheSource>
  <cacheFields count="7">
    <cacheField name="Group Type" numFmtId="0">
      <sharedItems count="2">
        <s v="SNS_first"/>
        <s v="Manual_first"/>
      </sharedItems>
    </cacheField>
    <cacheField name="Type of Control" numFmtId="0">
      <sharedItems count="2">
        <s v="Manual"/>
        <s v="SNS"/>
      </sharedItems>
    </cacheField>
    <cacheField name="Participant Number" numFmtId="0">
      <sharedItems containsSemiMixedTypes="0" containsString="0" containsNumber="1" containsInteger="1" minValue="1" maxValue="4"/>
    </cacheField>
    <cacheField name="Object Type" numFmtId="0">
      <sharedItems count="3">
        <s v="breakable"/>
        <s v="graspable"/>
        <s v="fixed"/>
      </sharedItems>
    </cacheField>
    <cacheField name="Number of Successes" numFmtId="0">
      <sharedItems containsSemiMixedTypes="0" containsString="0" containsNumber="1" containsInteger="1" minValue="1" maxValue="3"/>
    </cacheField>
    <cacheField name="Total Number" numFmtId="0">
      <sharedItems containsSemiMixedTypes="0" containsString="0" containsNumber="1" containsInteger="1" minValue="2" maxValue="3"/>
    </cacheField>
    <cacheField name="Success Rate" numFmtId="0">
      <sharedItems containsSemiMixedTypes="0" containsString="0" containsNumber="1" minValue="0.3333333333333333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1"/>
    <x v="0"/>
    <n v="3"/>
  </r>
  <r>
    <x v="0"/>
    <x v="0"/>
    <n v="1"/>
    <x v="1"/>
    <n v="3"/>
  </r>
  <r>
    <x v="0"/>
    <x v="1"/>
    <n v="1"/>
    <x v="0"/>
    <n v="1"/>
  </r>
  <r>
    <x v="0"/>
    <x v="1"/>
    <n v="1"/>
    <x v="1"/>
    <n v="3"/>
  </r>
  <r>
    <x v="0"/>
    <x v="0"/>
    <n v="2"/>
    <x v="0"/>
    <n v="1"/>
  </r>
  <r>
    <x v="0"/>
    <x v="0"/>
    <n v="2"/>
    <x v="2"/>
    <n v="2"/>
  </r>
  <r>
    <x v="0"/>
    <x v="0"/>
    <n v="2"/>
    <x v="1"/>
    <n v="3"/>
  </r>
  <r>
    <x v="0"/>
    <x v="1"/>
    <n v="2"/>
    <x v="0"/>
    <n v="3"/>
  </r>
  <r>
    <x v="0"/>
    <x v="1"/>
    <n v="2"/>
    <x v="1"/>
    <n v="2"/>
  </r>
  <r>
    <x v="1"/>
    <x v="0"/>
    <n v="3"/>
    <x v="0"/>
    <n v="2"/>
  </r>
  <r>
    <x v="1"/>
    <x v="0"/>
    <n v="3"/>
    <x v="1"/>
    <n v="3"/>
  </r>
  <r>
    <x v="1"/>
    <x v="1"/>
    <n v="3"/>
    <x v="1"/>
    <n v="1"/>
  </r>
  <r>
    <x v="1"/>
    <x v="0"/>
    <n v="4"/>
    <x v="0"/>
    <n v="1"/>
  </r>
  <r>
    <x v="1"/>
    <x v="0"/>
    <n v="4"/>
    <x v="1"/>
    <n v="3"/>
  </r>
  <r>
    <x v="1"/>
    <x v="1"/>
    <n v="4"/>
    <x v="0"/>
    <n v="2"/>
  </r>
  <r>
    <x v="1"/>
    <x v="1"/>
    <n v="4"/>
    <x v="1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"/>
    <x v="0"/>
    <n v="3"/>
    <n v="3"/>
    <n v="1"/>
  </r>
  <r>
    <x v="0"/>
    <x v="0"/>
    <n v="1"/>
    <x v="1"/>
    <n v="3"/>
    <n v="3"/>
    <n v="1"/>
  </r>
  <r>
    <x v="0"/>
    <x v="1"/>
    <n v="1"/>
    <x v="0"/>
    <n v="1"/>
    <n v="2"/>
    <n v="0.5"/>
  </r>
  <r>
    <x v="0"/>
    <x v="1"/>
    <n v="1"/>
    <x v="1"/>
    <n v="3"/>
    <n v="3"/>
    <n v="1"/>
  </r>
  <r>
    <x v="0"/>
    <x v="0"/>
    <n v="2"/>
    <x v="0"/>
    <n v="1"/>
    <n v="3"/>
    <n v="0.33333333333333331"/>
  </r>
  <r>
    <x v="0"/>
    <x v="0"/>
    <n v="2"/>
    <x v="2"/>
    <n v="2"/>
    <n v="3"/>
    <n v="0.66666666666666663"/>
  </r>
  <r>
    <x v="0"/>
    <x v="0"/>
    <n v="2"/>
    <x v="1"/>
    <n v="3"/>
    <n v="3"/>
    <n v="1"/>
  </r>
  <r>
    <x v="0"/>
    <x v="1"/>
    <n v="2"/>
    <x v="0"/>
    <n v="3"/>
    <n v="3"/>
    <n v="1"/>
  </r>
  <r>
    <x v="0"/>
    <x v="1"/>
    <n v="2"/>
    <x v="1"/>
    <n v="2"/>
    <n v="3"/>
    <n v="0.66666666666666663"/>
  </r>
  <r>
    <x v="1"/>
    <x v="0"/>
    <n v="3"/>
    <x v="0"/>
    <n v="2"/>
    <n v="3"/>
    <n v="0.66666666666666663"/>
  </r>
  <r>
    <x v="1"/>
    <x v="0"/>
    <n v="3"/>
    <x v="1"/>
    <n v="3"/>
    <n v="3"/>
    <n v="1"/>
  </r>
  <r>
    <x v="1"/>
    <x v="1"/>
    <n v="3"/>
    <x v="1"/>
    <n v="1"/>
    <n v="3"/>
    <n v="0.33333333333333331"/>
  </r>
  <r>
    <x v="1"/>
    <x v="0"/>
    <n v="4"/>
    <x v="0"/>
    <n v="1"/>
    <n v="3"/>
    <n v="0.33333333333333331"/>
  </r>
  <r>
    <x v="1"/>
    <x v="0"/>
    <n v="4"/>
    <x v="1"/>
    <n v="3"/>
    <n v="3"/>
    <n v="1"/>
  </r>
  <r>
    <x v="1"/>
    <x v="1"/>
    <n v="4"/>
    <x v="0"/>
    <n v="2"/>
    <n v="3"/>
    <n v="0.66666666666666663"/>
  </r>
  <r>
    <x v="1"/>
    <x v="1"/>
    <n v="4"/>
    <x v="1"/>
    <n v="3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7" firstHeaderRow="1" firstDataRow="3" firstDataCol="1"/>
  <pivotFields count="5"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Number of Successes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9" firstHeaderRow="1" firstDataRow="2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otal Number" fld="5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7" firstHeaderRow="1" firstDataRow="3" firstDataCol="1"/>
  <pivotFields count="5"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Number of Successe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49" sqref="B49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4.42578125" bestFit="1" customWidth="1"/>
    <col min="4" max="4" width="17.42578125" bestFit="1" customWidth="1"/>
    <col min="5" max="5" width="10.85546875" bestFit="1" customWidth="1"/>
    <col min="6" max="6" width="4.42578125" bestFit="1" customWidth="1"/>
    <col min="7" max="7" width="14" bestFit="1" customWidth="1"/>
    <col min="8" max="8" width="11.28515625" bestFit="1" customWidth="1"/>
  </cols>
  <sheetData>
    <row r="1" spans="1:8" x14ac:dyDescent="0.25">
      <c r="A1" s="1" t="s">
        <v>14</v>
      </c>
      <c r="B1" s="1" t="s">
        <v>15</v>
      </c>
    </row>
    <row r="2" spans="1:8" x14ac:dyDescent="0.25">
      <c r="B2" t="s">
        <v>5</v>
      </c>
      <c r="D2" t="s">
        <v>20</v>
      </c>
      <c r="E2" t="s">
        <v>10</v>
      </c>
      <c r="G2" t="s">
        <v>21</v>
      </c>
      <c r="H2" t="s">
        <v>13</v>
      </c>
    </row>
    <row r="3" spans="1:8" x14ac:dyDescent="0.25">
      <c r="A3" s="1" t="s">
        <v>12</v>
      </c>
      <c r="B3" t="s">
        <v>6</v>
      </c>
      <c r="C3" t="s">
        <v>9</v>
      </c>
      <c r="E3" t="s">
        <v>6</v>
      </c>
      <c r="F3" t="s">
        <v>9</v>
      </c>
    </row>
    <row r="4" spans="1:8" x14ac:dyDescent="0.25">
      <c r="A4" s="2" t="s">
        <v>7</v>
      </c>
      <c r="B4">
        <v>3</v>
      </c>
      <c r="C4">
        <v>2</v>
      </c>
      <c r="D4">
        <v>5</v>
      </c>
      <c r="E4">
        <v>4</v>
      </c>
      <c r="F4">
        <v>4</v>
      </c>
      <c r="G4">
        <v>8</v>
      </c>
      <c r="H4">
        <v>13</v>
      </c>
    </row>
    <row r="5" spans="1:8" x14ac:dyDescent="0.25">
      <c r="A5" s="2" t="s">
        <v>11</v>
      </c>
      <c r="E5">
        <v>2</v>
      </c>
      <c r="G5">
        <v>2</v>
      </c>
      <c r="H5">
        <v>2</v>
      </c>
    </row>
    <row r="6" spans="1:8" x14ac:dyDescent="0.25">
      <c r="A6" s="2" t="s">
        <v>8</v>
      </c>
      <c r="B6">
        <v>6</v>
      </c>
      <c r="C6">
        <v>4</v>
      </c>
      <c r="D6">
        <v>10</v>
      </c>
      <c r="E6">
        <v>6</v>
      </c>
      <c r="F6">
        <v>5</v>
      </c>
      <c r="G6">
        <v>11</v>
      </c>
      <c r="H6">
        <v>21</v>
      </c>
    </row>
    <row r="7" spans="1:8" x14ac:dyDescent="0.25">
      <c r="A7" s="2" t="s">
        <v>13</v>
      </c>
      <c r="B7">
        <v>9</v>
      </c>
      <c r="C7">
        <v>6</v>
      </c>
      <c r="D7">
        <v>15</v>
      </c>
      <c r="E7">
        <v>12</v>
      </c>
      <c r="F7">
        <v>9</v>
      </c>
      <c r="G7">
        <v>21</v>
      </c>
      <c r="H7">
        <v>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/>
  </sheetViews>
  <sheetFormatPr defaultRowHeight="15" x14ac:dyDescent="0.25"/>
  <cols>
    <col min="1" max="1" width="20" bestFit="1" customWidth="1"/>
    <col min="2" max="2" width="16.28515625" bestFit="1" customWidth="1"/>
    <col min="3" max="3" width="5.5703125" bestFit="1" customWidth="1"/>
    <col min="4" max="4" width="9.5703125" bestFit="1" customWidth="1"/>
    <col min="5" max="5" width="11.28515625" bestFit="1" customWidth="1"/>
    <col min="6" max="6" width="26.85546875" bestFit="1" customWidth="1"/>
    <col min="7" max="7" width="20" bestFit="1" customWidth="1"/>
    <col min="8" max="8" width="31.85546875" bestFit="1" customWidth="1"/>
    <col min="9" max="9" width="25" bestFit="1" customWidth="1"/>
  </cols>
  <sheetData>
    <row r="1" spans="1:5" x14ac:dyDescent="0.25">
      <c r="A1" s="1" t="s">
        <v>22</v>
      </c>
      <c r="B1" s="1" t="s">
        <v>15</v>
      </c>
    </row>
    <row r="2" spans="1:5" x14ac:dyDescent="0.25">
      <c r="A2" s="1" t="s">
        <v>12</v>
      </c>
      <c r="B2" t="s">
        <v>7</v>
      </c>
      <c r="C2" t="s">
        <v>11</v>
      </c>
      <c r="D2" t="s">
        <v>8</v>
      </c>
      <c r="E2" t="s">
        <v>13</v>
      </c>
    </row>
    <row r="3" spans="1:5" x14ac:dyDescent="0.25">
      <c r="A3" s="2" t="s">
        <v>5</v>
      </c>
      <c r="B3">
        <v>9</v>
      </c>
      <c r="D3">
        <v>12</v>
      </c>
      <c r="E3">
        <v>21</v>
      </c>
    </row>
    <row r="4" spans="1:5" x14ac:dyDescent="0.25">
      <c r="A4" s="3" t="s">
        <v>6</v>
      </c>
      <c r="B4">
        <v>6</v>
      </c>
      <c r="D4">
        <v>6</v>
      </c>
      <c r="E4">
        <v>12</v>
      </c>
    </row>
    <row r="5" spans="1:5" x14ac:dyDescent="0.25">
      <c r="A5" s="3" t="s">
        <v>9</v>
      </c>
      <c r="B5">
        <v>3</v>
      </c>
      <c r="D5">
        <v>6</v>
      </c>
      <c r="E5">
        <v>9</v>
      </c>
    </row>
    <row r="6" spans="1:5" x14ac:dyDescent="0.25">
      <c r="A6" s="2" t="s">
        <v>10</v>
      </c>
      <c r="B6">
        <v>11</v>
      </c>
      <c r="C6">
        <v>3</v>
      </c>
      <c r="D6">
        <v>12</v>
      </c>
      <c r="E6">
        <v>26</v>
      </c>
    </row>
    <row r="7" spans="1:5" x14ac:dyDescent="0.25">
      <c r="A7" s="3" t="s">
        <v>6</v>
      </c>
      <c r="B7">
        <v>6</v>
      </c>
      <c r="C7">
        <v>3</v>
      </c>
      <c r="D7">
        <v>6</v>
      </c>
      <c r="E7">
        <v>15</v>
      </c>
    </row>
    <row r="8" spans="1:5" x14ac:dyDescent="0.25">
      <c r="A8" s="3" t="s">
        <v>9</v>
      </c>
      <c r="B8">
        <v>5</v>
      </c>
      <c r="D8">
        <v>6</v>
      </c>
      <c r="E8">
        <v>11</v>
      </c>
    </row>
    <row r="9" spans="1:5" x14ac:dyDescent="0.25">
      <c r="A9" s="2" t="s">
        <v>13</v>
      </c>
      <c r="B9">
        <v>20</v>
      </c>
      <c r="C9">
        <v>3</v>
      </c>
      <c r="D9">
        <v>24</v>
      </c>
      <c r="E9">
        <v>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abSelected="1" workbookViewId="0">
      <selection activeCell="H1" sqref="H1"/>
    </sheetView>
  </sheetViews>
  <sheetFormatPr defaultRowHeight="15" x14ac:dyDescent="0.25"/>
  <cols>
    <col min="1" max="1" width="16.140625" customWidth="1"/>
    <col min="2" max="2" width="19.28515625" bestFit="1" customWidth="1"/>
    <col min="3" max="3" width="18.7109375" customWidth="1"/>
    <col min="4" max="4" width="13.7109375" customWidth="1"/>
    <col min="5" max="5" width="22.28515625" bestFit="1" customWidth="1"/>
    <col min="6" max="6" width="13.28515625" bestFit="1" customWidth="1"/>
    <col min="7" max="7" width="14.28515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16</v>
      </c>
      <c r="G1" s="4" t="s">
        <v>17</v>
      </c>
      <c r="H1" s="4" t="s">
        <v>23</v>
      </c>
    </row>
    <row r="2" spans="1:8" x14ac:dyDescent="0.25">
      <c r="A2" s="4" t="s">
        <v>10</v>
      </c>
      <c r="B2" s="4" t="s">
        <v>6</v>
      </c>
      <c r="C2" s="4">
        <v>1</v>
      </c>
      <c r="D2" s="4" t="s">
        <v>7</v>
      </c>
      <c r="E2" s="4">
        <v>3</v>
      </c>
      <c r="F2" s="4">
        <f>3</f>
        <v>3</v>
      </c>
      <c r="G2">
        <f>E2/F2</f>
        <v>1</v>
      </c>
      <c r="H2">
        <f>G2*100</f>
        <v>100</v>
      </c>
    </row>
    <row r="3" spans="1:8" x14ac:dyDescent="0.25">
      <c r="A3" s="4" t="s">
        <v>10</v>
      </c>
      <c r="B3" s="4" t="s">
        <v>6</v>
      </c>
      <c r="C3" s="4">
        <v>1</v>
      </c>
      <c r="D3" s="4" t="s">
        <v>11</v>
      </c>
      <c r="E3" s="4">
        <v>0</v>
      </c>
      <c r="F3" s="4">
        <v>0</v>
      </c>
      <c r="G3" s="4">
        <v>0</v>
      </c>
      <c r="H3">
        <f t="shared" ref="H3:H25" si="0">G3*100</f>
        <v>0</v>
      </c>
    </row>
    <row r="4" spans="1:8" x14ac:dyDescent="0.25">
      <c r="A4" s="4" t="s">
        <v>10</v>
      </c>
      <c r="B4" s="4" t="s">
        <v>6</v>
      </c>
      <c r="C4" s="4">
        <v>1</v>
      </c>
      <c r="D4" s="4" t="s">
        <v>8</v>
      </c>
      <c r="E4" s="4">
        <v>3</v>
      </c>
      <c r="F4" s="4">
        <f>3</f>
        <v>3</v>
      </c>
      <c r="G4">
        <f t="shared" ref="G4:G24" si="1">E4/F4</f>
        <v>1</v>
      </c>
      <c r="H4">
        <f t="shared" si="0"/>
        <v>100</v>
      </c>
    </row>
    <row r="5" spans="1:8" x14ac:dyDescent="0.25">
      <c r="A5" s="4" t="s">
        <v>10</v>
      </c>
      <c r="B5" s="4" t="s">
        <v>9</v>
      </c>
      <c r="C5" s="4">
        <v>1</v>
      </c>
      <c r="D5" s="4" t="s">
        <v>7</v>
      </c>
      <c r="E5" s="4">
        <v>1</v>
      </c>
      <c r="F5" s="4">
        <f>2</f>
        <v>2</v>
      </c>
      <c r="G5">
        <f t="shared" si="1"/>
        <v>0.5</v>
      </c>
      <c r="H5">
        <f t="shared" si="0"/>
        <v>50</v>
      </c>
    </row>
    <row r="6" spans="1:8" x14ac:dyDescent="0.25">
      <c r="A6" s="4" t="s">
        <v>10</v>
      </c>
      <c r="B6" s="4" t="s">
        <v>9</v>
      </c>
      <c r="C6" s="4">
        <v>1</v>
      </c>
      <c r="D6" s="4" t="s">
        <v>11</v>
      </c>
      <c r="E6" s="4">
        <v>0</v>
      </c>
      <c r="F6" s="4">
        <v>0</v>
      </c>
      <c r="G6" s="4">
        <v>0</v>
      </c>
      <c r="H6">
        <f t="shared" si="0"/>
        <v>0</v>
      </c>
    </row>
    <row r="7" spans="1:8" x14ac:dyDescent="0.25">
      <c r="A7" s="4" t="s">
        <v>10</v>
      </c>
      <c r="B7" s="4" t="s">
        <v>9</v>
      </c>
      <c r="C7" s="4">
        <v>1</v>
      </c>
      <c r="D7" s="4" t="s">
        <v>8</v>
      </c>
      <c r="E7" s="4">
        <v>3</v>
      </c>
      <c r="F7" s="4">
        <f>3</f>
        <v>3</v>
      </c>
      <c r="G7">
        <f t="shared" si="1"/>
        <v>1</v>
      </c>
      <c r="H7">
        <f t="shared" si="0"/>
        <v>100</v>
      </c>
    </row>
    <row r="8" spans="1:8" x14ac:dyDescent="0.25">
      <c r="A8" s="4" t="s">
        <v>10</v>
      </c>
      <c r="B8" s="4" t="s">
        <v>6</v>
      </c>
      <c r="C8" s="4">
        <v>2</v>
      </c>
      <c r="D8" s="4" t="s">
        <v>7</v>
      </c>
      <c r="E8" s="4">
        <v>1</v>
      </c>
      <c r="F8" s="4">
        <f>3</f>
        <v>3</v>
      </c>
      <c r="G8">
        <f t="shared" si="1"/>
        <v>0.33333333333333331</v>
      </c>
      <c r="H8">
        <f t="shared" si="0"/>
        <v>33.333333333333329</v>
      </c>
    </row>
    <row r="9" spans="1:8" x14ac:dyDescent="0.25">
      <c r="A9" s="4" t="s">
        <v>10</v>
      </c>
      <c r="B9" s="4" t="s">
        <v>6</v>
      </c>
      <c r="C9" s="4">
        <v>2</v>
      </c>
      <c r="D9" s="4" t="s">
        <v>11</v>
      </c>
      <c r="E9" s="4">
        <v>2</v>
      </c>
      <c r="F9" s="4">
        <f>3</f>
        <v>3</v>
      </c>
      <c r="G9">
        <f t="shared" si="1"/>
        <v>0.66666666666666663</v>
      </c>
      <c r="H9">
        <f t="shared" si="0"/>
        <v>66.666666666666657</v>
      </c>
    </row>
    <row r="10" spans="1:8" x14ac:dyDescent="0.25">
      <c r="A10" s="4" t="s">
        <v>10</v>
      </c>
      <c r="B10" s="4" t="s">
        <v>6</v>
      </c>
      <c r="C10" s="4">
        <v>2</v>
      </c>
      <c r="D10" s="4" t="s">
        <v>8</v>
      </c>
      <c r="E10" s="4">
        <v>3</v>
      </c>
      <c r="F10" s="4">
        <f>3</f>
        <v>3</v>
      </c>
      <c r="G10">
        <f t="shared" si="1"/>
        <v>1</v>
      </c>
      <c r="H10">
        <f t="shared" si="0"/>
        <v>100</v>
      </c>
    </row>
    <row r="11" spans="1:8" x14ac:dyDescent="0.25">
      <c r="A11" s="4" t="s">
        <v>10</v>
      </c>
      <c r="B11" s="4" t="s">
        <v>9</v>
      </c>
      <c r="C11" s="4">
        <v>2</v>
      </c>
      <c r="D11" s="4" t="s">
        <v>7</v>
      </c>
      <c r="E11" s="4">
        <v>3</v>
      </c>
      <c r="F11" s="4">
        <f>3</f>
        <v>3</v>
      </c>
      <c r="G11">
        <f t="shared" si="1"/>
        <v>1</v>
      </c>
      <c r="H11">
        <f t="shared" si="0"/>
        <v>100</v>
      </c>
    </row>
    <row r="12" spans="1:8" x14ac:dyDescent="0.25">
      <c r="A12" s="4" t="s">
        <v>10</v>
      </c>
      <c r="B12" s="4" t="s">
        <v>9</v>
      </c>
      <c r="C12" s="4">
        <v>2</v>
      </c>
      <c r="D12" s="4" t="s">
        <v>11</v>
      </c>
      <c r="E12" s="4">
        <v>0</v>
      </c>
      <c r="F12" s="4">
        <v>0</v>
      </c>
      <c r="G12" s="4">
        <v>0</v>
      </c>
      <c r="H12">
        <f t="shared" si="0"/>
        <v>0</v>
      </c>
    </row>
    <row r="13" spans="1:8" x14ac:dyDescent="0.25">
      <c r="A13" s="4" t="s">
        <v>10</v>
      </c>
      <c r="B13" s="4" t="s">
        <v>9</v>
      </c>
      <c r="C13" s="4">
        <v>2</v>
      </c>
      <c r="D13" s="4" t="s">
        <v>8</v>
      </c>
      <c r="E13" s="4">
        <v>2</v>
      </c>
      <c r="F13" s="4">
        <f>3</f>
        <v>3</v>
      </c>
      <c r="G13">
        <f t="shared" si="1"/>
        <v>0.66666666666666663</v>
      </c>
      <c r="H13">
        <f t="shared" si="0"/>
        <v>66.666666666666657</v>
      </c>
    </row>
    <row r="14" spans="1:8" x14ac:dyDescent="0.25">
      <c r="A14" s="4" t="s">
        <v>5</v>
      </c>
      <c r="B14" s="4" t="s">
        <v>6</v>
      </c>
      <c r="C14" s="4">
        <v>3</v>
      </c>
      <c r="D14" s="4" t="s">
        <v>7</v>
      </c>
      <c r="E14" s="4">
        <v>2</v>
      </c>
      <c r="F14" s="4">
        <f>3</f>
        <v>3</v>
      </c>
      <c r="G14">
        <f t="shared" si="1"/>
        <v>0.66666666666666663</v>
      </c>
      <c r="H14">
        <f t="shared" si="0"/>
        <v>66.666666666666657</v>
      </c>
    </row>
    <row r="15" spans="1:8" x14ac:dyDescent="0.25">
      <c r="A15" s="4" t="s">
        <v>5</v>
      </c>
      <c r="B15" s="4" t="s">
        <v>6</v>
      </c>
      <c r="C15" s="4">
        <v>3</v>
      </c>
      <c r="D15" s="4" t="s">
        <v>11</v>
      </c>
      <c r="E15" s="4">
        <v>0</v>
      </c>
      <c r="F15" s="4">
        <v>0</v>
      </c>
      <c r="G15" s="4">
        <v>0</v>
      </c>
      <c r="H15">
        <f t="shared" si="0"/>
        <v>0</v>
      </c>
    </row>
    <row r="16" spans="1:8" x14ac:dyDescent="0.25">
      <c r="A16" s="4" t="s">
        <v>5</v>
      </c>
      <c r="B16" s="4" t="s">
        <v>6</v>
      </c>
      <c r="C16" s="4">
        <v>3</v>
      </c>
      <c r="D16" s="4" t="s">
        <v>8</v>
      </c>
      <c r="E16" s="4">
        <v>3</v>
      </c>
      <c r="F16" s="4">
        <f>3</f>
        <v>3</v>
      </c>
      <c r="G16">
        <f t="shared" si="1"/>
        <v>1</v>
      </c>
      <c r="H16">
        <f t="shared" si="0"/>
        <v>100</v>
      </c>
    </row>
    <row r="17" spans="1:8" x14ac:dyDescent="0.25">
      <c r="A17" s="4" t="s">
        <v>5</v>
      </c>
      <c r="B17" s="4" t="s">
        <v>9</v>
      </c>
      <c r="C17" s="4">
        <v>3</v>
      </c>
      <c r="D17" s="4" t="s">
        <v>8</v>
      </c>
      <c r="E17" s="4">
        <v>1</v>
      </c>
      <c r="F17" s="4">
        <f>3</f>
        <v>3</v>
      </c>
      <c r="G17">
        <f t="shared" si="1"/>
        <v>0.33333333333333331</v>
      </c>
      <c r="H17">
        <f t="shared" si="0"/>
        <v>33.333333333333329</v>
      </c>
    </row>
    <row r="18" spans="1:8" x14ac:dyDescent="0.25">
      <c r="A18" s="4" t="s">
        <v>5</v>
      </c>
      <c r="B18" s="4" t="s">
        <v>9</v>
      </c>
      <c r="C18" s="4">
        <v>3</v>
      </c>
      <c r="D18" s="4" t="s">
        <v>7</v>
      </c>
      <c r="E18" s="4">
        <v>0</v>
      </c>
      <c r="F18" s="4">
        <v>0</v>
      </c>
      <c r="G18" s="4">
        <v>0</v>
      </c>
      <c r="H18">
        <f t="shared" si="0"/>
        <v>0</v>
      </c>
    </row>
    <row r="19" spans="1:8" x14ac:dyDescent="0.25">
      <c r="A19" s="4" t="s">
        <v>5</v>
      </c>
      <c r="B19" s="4" t="s">
        <v>9</v>
      </c>
      <c r="C19" s="4">
        <v>3</v>
      </c>
      <c r="D19" s="4" t="s">
        <v>11</v>
      </c>
      <c r="E19" s="4">
        <v>0</v>
      </c>
      <c r="F19" s="4">
        <v>0</v>
      </c>
      <c r="G19" s="4">
        <v>0</v>
      </c>
      <c r="H19">
        <f t="shared" si="0"/>
        <v>0</v>
      </c>
    </row>
    <row r="20" spans="1:8" x14ac:dyDescent="0.25">
      <c r="A20" s="4" t="s">
        <v>5</v>
      </c>
      <c r="B20" s="4" t="s">
        <v>6</v>
      </c>
      <c r="C20" s="4">
        <v>4</v>
      </c>
      <c r="D20" s="4" t="s">
        <v>7</v>
      </c>
      <c r="E20" s="4">
        <v>1</v>
      </c>
      <c r="F20" s="4">
        <f>3</f>
        <v>3</v>
      </c>
      <c r="G20">
        <f t="shared" si="1"/>
        <v>0.33333333333333331</v>
      </c>
      <c r="H20">
        <f t="shared" si="0"/>
        <v>33.333333333333329</v>
      </c>
    </row>
    <row r="21" spans="1:8" x14ac:dyDescent="0.25">
      <c r="A21" s="4" t="s">
        <v>5</v>
      </c>
      <c r="B21" s="4" t="s">
        <v>6</v>
      </c>
      <c r="C21" s="4">
        <v>4</v>
      </c>
      <c r="D21" s="4" t="s">
        <v>8</v>
      </c>
      <c r="E21" s="4">
        <v>3</v>
      </c>
      <c r="F21" s="4">
        <f>3</f>
        <v>3</v>
      </c>
      <c r="G21">
        <f t="shared" si="1"/>
        <v>1</v>
      </c>
      <c r="H21">
        <f t="shared" si="0"/>
        <v>100</v>
      </c>
    </row>
    <row r="22" spans="1:8" x14ac:dyDescent="0.25">
      <c r="A22" s="4" t="s">
        <v>5</v>
      </c>
      <c r="B22" s="4" t="s">
        <v>6</v>
      </c>
      <c r="C22" s="4">
        <v>4</v>
      </c>
      <c r="D22" s="4" t="s">
        <v>11</v>
      </c>
      <c r="E22" s="4">
        <v>0</v>
      </c>
      <c r="F22" s="4">
        <v>0</v>
      </c>
      <c r="G22" s="4">
        <v>0</v>
      </c>
      <c r="H22">
        <f t="shared" si="0"/>
        <v>0</v>
      </c>
    </row>
    <row r="23" spans="1:8" x14ac:dyDescent="0.25">
      <c r="A23" s="4" t="s">
        <v>5</v>
      </c>
      <c r="B23" s="4" t="s">
        <v>9</v>
      </c>
      <c r="C23" s="4">
        <v>4</v>
      </c>
      <c r="D23" s="4" t="s">
        <v>7</v>
      </c>
      <c r="E23" s="4">
        <v>2</v>
      </c>
      <c r="F23" s="4">
        <f>3</f>
        <v>3</v>
      </c>
      <c r="G23">
        <f t="shared" si="1"/>
        <v>0.66666666666666663</v>
      </c>
      <c r="H23">
        <f t="shared" si="0"/>
        <v>66.666666666666657</v>
      </c>
    </row>
    <row r="24" spans="1:8" x14ac:dyDescent="0.25">
      <c r="A24" s="4" t="s">
        <v>5</v>
      </c>
      <c r="B24" s="4" t="s">
        <v>9</v>
      </c>
      <c r="C24" s="4">
        <v>4</v>
      </c>
      <c r="D24" s="4" t="s">
        <v>8</v>
      </c>
      <c r="E24" s="4">
        <v>3</v>
      </c>
      <c r="F24" s="4">
        <f>3</f>
        <v>3</v>
      </c>
      <c r="G24">
        <f t="shared" si="1"/>
        <v>1</v>
      </c>
      <c r="H24">
        <f t="shared" si="0"/>
        <v>100</v>
      </c>
    </row>
    <row r="25" spans="1:8" x14ac:dyDescent="0.25">
      <c r="A25" s="4" t="s">
        <v>5</v>
      </c>
      <c r="B25" s="4" t="s">
        <v>9</v>
      </c>
      <c r="C25" s="4">
        <v>4</v>
      </c>
      <c r="D25" s="4" t="s">
        <v>11</v>
      </c>
      <c r="E25" s="4">
        <v>0</v>
      </c>
      <c r="F25" s="4">
        <v>0</v>
      </c>
      <c r="G25" s="4">
        <v>0</v>
      </c>
      <c r="H25">
        <f t="shared" si="0"/>
        <v>0</v>
      </c>
    </row>
  </sheetData>
  <autoFilter ref="A1:E1" xr:uid="{00000000-0009-0000-0000-000002000000}">
    <sortState xmlns:xlrd2="http://schemas.microsoft.com/office/spreadsheetml/2017/richdata2" ref="A2:E17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B17" sqref="B17"/>
    </sheetView>
  </sheetViews>
  <sheetFormatPr defaultRowHeight="15" x14ac:dyDescent="0.25"/>
  <cols>
    <col min="1" max="1" width="17.85546875" customWidth="1"/>
    <col min="2" max="2" width="18.85546875" customWidth="1"/>
    <col min="3" max="3" width="15.85546875" customWidth="1"/>
    <col min="4" max="4" width="17.85546875" customWidth="1"/>
    <col min="5" max="5" width="17.7109375" customWidth="1"/>
  </cols>
  <sheetData>
    <row r="1" spans="1:8" x14ac:dyDescent="0.25">
      <c r="A1" s="1" t="s">
        <v>14</v>
      </c>
      <c r="B1" s="1" t="s">
        <v>15</v>
      </c>
      <c r="C1" s="1"/>
    </row>
    <row r="2" spans="1:8" x14ac:dyDescent="0.25">
      <c r="B2" t="s">
        <v>5</v>
      </c>
      <c r="D2" t="s">
        <v>20</v>
      </c>
      <c r="E2" t="s">
        <v>10</v>
      </c>
      <c r="G2" t="s">
        <v>21</v>
      </c>
      <c r="H2" t="s">
        <v>13</v>
      </c>
    </row>
    <row r="3" spans="1:8" x14ac:dyDescent="0.25">
      <c r="A3" s="1" t="s">
        <v>12</v>
      </c>
      <c r="B3" t="s">
        <v>6</v>
      </c>
      <c r="C3" t="s">
        <v>9</v>
      </c>
      <c r="E3" t="s">
        <v>6</v>
      </c>
      <c r="F3" t="s">
        <v>9</v>
      </c>
    </row>
    <row r="4" spans="1:8" x14ac:dyDescent="0.25">
      <c r="A4" s="2" t="s">
        <v>7</v>
      </c>
      <c r="B4">
        <v>3</v>
      </c>
      <c r="C4">
        <v>2</v>
      </c>
      <c r="D4">
        <v>5</v>
      </c>
      <c r="E4">
        <v>4</v>
      </c>
      <c r="F4">
        <v>4</v>
      </c>
      <c r="G4">
        <v>8</v>
      </c>
      <c r="H4">
        <v>13</v>
      </c>
    </row>
    <row r="5" spans="1:8" x14ac:dyDescent="0.25">
      <c r="A5" s="2" t="s">
        <v>11</v>
      </c>
      <c r="E5">
        <v>2</v>
      </c>
      <c r="G5">
        <v>2</v>
      </c>
      <c r="H5">
        <v>2</v>
      </c>
    </row>
    <row r="6" spans="1:8" x14ac:dyDescent="0.25">
      <c r="A6" s="2" t="s">
        <v>8</v>
      </c>
      <c r="B6">
        <v>6</v>
      </c>
      <c r="C6">
        <v>4</v>
      </c>
      <c r="D6">
        <v>10</v>
      </c>
      <c r="E6">
        <v>6</v>
      </c>
      <c r="F6">
        <v>5</v>
      </c>
      <c r="G6">
        <v>11</v>
      </c>
      <c r="H6">
        <v>21</v>
      </c>
    </row>
    <row r="7" spans="1:8" x14ac:dyDescent="0.25">
      <c r="A7" s="2" t="s">
        <v>13</v>
      </c>
      <c r="B7">
        <v>9</v>
      </c>
      <c r="C7">
        <v>6</v>
      </c>
      <c r="D7">
        <v>15</v>
      </c>
      <c r="E7">
        <v>12</v>
      </c>
      <c r="F7">
        <v>9</v>
      </c>
      <c r="G7">
        <v>21</v>
      </c>
      <c r="H7">
        <v>36</v>
      </c>
    </row>
    <row r="8" spans="1:8" x14ac:dyDescent="0.25">
      <c r="A8" s="5"/>
      <c r="B8" s="6"/>
      <c r="C8" s="6"/>
      <c r="D8" s="6"/>
      <c r="E8" s="6"/>
    </row>
    <row r="14" spans="1:8" x14ac:dyDescent="0.25">
      <c r="A14" s="7"/>
      <c r="B14" s="16" t="s">
        <v>19</v>
      </c>
      <c r="C14" s="16"/>
      <c r="D14" s="16" t="s">
        <v>18</v>
      </c>
      <c r="E14" s="16"/>
    </row>
    <row r="15" spans="1:8" x14ac:dyDescent="0.25">
      <c r="A15" s="7"/>
      <c r="B15" s="8" t="s">
        <v>9</v>
      </c>
      <c r="C15" s="9" t="s">
        <v>6</v>
      </c>
      <c r="D15" s="8" t="s">
        <v>9</v>
      </c>
      <c r="E15" s="9" t="s">
        <v>6</v>
      </c>
    </row>
    <row r="16" spans="1:8" x14ac:dyDescent="0.25">
      <c r="A16" s="8" t="s">
        <v>7</v>
      </c>
      <c r="B16" s="13">
        <f>GETPIVOTDATA("Number of Successes",$A$1,"Group Type","Manual_first","Type of Control","SNS","Object Type","breakable")/5</f>
        <v>0.4</v>
      </c>
      <c r="C16" s="10">
        <f>GETPIVOTDATA("Number of Successes",$A$1,"Group Type","Manual_first","Type of Control","Manual","Object Type","breakable")/6</f>
        <v>0.5</v>
      </c>
      <c r="D16" s="13">
        <f>GETPIVOTDATA("Number of Successes",$A$1,"Group Type","SNS_first","Type of Control","SNS","Object Type","breakable")/6</f>
        <v>0.66666666666666663</v>
      </c>
      <c r="E16" s="10">
        <f>GETPIVOTDATA("Number of Successes",$A$1,"Group Type","SNS_first","Type of Control","Manual","Object Type","breakable")/6</f>
        <v>0.66666666666666663</v>
      </c>
    </row>
    <row r="17" spans="1:5" x14ac:dyDescent="0.25">
      <c r="A17" s="8" t="s">
        <v>11</v>
      </c>
      <c r="B17" s="14">
        <f>GETPIVOTDATA("Number of Successes",$A$1,"Group Type","Manual_first","Type of Control","SNS","Object Type","fixed")/6</f>
        <v>0</v>
      </c>
      <c r="C17" s="11">
        <f>GETPIVOTDATA("Number of Successes",$A$1,"Group Type","Manual_first","Type of Control","Manual","Object Type","fixed")/6</f>
        <v>0</v>
      </c>
      <c r="D17" s="14">
        <f>GETPIVOTDATA("Number of Successes",$A$1,"Group Type","SNS_first","Type of Control","SNS","Object Type","fixed")/6</f>
        <v>0</v>
      </c>
      <c r="E17" s="11">
        <f>GETPIVOTDATA("Number of Successes",$A$1,"Group Type","SNS_first","Type of Control","Manual","Object Type","fixed")/6</f>
        <v>0.33333333333333331</v>
      </c>
    </row>
    <row r="18" spans="1:5" x14ac:dyDescent="0.25">
      <c r="A18" s="8" t="s">
        <v>8</v>
      </c>
      <c r="B18" s="15">
        <f>GETPIVOTDATA("Number of Successes",$A$1,"Group Type","Manual_first","Type of Control","SNS","Object Type","graspable")/6</f>
        <v>0.66666666666666663</v>
      </c>
      <c r="C18" s="12">
        <f>GETPIVOTDATA("Number of Successes",$A$1,"Group Type","Manual_first","Type of Control","Manual","Object Type","graspable")/6</f>
        <v>1</v>
      </c>
      <c r="D18" s="15">
        <f>GETPIVOTDATA("Number of Successes",$A$1,"Group Type","SNS_first","Type of Control","SNS","Object Type","graspable")/6</f>
        <v>0.83333333333333337</v>
      </c>
      <c r="E18" s="12">
        <f>GETPIVOTDATA("Number of Successes",$A$1,"Group Type","SNS_first","Type of Control","Manual","Object Type","graspable")/6</f>
        <v>1</v>
      </c>
    </row>
  </sheetData>
  <mergeCells count="2"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SummarySuccess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Ravesh</cp:lastModifiedBy>
  <dcterms:created xsi:type="dcterms:W3CDTF">2023-08-21T20:52:40Z</dcterms:created>
  <dcterms:modified xsi:type="dcterms:W3CDTF">2023-08-29T17:19:51Z</dcterms:modified>
</cp:coreProperties>
</file>