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ell\Desktop\sem 4\cffa proj\"/>
    </mc:Choice>
  </mc:AlternateContent>
  <xr:revisionPtr revIDLastSave="0" documentId="13_ncr:1_{E6871788-EAC0-4CBE-A08C-DB479C8625B0}" xr6:coauthVersionLast="45" xr6:coauthVersionMax="45" xr10:uidLastSave="{00000000-0000-0000-0000-000000000000}"/>
  <bookViews>
    <workbookView xWindow="-108" yWindow="-108" windowWidth="23256" windowHeight="12576" tabRatio="1000" xr2:uid="{00000000-000D-0000-FFFF-FFFF00000000}"/>
  </bookViews>
  <sheets>
    <sheet name="Cover" sheetId="27" r:id="rId1"/>
    <sheet name="Contents" sheetId="30" r:id="rId2"/>
    <sheet name="SML Daily BSE" sheetId="1" r:id="rId3"/>
    <sheet name="SML Weekly BSE" sheetId="2" r:id="rId4"/>
    <sheet name="FM Daily BSE" sheetId="13" r:id="rId5"/>
    <sheet name="FM Weekly BSE" sheetId="14" r:id="rId6"/>
    <sheet name="SML Daily NSE" sheetId="18" r:id="rId7"/>
    <sheet name="SML Weekly NSE" sheetId="19" r:id="rId8"/>
    <sheet name="FM Daily NSE" sheetId="23" r:id="rId9"/>
    <sheet name="FM Weekly NSE" sheetId="24" r:id="rId10"/>
    <sheet name="Daily CAPM SML NSE" sheetId="20" r:id="rId11"/>
    <sheet name="Weekly CAPM SML NSE" sheetId="21" r:id="rId12"/>
    <sheet name="FM Daily CAPM NSE" sheetId="25" r:id="rId13"/>
    <sheet name="FM Weekly CAPM NSE" sheetId="26" r:id="rId14"/>
    <sheet name="FM Daily CAPM BSE" sheetId="16" r:id="rId15"/>
    <sheet name="FM Weekly CAPM BSE" sheetId="15" r:id="rId16"/>
    <sheet name="SML WEEKLY BSE CAPM" sheetId="7" r:id="rId17"/>
    <sheet name="SML DAILY CAPM BSE." sheetId="9" r:id="rId18"/>
    <sheet name="FM Unlevered Beta" sheetId="17" r:id="rId19"/>
    <sheet name="SML Unlevered Beta" sheetId="10" r:id="rId20"/>
    <sheet name="Cost of Equity" sheetId="11" r:id="rId21"/>
    <sheet name="SUMMARY" sheetId="37" r:id="rId22"/>
  </sheets>
  <externalReferences>
    <externalReference r:id="rId23"/>
    <externalReference r:id="rId2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7" l="1"/>
  <c r="C5" i="24" l="1"/>
  <c r="G5" i="24" s="1"/>
  <c r="E5" i="24"/>
  <c r="H5" i="24" s="1"/>
  <c r="C6" i="24"/>
  <c r="G6" i="24" s="1"/>
  <c r="E6" i="24"/>
  <c r="H6" i="24"/>
  <c r="C7" i="24"/>
  <c r="G7" i="24" s="1"/>
  <c r="E7" i="24"/>
  <c r="H7" i="24" s="1"/>
  <c r="C8" i="24"/>
  <c r="G8" i="24" s="1"/>
  <c r="E8" i="24"/>
  <c r="H8" i="24"/>
  <c r="C9" i="24"/>
  <c r="G9" i="24" s="1"/>
  <c r="E9" i="24"/>
  <c r="H9" i="24" s="1"/>
  <c r="C10" i="24"/>
  <c r="G10" i="24" s="1"/>
  <c r="E10" i="24"/>
  <c r="H10" i="24" s="1"/>
  <c r="C11" i="24"/>
  <c r="G11" i="24" s="1"/>
  <c r="E11" i="24"/>
  <c r="H11" i="24"/>
  <c r="C12" i="24"/>
  <c r="G12" i="24" s="1"/>
  <c r="E12" i="24"/>
  <c r="H12" i="24"/>
  <c r="C13" i="24"/>
  <c r="G13" i="24" s="1"/>
  <c r="E13" i="24"/>
  <c r="H13" i="24" s="1"/>
  <c r="C14" i="24"/>
  <c r="G14" i="24" s="1"/>
  <c r="E14" i="24"/>
  <c r="H14" i="24"/>
  <c r="C15" i="24"/>
  <c r="G15" i="24" s="1"/>
  <c r="E15" i="24"/>
  <c r="H15" i="24" s="1"/>
  <c r="C16" i="24"/>
  <c r="G16" i="24" s="1"/>
  <c r="E16" i="24"/>
  <c r="H16" i="24"/>
  <c r="C17" i="24"/>
  <c r="G17" i="24" s="1"/>
  <c r="E17" i="24"/>
  <c r="H17" i="24" s="1"/>
  <c r="C18" i="24"/>
  <c r="G18" i="24" s="1"/>
  <c r="E18" i="24"/>
  <c r="H18" i="24" s="1"/>
  <c r="C19" i="24"/>
  <c r="G19" i="24" s="1"/>
  <c r="E19" i="24"/>
  <c r="H19" i="24"/>
  <c r="C20" i="24"/>
  <c r="G20" i="24" s="1"/>
  <c r="E20" i="24"/>
  <c r="H20" i="24"/>
  <c r="C21" i="24"/>
  <c r="G21" i="24" s="1"/>
  <c r="E21" i="24"/>
  <c r="H21" i="24" s="1"/>
  <c r="C22" i="24"/>
  <c r="G22" i="24" s="1"/>
  <c r="E22" i="24"/>
  <c r="H22" i="24"/>
  <c r="C23" i="24"/>
  <c r="G23" i="24" s="1"/>
  <c r="E23" i="24"/>
  <c r="H23" i="24" s="1"/>
  <c r="C24" i="24"/>
  <c r="G24" i="24" s="1"/>
  <c r="E24" i="24"/>
  <c r="H24" i="24"/>
  <c r="C25" i="24"/>
  <c r="G25" i="24" s="1"/>
  <c r="E25" i="24"/>
  <c r="H25" i="24" s="1"/>
  <c r="C26" i="24"/>
  <c r="G26" i="24" s="1"/>
  <c r="E26" i="24"/>
  <c r="H26" i="24" s="1"/>
  <c r="C27" i="24"/>
  <c r="G27" i="24" s="1"/>
  <c r="E27" i="24"/>
  <c r="H27" i="24"/>
  <c r="C28" i="24"/>
  <c r="G28" i="24" s="1"/>
  <c r="E28" i="24"/>
  <c r="H28" i="24"/>
  <c r="C29" i="24"/>
  <c r="G29" i="24" s="1"/>
  <c r="E29" i="24"/>
  <c r="H29" i="24" s="1"/>
  <c r="C30" i="24"/>
  <c r="G30" i="24" s="1"/>
  <c r="E30" i="24"/>
  <c r="H30" i="24"/>
  <c r="C31" i="24"/>
  <c r="G31" i="24" s="1"/>
  <c r="E31" i="24"/>
  <c r="H31" i="24" s="1"/>
  <c r="C32" i="24"/>
  <c r="G32" i="24" s="1"/>
  <c r="E32" i="24"/>
  <c r="H32" i="24"/>
  <c r="C33" i="24"/>
  <c r="G33" i="24" s="1"/>
  <c r="E33" i="24"/>
  <c r="H33" i="24" s="1"/>
  <c r="C34" i="24"/>
  <c r="G34" i="24" s="1"/>
  <c r="E34" i="24"/>
  <c r="H34" i="24"/>
  <c r="C35" i="24"/>
  <c r="G35" i="24" s="1"/>
  <c r="E35" i="24"/>
  <c r="H35" i="24"/>
  <c r="C36" i="24"/>
  <c r="G36" i="24" s="1"/>
  <c r="E36" i="24"/>
  <c r="H36" i="24"/>
  <c r="C5" i="23"/>
  <c r="G5" i="23" s="1"/>
  <c r="E5" i="23"/>
  <c r="H5" i="23" s="1"/>
  <c r="C6" i="23"/>
  <c r="G6" i="23" s="1"/>
  <c r="E6" i="23"/>
  <c r="H6" i="23"/>
  <c r="C7" i="23"/>
  <c r="G7" i="23" s="1"/>
  <c r="E7" i="23"/>
  <c r="H7" i="23"/>
  <c r="C8" i="23"/>
  <c r="G8" i="23" s="1"/>
  <c r="E8" i="23"/>
  <c r="H8" i="23" s="1"/>
  <c r="C9" i="23"/>
  <c r="G9" i="23" s="1"/>
  <c r="E9" i="23"/>
  <c r="H9" i="23"/>
  <c r="C10" i="23"/>
  <c r="G10" i="23" s="1"/>
  <c r="E10" i="23"/>
  <c r="H10" i="23" s="1"/>
  <c r="C11" i="23"/>
  <c r="G11" i="23" s="1"/>
  <c r="E11" i="23"/>
  <c r="H11" i="23"/>
  <c r="C12" i="23"/>
  <c r="G12" i="23" s="1"/>
  <c r="E12" i="23"/>
  <c r="H12" i="23" s="1"/>
  <c r="C13" i="23"/>
  <c r="G13" i="23" s="1"/>
  <c r="E13" i="23"/>
  <c r="H13" i="23"/>
  <c r="C14" i="23"/>
  <c r="G14" i="23" s="1"/>
  <c r="E14" i="23"/>
  <c r="H14" i="23"/>
  <c r="C15" i="23"/>
  <c r="G15" i="23" s="1"/>
  <c r="E15" i="23"/>
  <c r="H15" i="23"/>
  <c r="C16" i="23"/>
  <c r="G16" i="23" s="1"/>
  <c r="E16" i="23"/>
  <c r="H16" i="23" s="1"/>
  <c r="C17" i="23"/>
  <c r="G17" i="23" s="1"/>
  <c r="E17" i="23"/>
  <c r="H17" i="23"/>
  <c r="C18" i="23"/>
  <c r="G18" i="23" s="1"/>
  <c r="E18" i="23"/>
  <c r="H18" i="23" s="1"/>
  <c r="C19" i="23"/>
  <c r="G19" i="23" s="1"/>
  <c r="E19" i="23"/>
  <c r="H19" i="23"/>
  <c r="C20" i="23"/>
  <c r="G20" i="23" s="1"/>
  <c r="E20" i="23"/>
  <c r="H20" i="23" s="1"/>
  <c r="C21" i="23"/>
  <c r="G21" i="23" s="1"/>
  <c r="E21" i="23"/>
  <c r="H21" i="23"/>
  <c r="C22" i="23"/>
  <c r="G22" i="23" s="1"/>
  <c r="E22" i="23"/>
  <c r="H22" i="23"/>
  <c r="C23" i="23"/>
  <c r="G23" i="23" s="1"/>
  <c r="E23" i="23"/>
  <c r="H23" i="23"/>
  <c r="C24" i="23"/>
  <c r="G24" i="23" s="1"/>
  <c r="E24" i="23"/>
  <c r="H24" i="23" s="1"/>
  <c r="C25" i="23"/>
  <c r="G25" i="23" s="1"/>
  <c r="E25" i="23"/>
  <c r="H25" i="23"/>
  <c r="C26" i="23"/>
  <c r="G26" i="23" s="1"/>
  <c r="E26" i="23"/>
  <c r="H26" i="23" s="1"/>
  <c r="C27" i="23"/>
  <c r="G27" i="23" s="1"/>
  <c r="E27" i="23"/>
  <c r="H27" i="23"/>
  <c r="C28" i="23"/>
  <c r="G28" i="23" s="1"/>
  <c r="E28" i="23"/>
  <c r="H28" i="23" s="1"/>
  <c r="C29" i="23"/>
  <c r="G29" i="23" s="1"/>
  <c r="E29" i="23"/>
  <c r="H29" i="23"/>
  <c r="C30" i="23"/>
  <c r="G30" i="23" s="1"/>
  <c r="E30" i="23"/>
  <c r="H30" i="23"/>
  <c r="C31" i="23"/>
  <c r="G31" i="23" s="1"/>
  <c r="E31" i="23"/>
  <c r="H31" i="23"/>
  <c r="C32" i="23"/>
  <c r="G32" i="23" s="1"/>
  <c r="E32" i="23"/>
  <c r="H32" i="23" s="1"/>
  <c r="C33" i="23"/>
  <c r="G33" i="23" s="1"/>
  <c r="E33" i="23"/>
  <c r="H33" i="23"/>
  <c r="C34" i="23"/>
  <c r="G34" i="23" s="1"/>
  <c r="E34" i="23"/>
  <c r="H34" i="23" s="1"/>
  <c r="C35" i="23"/>
  <c r="G35" i="23" s="1"/>
  <c r="E35" i="23"/>
  <c r="H35" i="23"/>
  <c r="C36" i="23"/>
  <c r="G36" i="23" s="1"/>
  <c r="E36" i="23"/>
  <c r="H36" i="23" s="1"/>
  <c r="C37" i="23"/>
  <c r="G37" i="23" s="1"/>
  <c r="E37" i="23"/>
  <c r="H37" i="23"/>
  <c r="C38" i="23"/>
  <c r="G38" i="23" s="1"/>
  <c r="E38" i="23"/>
  <c r="H38" i="23"/>
  <c r="C39" i="23"/>
  <c r="G39" i="23" s="1"/>
  <c r="E39" i="23"/>
  <c r="H39" i="23"/>
  <c r="C40" i="23"/>
  <c r="G40" i="23" s="1"/>
  <c r="E40" i="23"/>
  <c r="H40" i="23" s="1"/>
  <c r="C41" i="23"/>
  <c r="G41" i="23" s="1"/>
  <c r="E41" i="23"/>
  <c r="H41" i="23"/>
  <c r="C42" i="23"/>
  <c r="G42" i="23" s="1"/>
  <c r="E42" i="23"/>
  <c r="H42" i="23" s="1"/>
  <c r="C43" i="23"/>
  <c r="G43" i="23" s="1"/>
  <c r="E43" i="23"/>
  <c r="H43" i="23"/>
  <c r="C44" i="23"/>
  <c r="G44" i="23" s="1"/>
  <c r="E44" i="23"/>
  <c r="H44" i="23" s="1"/>
  <c r="C45" i="23"/>
  <c r="G45" i="23" s="1"/>
  <c r="E45" i="23"/>
  <c r="H45" i="23" s="1"/>
  <c r="C46" i="23"/>
  <c r="G46" i="23" s="1"/>
  <c r="E46" i="23"/>
  <c r="H46" i="23"/>
  <c r="C47" i="23"/>
  <c r="G47" i="23" s="1"/>
  <c r="E47" i="23"/>
  <c r="H47" i="23"/>
  <c r="C48" i="23"/>
  <c r="G48" i="23" s="1"/>
  <c r="E48" i="23"/>
  <c r="H48" i="23" s="1"/>
  <c r="C49" i="23"/>
  <c r="G49" i="23" s="1"/>
  <c r="E49" i="23"/>
  <c r="H49" i="23"/>
  <c r="C50" i="23"/>
  <c r="G50" i="23" s="1"/>
  <c r="E50" i="23"/>
  <c r="H50" i="23" s="1"/>
  <c r="C51" i="23"/>
  <c r="G51" i="23" s="1"/>
  <c r="E51" i="23"/>
  <c r="H51" i="23" s="1"/>
  <c r="C52" i="23"/>
  <c r="G52" i="23" s="1"/>
  <c r="E52" i="23"/>
  <c r="H52" i="23" s="1"/>
  <c r="C53" i="23"/>
  <c r="G53" i="23" s="1"/>
  <c r="E53" i="23"/>
  <c r="H53" i="23"/>
  <c r="C54" i="23"/>
  <c r="G54" i="23" s="1"/>
  <c r="E54" i="23"/>
  <c r="H54" i="23" s="1"/>
  <c r="C55" i="23"/>
  <c r="G55" i="23" s="1"/>
  <c r="E55" i="23"/>
  <c r="H55" i="23"/>
  <c r="C56" i="23"/>
  <c r="G56" i="23" s="1"/>
  <c r="E56" i="23"/>
  <c r="H56" i="23" s="1"/>
  <c r="C57" i="23"/>
  <c r="G57" i="23" s="1"/>
  <c r="E57" i="23"/>
  <c r="H57" i="23" s="1"/>
  <c r="C58" i="23"/>
  <c r="G58" i="23" s="1"/>
  <c r="E58" i="23"/>
  <c r="H58" i="23" s="1"/>
  <c r="C59" i="23"/>
  <c r="G59" i="23" s="1"/>
  <c r="E59" i="23"/>
  <c r="H59" i="23"/>
  <c r="C60" i="23"/>
  <c r="G60" i="23" s="1"/>
  <c r="E60" i="23"/>
  <c r="H60" i="23" s="1"/>
  <c r="C61" i="23"/>
  <c r="G61" i="23" s="1"/>
  <c r="E61" i="23"/>
  <c r="H61" i="23"/>
  <c r="C62" i="23"/>
  <c r="G62" i="23" s="1"/>
  <c r="E62" i="23"/>
  <c r="H62" i="23" s="1"/>
  <c r="C63" i="23"/>
  <c r="G63" i="23" s="1"/>
  <c r="E63" i="23"/>
  <c r="H63" i="23" s="1"/>
  <c r="C64" i="23"/>
  <c r="G64" i="23" s="1"/>
  <c r="E64" i="23"/>
  <c r="H64" i="23" s="1"/>
  <c r="C65" i="23"/>
  <c r="G65" i="23" s="1"/>
  <c r="E65" i="23"/>
  <c r="H65" i="23"/>
  <c r="C66" i="23"/>
  <c r="G66" i="23" s="1"/>
  <c r="E66" i="23"/>
  <c r="H66" i="23" s="1"/>
  <c r="C67" i="23"/>
  <c r="G67" i="23" s="1"/>
  <c r="E67" i="23"/>
  <c r="H67" i="23" s="1"/>
  <c r="C68" i="23"/>
  <c r="G68" i="23" s="1"/>
  <c r="E68" i="23"/>
  <c r="H68" i="23" s="1"/>
  <c r="C69" i="23"/>
  <c r="G69" i="23" s="1"/>
  <c r="E69" i="23"/>
  <c r="H69" i="23"/>
  <c r="C70" i="23"/>
  <c r="G70" i="23" s="1"/>
  <c r="E70" i="23"/>
  <c r="H70" i="23" s="1"/>
  <c r="C71" i="23"/>
  <c r="G71" i="23" s="1"/>
  <c r="E71" i="23"/>
  <c r="H71" i="23"/>
  <c r="C72" i="23"/>
  <c r="G72" i="23" s="1"/>
  <c r="E72" i="23"/>
  <c r="H72" i="23" s="1"/>
  <c r="C73" i="23"/>
  <c r="G73" i="23" s="1"/>
  <c r="E73" i="23"/>
  <c r="H73" i="23" s="1"/>
  <c r="C74" i="23"/>
  <c r="G74" i="23" s="1"/>
  <c r="E74" i="23"/>
  <c r="H74" i="23" s="1"/>
  <c r="C75" i="23"/>
  <c r="G75" i="23" s="1"/>
  <c r="E75" i="23"/>
  <c r="H75" i="23"/>
  <c r="C76" i="23"/>
  <c r="G76" i="23" s="1"/>
  <c r="E76" i="23"/>
  <c r="H76" i="23" s="1"/>
  <c r="C77" i="23"/>
  <c r="G77" i="23" s="1"/>
  <c r="E77" i="23"/>
  <c r="H77" i="23"/>
  <c r="C78" i="23"/>
  <c r="G78" i="23" s="1"/>
  <c r="E78" i="23"/>
  <c r="H78" i="23" s="1"/>
  <c r="C79" i="23"/>
  <c r="G79" i="23" s="1"/>
  <c r="E79" i="23"/>
  <c r="H79" i="23" s="1"/>
  <c r="C80" i="23"/>
  <c r="G80" i="23" s="1"/>
  <c r="E80" i="23"/>
  <c r="H80" i="23" s="1"/>
  <c r="C81" i="23"/>
  <c r="G81" i="23" s="1"/>
  <c r="E81" i="23"/>
  <c r="H81" i="23"/>
  <c r="C82" i="23"/>
  <c r="G82" i="23" s="1"/>
  <c r="E82" i="23"/>
  <c r="H82" i="23" s="1"/>
  <c r="C83" i="23"/>
  <c r="G83" i="23" s="1"/>
  <c r="E83" i="23"/>
  <c r="H83" i="23" s="1"/>
  <c r="C84" i="23"/>
  <c r="G84" i="23" s="1"/>
  <c r="E84" i="23"/>
  <c r="H84" i="23" s="1"/>
  <c r="C85" i="23"/>
  <c r="G85" i="23" s="1"/>
  <c r="E85" i="23"/>
  <c r="H85" i="23"/>
  <c r="C86" i="23"/>
  <c r="G86" i="23" s="1"/>
  <c r="E86" i="23"/>
  <c r="H86" i="23" s="1"/>
  <c r="C87" i="23"/>
  <c r="G87" i="23" s="1"/>
  <c r="E87" i="23"/>
  <c r="H87" i="23"/>
  <c r="C88" i="23"/>
  <c r="G88" i="23" s="1"/>
  <c r="E88" i="23"/>
  <c r="H88" i="23" s="1"/>
  <c r="C89" i="23"/>
  <c r="G89" i="23" s="1"/>
  <c r="E89" i="23"/>
  <c r="H89" i="23"/>
  <c r="C90" i="23"/>
  <c r="G90" i="23" s="1"/>
  <c r="E90" i="23"/>
  <c r="H90" i="23" s="1"/>
  <c r="C91" i="23"/>
  <c r="G91" i="23" s="1"/>
  <c r="E91" i="23"/>
  <c r="H91" i="23" s="1"/>
  <c r="C92" i="23"/>
  <c r="G92" i="23" s="1"/>
  <c r="E92" i="23"/>
  <c r="H92" i="23" s="1"/>
  <c r="C93" i="23"/>
  <c r="G93" i="23" s="1"/>
  <c r="E93" i="23"/>
  <c r="H93" i="23" s="1"/>
  <c r="C94" i="23"/>
  <c r="G94" i="23" s="1"/>
  <c r="E94" i="23"/>
  <c r="H94" i="23" s="1"/>
  <c r="C95" i="23"/>
  <c r="G95" i="23" s="1"/>
  <c r="E95" i="23"/>
  <c r="H95" i="23" s="1"/>
  <c r="C96" i="23"/>
  <c r="G96" i="23" s="1"/>
  <c r="E96" i="23"/>
  <c r="H96" i="23" s="1"/>
  <c r="C97" i="23"/>
  <c r="G97" i="23" s="1"/>
  <c r="E97" i="23"/>
  <c r="H97" i="23" s="1"/>
  <c r="C98" i="23"/>
  <c r="G98" i="23" s="1"/>
  <c r="E98" i="23"/>
  <c r="H98" i="23" s="1"/>
  <c r="C99" i="23"/>
  <c r="G99" i="23" s="1"/>
  <c r="E99" i="23"/>
  <c r="H99" i="23" s="1"/>
  <c r="C100" i="23"/>
  <c r="G100" i="23" s="1"/>
  <c r="E100" i="23"/>
  <c r="H100" i="23" s="1"/>
  <c r="C101" i="23"/>
  <c r="G101" i="23" s="1"/>
  <c r="E101" i="23"/>
  <c r="H101" i="23" s="1"/>
  <c r="C102" i="23"/>
  <c r="G102" i="23" s="1"/>
  <c r="E102" i="23"/>
  <c r="H102" i="23" s="1"/>
  <c r="C103" i="23"/>
  <c r="G103" i="23" s="1"/>
  <c r="E103" i="23"/>
  <c r="H103" i="23" s="1"/>
  <c r="C104" i="23"/>
  <c r="G104" i="23" s="1"/>
  <c r="E104" i="23"/>
  <c r="H104" i="23" s="1"/>
  <c r="C105" i="23"/>
  <c r="G105" i="23" s="1"/>
  <c r="E105" i="23"/>
  <c r="H105" i="23" s="1"/>
  <c r="C106" i="23"/>
  <c r="G106" i="23" s="1"/>
  <c r="E106" i="23"/>
  <c r="H106" i="23" s="1"/>
  <c r="C107" i="23"/>
  <c r="G107" i="23" s="1"/>
  <c r="E107" i="23"/>
  <c r="H107" i="23" s="1"/>
  <c r="C108" i="23"/>
  <c r="G108" i="23" s="1"/>
  <c r="E108" i="23"/>
  <c r="H108" i="23" s="1"/>
  <c r="C109" i="23"/>
  <c r="G109" i="23" s="1"/>
  <c r="E109" i="23"/>
  <c r="H109" i="23" s="1"/>
  <c r="C110" i="23"/>
  <c r="G110" i="23" s="1"/>
  <c r="E110" i="23"/>
  <c r="H110" i="23" s="1"/>
  <c r="C111" i="23"/>
  <c r="G111" i="23" s="1"/>
  <c r="E111" i="23"/>
  <c r="H111" i="23" s="1"/>
  <c r="C112" i="23"/>
  <c r="G112" i="23" s="1"/>
  <c r="E112" i="23"/>
  <c r="H112" i="23" s="1"/>
  <c r="C113" i="23"/>
  <c r="G113" i="23" s="1"/>
  <c r="E113" i="23"/>
  <c r="H113" i="23" s="1"/>
  <c r="C114" i="23"/>
  <c r="G114" i="23" s="1"/>
  <c r="E114" i="23"/>
  <c r="H114" i="23" s="1"/>
  <c r="C115" i="23"/>
  <c r="G115" i="23" s="1"/>
  <c r="E115" i="23"/>
  <c r="H115" i="23" s="1"/>
  <c r="C116" i="23"/>
  <c r="G116" i="23" s="1"/>
  <c r="E116" i="23"/>
  <c r="H116" i="23" s="1"/>
  <c r="C117" i="23"/>
  <c r="G117" i="23" s="1"/>
  <c r="E117" i="23"/>
  <c r="H117" i="23" s="1"/>
  <c r="C118" i="23"/>
  <c r="G118" i="23" s="1"/>
  <c r="E118" i="23"/>
  <c r="H118" i="23" s="1"/>
  <c r="C119" i="23"/>
  <c r="G119" i="23" s="1"/>
  <c r="E119" i="23"/>
  <c r="H119" i="23" s="1"/>
  <c r="C120" i="23"/>
  <c r="G120" i="23" s="1"/>
  <c r="E120" i="23"/>
  <c r="H120" i="23" s="1"/>
  <c r="C121" i="23"/>
  <c r="G121" i="23" s="1"/>
  <c r="E121" i="23"/>
  <c r="H121" i="23" s="1"/>
  <c r="C122" i="23"/>
  <c r="G122" i="23" s="1"/>
  <c r="E122" i="23"/>
  <c r="H122" i="23" s="1"/>
  <c r="C123" i="23"/>
  <c r="G123" i="23" s="1"/>
  <c r="E123" i="23"/>
  <c r="H123" i="23" s="1"/>
  <c r="C124" i="23"/>
  <c r="G124" i="23" s="1"/>
  <c r="E124" i="23"/>
  <c r="H124" i="23" s="1"/>
  <c r="C125" i="23"/>
  <c r="G125" i="23" s="1"/>
  <c r="E125" i="23"/>
  <c r="H125" i="23" s="1"/>
  <c r="C126" i="23"/>
  <c r="G126" i="23" s="1"/>
  <c r="E126" i="23"/>
  <c r="H126" i="23" s="1"/>
  <c r="C127" i="23"/>
  <c r="G127" i="23" s="1"/>
  <c r="E127" i="23"/>
  <c r="H127" i="23" s="1"/>
  <c r="C128" i="23"/>
  <c r="G128" i="23" s="1"/>
  <c r="E128" i="23"/>
  <c r="H128" i="23" s="1"/>
  <c r="C129" i="23"/>
  <c r="E129" i="23"/>
  <c r="C130" i="23"/>
  <c r="E130" i="23"/>
  <c r="G130" i="23"/>
  <c r="H130" i="23"/>
  <c r="C131" i="23"/>
  <c r="G131" i="23" s="1"/>
  <c r="E131" i="23"/>
  <c r="H131" i="23" s="1"/>
  <c r="C132" i="23"/>
  <c r="E132" i="23"/>
  <c r="G132" i="23"/>
  <c r="H132" i="23"/>
  <c r="C133" i="23"/>
  <c r="G133" i="23" s="1"/>
  <c r="E133" i="23"/>
  <c r="H133" i="23" s="1"/>
  <c r="C134" i="23"/>
  <c r="E134" i="23"/>
  <c r="G134" i="23"/>
  <c r="H134" i="23"/>
  <c r="C135" i="23"/>
  <c r="G135" i="23" s="1"/>
  <c r="E135" i="23"/>
  <c r="H135" i="23" s="1"/>
  <c r="C136" i="23"/>
  <c r="E136" i="23"/>
  <c r="G136" i="23"/>
  <c r="H136" i="23"/>
  <c r="C137" i="23"/>
  <c r="G137" i="23" s="1"/>
  <c r="E137" i="23"/>
  <c r="H137" i="23" s="1"/>
  <c r="C138" i="23"/>
  <c r="E138" i="23"/>
  <c r="G138" i="23"/>
  <c r="H138" i="23"/>
  <c r="C139" i="23"/>
  <c r="G139" i="23" s="1"/>
  <c r="E139" i="23"/>
  <c r="H139" i="23" s="1"/>
  <c r="C140" i="23"/>
  <c r="E140" i="23"/>
  <c r="G140" i="23"/>
  <c r="H140" i="23"/>
  <c r="C141" i="23"/>
  <c r="G141" i="23" s="1"/>
  <c r="E141" i="23"/>
  <c r="H141" i="23" s="1"/>
  <c r="C142" i="23"/>
  <c r="E142" i="23"/>
  <c r="G142" i="23"/>
  <c r="H142" i="23"/>
  <c r="C143" i="23"/>
  <c r="G143" i="23" s="1"/>
  <c r="E143" i="23"/>
  <c r="H143" i="23" s="1"/>
  <c r="C144" i="23"/>
  <c r="E144" i="23"/>
  <c r="G144" i="23"/>
  <c r="H144" i="23"/>
  <c r="C145" i="23"/>
  <c r="G145" i="23" s="1"/>
  <c r="E145" i="23"/>
  <c r="H145" i="23" s="1"/>
  <c r="C146" i="23"/>
  <c r="E146" i="23"/>
  <c r="G146" i="23"/>
  <c r="H146" i="23"/>
  <c r="C147" i="23"/>
  <c r="G147" i="23" s="1"/>
  <c r="E147" i="23"/>
  <c r="H147" i="23" s="1"/>
  <c r="C148" i="23"/>
  <c r="E148" i="23"/>
  <c r="G148" i="23"/>
  <c r="H148" i="23"/>
  <c r="C149" i="23"/>
  <c r="G149" i="23" s="1"/>
  <c r="E149" i="23"/>
  <c r="H149" i="23" s="1"/>
  <c r="C150" i="23"/>
  <c r="E150" i="23"/>
  <c r="G150" i="23"/>
  <c r="H150" i="23"/>
  <c r="C151" i="23"/>
  <c r="G151" i="23" s="1"/>
  <c r="E151" i="23"/>
  <c r="H151" i="23" s="1"/>
  <c r="C152" i="23"/>
  <c r="E152" i="23"/>
  <c r="G152" i="23"/>
  <c r="H152" i="23"/>
  <c r="C153" i="23"/>
  <c r="G153" i="23" s="1"/>
  <c r="E153" i="23"/>
  <c r="H153" i="23" s="1"/>
  <c r="C154" i="23"/>
  <c r="E154" i="23"/>
  <c r="G154" i="23"/>
  <c r="H154" i="23"/>
  <c r="C155" i="23"/>
  <c r="G155" i="23" s="1"/>
  <c r="E155" i="23"/>
  <c r="H155" i="23" s="1"/>
  <c r="I9" i="21" l="1"/>
  <c r="I8" i="21"/>
  <c r="H5" i="21"/>
  <c r="F5" i="21"/>
  <c r="H4" i="21"/>
  <c r="F4" i="21"/>
  <c r="I9" i="20"/>
  <c r="I8" i="20"/>
  <c r="H5" i="20"/>
  <c r="F5" i="20"/>
  <c r="H4" i="20"/>
  <c r="F4" i="20"/>
  <c r="K54" i="19"/>
  <c r="J54" i="19"/>
  <c r="F53" i="19"/>
  <c r="K53" i="19" s="1"/>
  <c r="C53" i="19"/>
  <c r="J53" i="19" s="1"/>
  <c r="F52" i="19"/>
  <c r="K52" i="19" s="1"/>
  <c r="C52" i="19"/>
  <c r="J52" i="19" s="1"/>
  <c r="F51" i="19"/>
  <c r="K51" i="19" s="1"/>
  <c r="C51" i="19"/>
  <c r="J51" i="19" s="1"/>
  <c r="F50" i="19"/>
  <c r="K50" i="19" s="1"/>
  <c r="C50" i="19"/>
  <c r="J50" i="19" s="1"/>
  <c r="K49" i="19"/>
  <c r="F49" i="19"/>
  <c r="C49" i="19"/>
  <c r="J49" i="19" s="1"/>
  <c r="F48" i="19"/>
  <c r="K48" i="19" s="1"/>
  <c r="C48" i="19"/>
  <c r="J48" i="19" s="1"/>
  <c r="K47" i="19"/>
  <c r="F47" i="19"/>
  <c r="C47" i="19"/>
  <c r="J47" i="19" s="1"/>
  <c r="F46" i="19"/>
  <c r="K46" i="19" s="1"/>
  <c r="C46" i="19"/>
  <c r="J46" i="19" s="1"/>
  <c r="K45" i="19"/>
  <c r="F45" i="19"/>
  <c r="C45" i="19"/>
  <c r="J45" i="19" s="1"/>
  <c r="F44" i="19"/>
  <c r="K44" i="19" s="1"/>
  <c r="C44" i="19"/>
  <c r="J44" i="19" s="1"/>
  <c r="K43" i="19"/>
  <c r="F43" i="19"/>
  <c r="C43" i="19"/>
  <c r="J43" i="19" s="1"/>
  <c r="F42" i="19"/>
  <c r="K42" i="19" s="1"/>
  <c r="C42" i="19"/>
  <c r="J42" i="19" s="1"/>
  <c r="K41" i="19"/>
  <c r="F41" i="19"/>
  <c r="C41" i="19"/>
  <c r="J41" i="19" s="1"/>
  <c r="F40" i="19"/>
  <c r="K40" i="19" s="1"/>
  <c r="C40" i="19"/>
  <c r="J40" i="19" s="1"/>
  <c r="F39" i="19"/>
  <c r="K39" i="19" s="1"/>
  <c r="C39" i="19"/>
  <c r="J39" i="19" s="1"/>
  <c r="F38" i="19"/>
  <c r="K38" i="19" s="1"/>
  <c r="C38" i="19"/>
  <c r="J38" i="19" s="1"/>
  <c r="F37" i="19"/>
  <c r="K37" i="19" s="1"/>
  <c r="C37" i="19"/>
  <c r="J37" i="19" s="1"/>
  <c r="F36" i="19"/>
  <c r="K36" i="19" s="1"/>
  <c r="C36" i="19"/>
  <c r="J36" i="19" s="1"/>
  <c r="F35" i="19"/>
  <c r="K35" i="19" s="1"/>
  <c r="C35" i="19"/>
  <c r="J35" i="19" s="1"/>
  <c r="F34" i="19"/>
  <c r="K34" i="19" s="1"/>
  <c r="C34" i="19"/>
  <c r="J34" i="19" s="1"/>
  <c r="K33" i="19"/>
  <c r="F33" i="19"/>
  <c r="C33" i="19"/>
  <c r="J33" i="19" s="1"/>
  <c r="F32" i="19"/>
  <c r="K32" i="19" s="1"/>
  <c r="C32" i="19"/>
  <c r="J32" i="19" s="1"/>
  <c r="K31" i="19"/>
  <c r="F31" i="19"/>
  <c r="C31" i="19"/>
  <c r="J31" i="19" s="1"/>
  <c r="F30" i="19"/>
  <c r="K30" i="19" s="1"/>
  <c r="C30" i="19"/>
  <c r="J30" i="19" s="1"/>
  <c r="K29" i="19"/>
  <c r="F29" i="19"/>
  <c r="C29" i="19"/>
  <c r="J29" i="19" s="1"/>
  <c r="F28" i="19"/>
  <c r="K28" i="19" s="1"/>
  <c r="C28" i="19"/>
  <c r="J28" i="19" s="1"/>
  <c r="K27" i="19"/>
  <c r="F27" i="19"/>
  <c r="C27" i="19"/>
  <c r="J27" i="19" s="1"/>
  <c r="F26" i="19"/>
  <c r="K26" i="19" s="1"/>
  <c r="C26" i="19"/>
  <c r="J26" i="19" s="1"/>
  <c r="K25" i="19"/>
  <c r="F25" i="19"/>
  <c r="C25" i="19"/>
  <c r="J25" i="19" s="1"/>
  <c r="F24" i="19"/>
  <c r="K24" i="19" s="1"/>
  <c r="C24" i="19"/>
  <c r="J24" i="19" s="1"/>
  <c r="F23" i="19"/>
  <c r="K23" i="19" s="1"/>
  <c r="C23" i="19"/>
  <c r="J23" i="19" s="1"/>
  <c r="F22" i="19"/>
  <c r="K22" i="19" s="1"/>
  <c r="C22" i="19"/>
  <c r="J22" i="19" s="1"/>
  <c r="F21" i="19"/>
  <c r="K21" i="19" s="1"/>
  <c r="C21" i="19"/>
  <c r="J21" i="19" s="1"/>
  <c r="F20" i="19"/>
  <c r="K20" i="19" s="1"/>
  <c r="C20" i="19"/>
  <c r="J20" i="19" s="1"/>
  <c r="F19" i="19"/>
  <c r="K19" i="19" s="1"/>
  <c r="C19" i="19"/>
  <c r="J19" i="19" s="1"/>
  <c r="F18" i="19"/>
  <c r="K18" i="19" s="1"/>
  <c r="C18" i="19"/>
  <c r="J18" i="19" s="1"/>
  <c r="K17" i="19"/>
  <c r="F17" i="19"/>
  <c r="C17" i="19"/>
  <c r="J17" i="19" s="1"/>
  <c r="F16" i="19"/>
  <c r="K16" i="19" s="1"/>
  <c r="C16" i="19"/>
  <c r="J16" i="19" s="1"/>
  <c r="K15" i="19"/>
  <c r="F15" i="19"/>
  <c r="C15" i="19"/>
  <c r="J15" i="19" s="1"/>
  <c r="F14" i="19"/>
  <c r="K14" i="19" s="1"/>
  <c r="C14" i="19"/>
  <c r="J14" i="19" s="1"/>
  <c r="K13" i="19"/>
  <c r="F13" i="19"/>
  <c r="C13" i="19"/>
  <c r="J13" i="19" s="1"/>
  <c r="F12" i="19"/>
  <c r="K12" i="19" s="1"/>
  <c r="C12" i="19"/>
  <c r="J12" i="19" s="1"/>
  <c r="K11" i="19"/>
  <c r="F11" i="19"/>
  <c r="C11" i="19"/>
  <c r="J11" i="19" s="1"/>
  <c r="F10" i="19"/>
  <c r="K10" i="19" s="1"/>
  <c r="C10" i="19"/>
  <c r="J10" i="19" s="1"/>
  <c r="K9" i="19"/>
  <c r="F9" i="19"/>
  <c r="C9" i="19"/>
  <c r="J9" i="19" s="1"/>
  <c r="F8" i="19"/>
  <c r="K8" i="19" s="1"/>
  <c r="C8" i="19"/>
  <c r="J8" i="19" s="1"/>
  <c r="F7" i="19"/>
  <c r="K7" i="19" s="1"/>
  <c r="C7" i="19"/>
  <c r="J7" i="19" s="1"/>
  <c r="F6" i="19"/>
  <c r="K6" i="19" s="1"/>
  <c r="C6" i="19"/>
  <c r="J6" i="19" s="1"/>
  <c r="F5" i="19"/>
  <c r="K5" i="19" s="1"/>
  <c r="C5" i="19"/>
  <c r="J5" i="19" s="1"/>
  <c r="F4" i="19"/>
  <c r="K4" i="19" s="1"/>
  <c r="C4" i="19"/>
  <c r="J4" i="19" s="1"/>
  <c r="F3" i="19"/>
  <c r="K3" i="19" s="1"/>
  <c r="C3" i="19"/>
  <c r="J3" i="19" s="1"/>
  <c r="F2" i="19"/>
  <c r="K2" i="19" s="1"/>
  <c r="C2" i="19"/>
  <c r="J2" i="19" s="1"/>
  <c r="J2" i="18"/>
  <c r="M4" i="18" s="1"/>
  <c r="K2" i="18"/>
  <c r="J3" i="18"/>
  <c r="M5" i="18" s="1"/>
  <c r="K3" i="18"/>
  <c r="N5" i="18" s="1"/>
  <c r="J4" i="18"/>
  <c r="M6" i="18" s="1"/>
  <c r="K4" i="18"/>
  <c r="N4" i="18"/>
  <c r="J5" i="18"/>
  <c r="K5" i="18"/>
  <c r="J6" i="18"/>
  <c r="K6" i="18"/>
  <c r="N7" i="18" s="1"/>
  <c r="N6" i="18"/>
  <c r="J7" i="18"/>
  <c r="M8" i="18" s="1"/>
  <c r="K7" i="18"/>
  <c r="N8" i="18" s="1"/>
  <c r="M7" i="18"/>
  <c r="J8" i="18"/>
  <c r="K8" i="18"/>
  <c r="N9" i="18" s="1"/>
  <c r="J9" i="18"/>
  <c r="M10" i="18" s="1"/>
  <c r="K9" i="18"/>
  <c r="N10" i="18" s="1"/>
  <c r="M9" i="18"/>
  <c r="J10" i="18"/>
  <c r="M11" i="18" s="1"/>
  <c r="K10" i="18"/>
  <c r="N11" i="18" s="1"/>
  <c r="J11" i="18"/>
  <c r="M12" i="18" s="1"/>
  <c r="K11" i="18"/>
  <c r="J12" i="18"/>
  <c r="K12" i="18"/>
  <c r="N13" i="18" s="1"/>
  <c r="N12" i="18"/>
  <c r="J13" i="18"/>
  <c r="M14" i="18" s="1"/>
  <c r="K13" i="18"/>
  <c r="M13" i="18"/>
  <c r="J14" i="18"/>
  <c r="M15" i="18" s="1"/>
  <c r="K14" i="18"/>
  <c r="N15" i="18" s="1"/>
  <c r="N14" i="18"/>
  <c r="J15" i="18"/>
  <c r="M16" i="18" s="1"/>
  <c r="K15" i="18"/>
  <c r="N16" i="18" s="1"/>
  <c r="J16" i="18"/>
  <c r="K16" i="18"/>
  <c r="N17" i="18" s="1"/>
  <c r="J17" i="18"/>
  <c r="M18" i="18" s="1"/>
  <c r="K17" i="18"/>
  <c r="N18" i="18" s="1"/>
  <c r="M17" i="18"/>
  <c r="J18" i="18"/>
  <c r="K18" i="18"/>
  <c r="N19" i="18" s="1"/>
  <c r="J19" i="18"/>
  <c r="M20" i="18" s="1"/>
  <c r="K19" i="18"/>
  <c r="M19" i="18"/>
  <c r="J20" i="18"/>
  <c r="M21" i="18" s="1"/>
  <c r="K20" i="18"/>
  <c r="N21" i="18" s="1"/>
  <c r="N20" i="18"/>
  <c r="J21" i="18"/>
  <c r="M22" i="18" s="1"/>
  <c r="K21" i="18"/>
  <c r="N22" i="18" s="1"/>
  <c r="J22" i="18"/>
  <c r="K22" i="18"/>
  <c r="N23" i="18" s="1"/>
  <c r="J23" i="18"/>
  <c r="M24" i="18" s="1"/>
  <c r="K23" i="18"/>
  <c r="N24" i="18" s="1"/>
  <c r="M23" i="18"/>
  <c r="J24" i="18"/>
  <c r="M25" i="18" s="1"/>
  <c r="K24" i="18"/>
  <c r="N25" i="18" s="1"/>
  <c r="J25" i="18"/>
  <c r="M26" i="18" s="1"/>
  <c r="K25" i="18"/>
  <c r="N26" i="18" s="1"/>
  <c r="J26" i="18"/>
  <c r="K26" i="18"/>
  <c r="N27" i="18" s="1"/>
  <c r="J27" i="18"/>
  <c r="M28" i="18" s="1"/>
  <c r="K27" i="18"/>
  <c r="N28" i="18" s="1"/>
  <c r="M27" i="18"/>
  <c r="J28" i="18"/>
  <c r="K28" i="18"/>
  <c r="J29" i="18"/>
  <c r="M29" i="18" s="1"/>
  <c r="K29" i="18"/>
  <c r="N29" i="18" s="1"/>
  <c r="J30" i="18"/>
  <c r="M30" i="18" s="1"/>
  <c r="K30" i="18"/>
  <c r="N30" i="18" s="1"/>
  <c r="J31" i="18"/>
  <c r="K31" i="18"/>
  <c r="N31" i="18" s="1"/>
  <c r="M31" i="18"/>
  <c r="J32" i="18"/>
  <c r="M32" i="18" s="1"/>
  <c r="K32" i="18"/>
  <c r="N32" i="18" s="1"/>
  <c r="J33" i="18"/>
  <c r="M33" i="18" s="1"/>
  <c r="K33" i="18"/>
  <c r="N33" i="18" s="1"/>
  <c r="J34" i="18"/>
  <c r="M34" i="18" s="1"/>
  <c r="K34" i="18"/>
  <c r="N34" i="18" s="1"/>
  <c r="J35" i="18"/>
  <c r="M35" i="18" s="1"/>
  <c r="K35" i="18"/>
  <c r="N35" i="18" s="1"/>
  <c r="J36" i="18"/>
  <c r="M36" i="18" s="1"/>
  <c r="K36" i="18"/>
  <c r="N36" i="18"/>
  <c r="J37" i="18"/>
  <c r="M37" i="18" s="1"/>
  <c r="K37" i="18"/>
  <c r="N37" i="18" s="1"/>
  <c r="J38" i="18"/>
  <c r="M38" i="18" s="1"/>
  <c r="K38" i="18"/>
  <c r="N38" i="18" s="1"/>
  <c r="J39" i="18"/>
  <c r="M39" i="18" s="1"/>
  <c r="K39" i="18"/>
  <c r="N39" i="18" s="1"/>
  <c r="J40" i="18"/>
  <c r="M40" i="18" s="1"/>
  <c r="K40" i="18"/>
  <c r="N40" i="18" s="1"/>
  <c r="J41" i="18"/>
  <c r="M41" i="18" s="1"/>
  <c r="K41" i="18"/>
  <c r="N41" i="18" s="1"/>
  <c r="J42" i="18"/>
  <c r="M42" i="18" s="1"/>
  <c r="K42" i="18"/>
  <c r="N42" i="18" s="1"/>
  <c r="J43" i="18"/>
  <c r="M43" i="18" s="1"/>
  <c r="K43" i="18"/>
  <c r="N43" i="18" s="1"/>
  <c r="J44" i="18"/>
  <c r="M44" i="18" s="1"/>
  <c r="K44" i="18"/>
  <c r="N44" i="18"/>
  <c r="J45" i="18"/>
  <c r="M45" i="18" s="1"/>
  <c r="K45" i="18"/>
  <c r="N45" i="18" s="1"/>
  <c r="J46" i="18"/>
  <c r="M46" i="18" s="1"/>
  <c r="K46" i="18"/>
  <c r="N46" i="18" s="1"/>
  <c r="J47" i="18"/>
  <c r="K47" i="18"/>
  <c r="N47" i="18" s="1"/>
  <c r="M47" i="18"/>
  <c r="J48" i="18"/>
  <c r="M48" i="18" s="1"/>
  <c r="K48" i="18"/>
  <c r="N48" i="18" s="1"/>
  <c r="J49" i="18"/>
  <c r="M49" i="18" s="1"/>
  <c r="K49" i="18"/>
  <c r="N49" i="18" s="1"/>
  <c r="J50" i="18"/>
  <c r="M50" i="18" s="1"/>
  <c r="K50" i="18"/>
  <c r="N50" i="18" s="1"/>
  <c r="J51" i="18"/>
  <c r="M51" i="18" s="1"/>
  <c r="K51" i="18"/>
  <c r="N51" i="18" s="1"/>
  <c r="J52" i="18"/>
  <c r="M52" i="18" s="1"/>
  <c r="K52" i="18"/>
  <c r="N52" i="18"/>
  <c r="J53" i="18"/>
  <c r="M53" i="18" s="1"/>
  <c r="K53" i="18"/>
  <c r="N53" i="18" s="1"/>
  <c r="J54" i="18"/>
  <c r="M54" i="18" s="1"/>
  <c r="K54" i="18"/>
  <c r="N54" i="18" s="1"/>
  <c r="J55" i="18"/>
  <c r="M55" i="18" s="1"/>
  <c r="K55" i="18"/>
  <c r="N55" i="18" s="1"/>
  <c r="J56" i="18"/>
  <c r="M56" i="18" s="1"/>
  <c r="K56" i="18"/>
  <c r="N56" i="18" s="1"/>
  <c r="J57" i="18"/>
  <c r="M57" i="18" s="1"/>
  <c r="K57" i="18"/>
  <c r="N57" i="18" s="1"/>
  <c r="J58" i="18"/>
  <c r="M58" i="18" s="1"/>
  <c r="K58" i="18"/>
  <c r="N58" i="18" s="1"/>
  <c r="J59" i="18"/>
  <c r="M59" i="18" s="1"/>
  <c r="K59" i="18"/>
  <c r="N59" i="18" s="1"/>
  <c r="J60" i="18"/>
  <c r="M60" i="18" s="1"/>
  <c r="K60" i="18"/>
  <c r="N60" i="18" s="1"/>
  <c r="J61" i="18"/>
  <c r="M61" i="18" s="1"/>
  <c r="K61" i="18"/>
  <c r="N61" i="18" s="1"/>
  <c r="J62" i="18"/>
  <c r="M62" i="18" s="1"/>
  <c r="K62" i="18"/>
  <c r="N62" i="18" s="1"/>
  <c r="J63" i="18"/>
  <c r="K63" i="18"/>
  <c r="N63" i="18" s="1"/>
  <c r="M63" i="18"/>
  <c r="J64" i="18"/>
  <c r="M64" i="18" s="1"/>
  <c r="K64" i="18"/>
  <c r="N64" i="18" s="1"/>
  <c r="J65" i="18"/>
  <c r="M65" i="18" s="1"/>
  <c r="K65" i="18"/>
  <c r="N65" i="18" s="1"/>
  <c r="J66" i="18"/>
  <c r="M66" i="18" s="1"/>
  <c r="K66" i="18"/>
  <c r="N66" i="18" s="1"/>
  <c r="J67" i="18"/>
  <c r="M67" i="18" s="1"/>
  <c r="K67" i="18"/>
  <c r="N67" i="18" s="1"/>
  <c r="J68" i="18"/>
  <c r="M68" i="18" s="1"/>
  <c r="K68" i="18"/>
  <c r="N68" i="18"/>
  <c r="J69" i="18"/>
  <c r="M69" i="18" s="1"/>
  <c r="K69" i="18"/>
  <c r="N69" i="18" s="1"/>
  <c r="J70" i="18"/>
  <c r="M70" i="18" s="1"/>
  <c r="K70" i="18"/>
  <c r="N70" i="18"/>
  <c r="J71" i="18"/>
  <c r="M71" i="18" s="1"/>
  <c r="K71" i="18"/>
  <c r="N71" i="18" s="1"/>
  <c r="J72" i="18"/>
  <c r="M72" i="18" s="1"/>
  <c r="K72" i="18"/>
  <c r="N72" i="18" s="1"/>
  <c r="J73" i="18"/>
  <c r="M73" i="18" s="1"/>
  <c r="K73" i="18"/>
  <c r="N73" i="18" s="1"/>
  <c r="J74" i="18"/>
  <c r="M74" i="18" s="1"/>
  <c r="K74" i="18"/>
  <c r="N74" i="18" s="1"/>
  <c r="J75" i="18"/>
  <c r="M75" i="18" s="1"/>
  <c r="K75" i="18"/>
  <c r="N75" i="18" s="1"/>
  <c r="J76" i="18"/>
  <c r="M76" i="18" s="1"/>
  <c r="K76" i="18"/>
  <c r="N76" i="18" s="1"/>
  <c r="J77" i="18"/>
  <c r="M77" i="18" s="1"/>
  <c r="K77" i="18"/>
  <c r="N77" i="18" s="1"/>
  <c r="J78" i="18"/>
  <c r="M78" i="18" s="1"/>
  <c r="K78" i="18"/>
  <c r="N78" i="18"/>
  <c r="J79" i="18"/>
  <c r="M79" i="18" s="1"/>
  <c r="K79" i="18"/>
  <c r="N79" i="18" s="1"/>
  <c r="J80" i="18"/>
  <c r="M80" i="18" s="1"/>
  <c r="K80" i="18"/>
  <c r="N80" i="18" s="1"/>
  <c r="J81" i="18"/>
  <c r="M81" i="18" s="1"/>
  <c r="K81" i="18"/>
  <c r="N81" i="18" s="1"/>
  <c r="J82" i="18"/>
  <c r="M82" i="18" s="1"/>
  <c r="K82" i="18"/>
  <c r="N82" i="18" s="1"/>
  <c r="J83" i="18"/>
  <c r="M83" i="18" s="1"/>
  <c r="K83" i="18"/>
  <c r="N83" i="18" s="1"/>
  <c r="J84" i="18"/>
  <c r="M84" i="18" s="1"/>
  <c r="K84" i="18"/>
  <c r="N84" i="18" s="1"/>
  <c r="J85" i="18"/>
  <c r="M85" i="18" s="1"/>
  <c r="K85" i="18"/>
  <c r="N85" i="18" s="1"/>
  <c r="J86" i="18"/>
  <c r="M86" i="18" s="1"/>
  <c r="K86" i="18"/>
  <c r="N86" i="18" s="1"/>
  <c r="J87" i="18"/>
  <c r="K87" i="18"/>
  <c r="N87" i="18" s="1"/>
  <c r="M87" i="18"/>
  <c r="J88" i="18"/>
  <c r="M88" i="18" s="1"/>
  <c r="K88" i="18"/>
  <c r="N88" i="18" s="1"/>
  <c r="J89" i="18"/>
  <c r="M89" i="18" s="1"/>
  <c r="K89" i="18"/>
  <c r="N89" i="18" s="1"/>
  <c r="J90" i="18"/>
  <c r="M90" i="18" s="1"/>
  <c r="K90" i="18"/>
  <c r="N90" i="18" s="1"/>
  <c r="J91" i="18"/>
  <c r="M91" i="18" s="1"/>
  <c r="K91" i="18"/>
  <c r="N91" i="18" s="1"/>
  <c r="J92" i="18"/>
  <c r="M92" i="18" s="1"/>
  <c r="K92" i="18"/>
  <c r="N92" i="18" s="1"/>
  <c r="J93" i="18"/>
  <c r="M93" i="18" s="1"/>
  <c r="K93" i="18"/>
  <c r="N93" i="18" s="1"/>
  <c r="J94" i="18"/>
  <c r="M94" i="18" s="1"/>
  <c r="K94" i="18"/>
  <c r="N94" i="18" s="1"/>
  <c r="J95" i="18"/>
  <c r="K95" i="18"/>
  <c r="N95" i="18" s="1"/>
  <c r="M95" i="18"/>
  <c r="J96" i="18"/>
  <c r="M96" i="18" s="1"/>
  <c r="K96" i="18"/>
  <c r="N96" i="18" s="1"/>
  <c r="J97" i="18"/>
  <c r="M97" i="18" s="1"/>
  <c r="K97" i="18"/>
  <c r="N97" i="18" s="1"/>
  <c r="J98" i="18"/>
  <c r="M98" i="18" s="1"/>
  <c r="K98" i="18"/>
  <c r="N98" i="18" s="1"/>
  <c r="J99" i="18"/>
  <c r="M99" i="18" s="1"/>
  <c r="K99" i="18"/>
  <c r="N99" i="18" s="1"/>
  <c r="J100" i="18"/>
  <c r="M100" i="18" s="1"/>
  <c r="K100" i="18"/>
  <c r="N100" i="18"/>
  <c r="J101" i="18"/>
  <c r="M101" i="18" s="1"/>
  <c r="K101" i="18"/>
  <c r="N101" i="18" s="1"/>
  <c r="J102" i="18"/>
  <c r="M102" i="18" s="1"/>
  <c r="K102" i="18"/>
  <c r="N102" i="18" s="1"/>
  <c r="J103" i="18"/>
  <c r="M103" i="18" s="1"/>
  <c r="K103" i="18"/>
  <c r="N103" i="18" s="1"/>
  <c r="J104" i="18"/>
  <c r="M104" i="18" s="1"/>
  <c r="K104" i="18"/>
  <c r="N104" i="18" s="1"/>
  <c r="J105" i="18"/>
  <c r="M105" i="18" s="1"/>
  <c r="K105" i="18"/>
  <c r="N105" i="18" s="1"/>
  <c r="J106" i="18"/>
  <c r="M106" i="18" s="1"/>
  <c r="K106" i="18"/>
  <c r="N106" i="18" s="1"/>
  <c r="J107" i="18"/>
  <c r="M107" i="18" s="1"/>
  <c r="K107" i="18"/>
  <c r="N107" i="18" s="1"/>
  <c r="J108" i="18"/>
  <c r="K108" i="18"/>
  <c r="J109" i="18"/>
  <c r="M108" i="18" s="1"/>
  <c r="K109" i="18"/>
  <c r="N108" i="18" s="1"/>
  <c r="M109" i="18"/>
  <c r="J110" i="18"/>
  <c r="K110" i="18"/>
  <c r="N109" i="18" s="1"/>
  <c r="N110" i="18"/>
  <c r="J111" i="18"/>
  <c r="M110" i="18" s="1"/>
  <c r="K111" i="18"/>
  <c r="M111" i="18"/>
  <c r="J112" i="18"/>
  <c r="K112" i="18"/>
  <c r="N111" i="18" s="1"/>
  <c r="J113" i="18"/>
  <c r="M112" i="18" s="1"/>
  <c r="K113" i="18"/>
  <c r="N112" i="18" s="1"/>
  <c r="J114" i="18"/>
  <c r="M113" i="18" s="1"/>
  <c r="K114" i="18"/>
  <c r="N113" i="18" s="1"/>
  <c r="J115" i="18"/>
  <c r="M114" i="18" s="1"/>
  <c r="K115" i="18"/>
  <c r="N114" i="18" s="1"/>
  <c r="J116" i="18"/>
  <c r="M115" i="18" s="1"/>
  <c r="K116" i="18"/>
  <c r="N115" i="18" s="1"/>
  <c r="J117" i="18"/>
  <c r="M116" i="18" s="1"/>
  <c r="K117" i="18"/>
  <c r="N116" i="18" s="1"/>
  <c r="J118" i="18"/>
  <c r="M117" i="18" s="1"/>
  <c r="K118" i="18"/>
  <c r="N117" i="18" s="1"/>
  <c r="J119" i="18"/>
  <c r="M118" i="18" s="1"/>
  <c r="K119" i="18"/>
  <c r="N118" i="18" s="1"/>
  <c r="J120" i="18"/>
  <c r="M119" i="18" s="1"/>
  <c r="K120" i="18"/>
  <c r="N119" i="18" s="1"/>
  <c r="J121" i="18"/>
  <c r="M120" i="18" s="1"/>
  <c r="K121" i="18"/>
  <c r="N120" i="18" s="1"/>
  <c r="J122" i="18"/>
  <c r="M121" i="18" s="1"/>
  <c r="K122" i="18"/>
  <c r="N121" i="18" s="1"/>
  <c r="J123" i="18"/>
  <c r="M122" i="18" s="1"/>
  <c r="K123" i="18"/>
  <c r="N122" i="18" s="1"/>
  <c r="J124" i="18"/>
  <c r="M123" i="18" s="1"/>
  <c r="K124" i="18"/>
  <c r="N123" i="18" s="1"/>
  <c r="J125" i="18"/>
  <c r="M124" i="18" s="1"/>
  <c r="K125" i="18"/>
  <c r="N124" i="18" s="1"/>
  <c r="J126" i="18"/>
  <c r="M125" i="18" s="1"/>
  <c r="K126" i="18"/>
  <c r="N125" i="18" s="1"/>
  <c r="J127" i="18"/>
  <c r="M126" i="18" s="1"/>
  <c r="K127" i="18"/>
  <c r="N126" i="18" s="1"/>
  <c r="N127" i="18"/>
  <c r="J128" i="18"/>
  <c r="M127" i="18" s="1"/>
  <c r="K128" i="18"/>
  <c r="J129" i="18"/>
  <c r="M128" i="18" s="1"/>
  <c r="K129" i="18"/>
  <c r="N128" i="18" s="1"/>
  <c r="J130" i="18"/>
  <c r="M129" i="18" s="1"/>
  <c r="K130" i="18"/>
  <c r="N129" i="18" s="1"/>
  <c r="J131" i="18"/>
  <c r="M130" i="18" s="1"/>
  <c r="K131" i="18"/>
  <c r="N130" i="18" s="1"/>
  <c r="N131" i="18"/>
  <c r="J132" i="18"/>
  <c r="M131" i="18" s="1"/>
  <c r="K132" i="18"/>
  <c r="J133" i="18"/>
  <c r="M132" i="18" s="1"/>
  <c r="K133" i="18"/>
  <c r="N132" i="18" s="1"/>
  <c r="J134" i="18"/>
  <c r="M133" i="18" s="1"/>
  <c r="K134" i="18"/>
  <c r="N133" i="18" s="1"/>
  <c r="N134" i="18"/>
  <c r="J135" i="18"/>
  <c r="M134" i="18" s="1"/>
  <c r="K135" i="18"/>
  <c r="M135" i="18"/>
  <c r="J136" i="18"/>
  <c r="K136" i="18"/>
  <c r="N135" i="18" s="1"/>
  <c r="J137" i="18"/>
  <c r="M136" i="18" s="1"/>
  <c r="K137" i="18"/>
  <c r="N136" i="18" s="1"/>
  <c r="N137" i="18"/>
  <c r="J138" i="18"/>
  <c r="M137" i="18" s="1"/>
  <c r="K138" i="18"/>
  <c r="N138" i="18"/>
  <c r="J139" i="18"/>
  <c r="M138" i="18" s="1"/>
  <c r="K139" i="18"/>
  <c r="J140" i="18"/>
  <c r="M139" i="18" s="1"/>
  <c r="K140" i="18"/>
  <c r="N139" i="18" s="1"/>
  <c r="J141" i="18"/>
  <c r="M140" i="18" s="1"/>
  <c r="K141" i="18"/>
  <c r="N140" i="18" s="1"/>
  <c r="M141" i="18"/>
  <c r="N141" i="18"/>
  <c r="J142" i="18"/>
  <c r="K142" i="18"/>
  <c r="J143" i="18"/>
  <c r="M142" i="18" s="1"/>
  <c r="K143" i="18"/>
  <c r="N142" i="18" s="1"/>
  <c r="J144" i="18"/>
  <c r="M143" i="18" s="1"/>
  <c r="K144" i="18"/>
  <c r="N143" i="18" s="1"/>
  <c r="J145" i="18"/>
  <c r="M144" i="18" s="1"/>
  <c r="K145" i="18"/>
  <c r="N144" i="18" s="1"/>
  <c r="M145" i="18"/>
  <c r="J146" i="18"/>
  <c r="K146" i="18"/>
  <c r="N145" i="18" s="1"/>
  <c r="J147" i="18"/>
  <c r="M146" i="18" s="1"/>
  <c r="K147" i="18"/>
  <c r="N146" i="18" s="1"/>
  <c r="J148" i="18"/>
  <c r="M147" i="18" s="1"/>
  <c r="K148" i="18"/>
  <c r="N147" i="18" s="1"/>
  <c r="J149" i="18"/>
  <c r="M148" i="18" s="1"/>
  <c r="K149" i="18"/>
  <c r="N148" i="18" s="1"/>
  <c r="J150" i="18"/>
  <c r="M149" i="18" s="1"/>
  <c r="K150" i="18"/>
  <c r="N149" i="18" s="1"/>
  <c r="J151" i="18"/>
  <c r="M150" i="18" s="1"/>
  <c r="K151" i="18"/>
  <c r="N150" i="18" s="1"/>
  <c r="J152" i="18"/>
  <c r="M151" i="18" s="1"/>
  <c r="K152" i="18"/>
  <c r="N151" i="18" s="1"/>
  <c r="N152" i="18"/>
  <c r="J153" i="18"/>
  <c r="M152" i="18" s="1"/>
  <c r="K153" i="18"/>
  <c r="N153" i="18"/>
  <c r="J154" i="18"/>
  <c r="M153" i="18" s="1"/>
  <c r="K154" i="18"/>
  <c r="J155" i="18"/>
  <c r="M154" i="18" s="1"/>
  <c r="K155" i="18"/>
  <c r="N154" i="18" s="1"/>
  <c r="J156" i="18"/>
  <c r="M155" i="18" s="1"/>
  <c r="K156" i="18"/>
  <c r="N155" i="18" s="1"/>
  <c r="J157" i="18"/>
  <c r="M156" i="18" s="1"/>
  <c r="K157" i="18"/>
  <c r="N156" i="18" s="1"/>
  <c r="J158" i="18"/>
  <c r="M157" i="18" s="1"/>
  <c r="K158" i="18"/>
  <c r="N157" i="18" s="1"/>
  <c r="J159" i="18"/>
  <c r="M158" i="18" s="1"/>
  <c r="K159" i="18"/>
  <c r="N158" i="18" s="1"/>
  <c r="M159" i="18"/>
  <c r="J160" i="18"/>
  <c r="K160" i="18"/>
  <c r="N159" i="18" s="1"/>
  <c r="N160" i="18"/>
  <c r="J161" i="18"/>
  <c r="M160" i="18" s="1"/>
  <c r="K161" i="18"/>
  <c r="M161" i="18"/>
  <c r="N161" i="18"/>
  <c r="J162" i="18"/>
  <c r="K162" i="18"/>
  <c r="J163" i="18"/>
  <c r="M162" i="18" s="1"/>
  <c r="K163" i="18"/>
  <c r="N162" i="18" s="1"/>
  <c r="J164" i="18"/>
  <c r="M163" i="18" s="1"/>
  <c r="K164" i="18"/>
  <c r="N163" i="18" s="1"/>
  <c r="N164" i="18"/>
  <c r="J165" i="18"/>
  <c r="M164" i="18" s="1"/>
  <c r="K165" i="18"/>
  <c r="J166" i="18"/>
  <c r="M165" i="18" s="1"/>
  <c r="K166" i="18"/>
  <c r="N165" i="18" s="1"/>
  <c r="J167" i="18"/>
  <c r="M166" i="18" s="1"/>
  <c r="K167" i="18"/>
  <c r="N166" i="18" s="1"/>
  <c r="M167" i="18"/>
  <c r="J168" i="18"/>
  <c r="K168" i="18"/>
  <c r="N167" i="18" s="1"/>
  <c r="J169" i="18"/>
  <c r="M168" i="18" s="1"/>
  <c r="K169" i="18"/>
  <c r="N168" i="18" s="1"/>
  <c r="J170" i="18"/>
  <c r="M169" i="18" s="1"/>
  <c r="K170" i="18"/>
  <c r="N169" i="18" s="1"/>
  <c r="J171" i="18"/>
  <c r="M170" i="18" s="1"/>
  <c r="K171" i="18"/>
  <c r="N170" i="18" s="1"/>
  <c r="M171" i="18"/>
  <c r="J172" i="18"/>
  <c r="K172" i="18"/>
  <c r="N171" i="18" s="1"/>
  <c r="J173" i="18"/>
  <c r="M172" i="18" s="1"/>
  <c r="K173" i="18"/>
  <c r="N172" i="18" s="1"/>
  <c r="J174" i="18"/>
  <c r="M173" i="18" s="1"/>
  <c r="K174" i="18"/>
  <c r="N173" i="18" s="1"/>
  <c r="J175" i="18"/>
  <c r="M174" i="18" s="1"/>
  <c r="K175" i="18"/>
  <c r="N174" i="18" s="1"/>
  <c r="M175" i="18"/>
  <c r="N175" i="18"/>
  <c r="J176" i="18"/>
  <c r="K176" i="18"/>
  <c r="J177" i="18"/>
  <c r="M176" i="18" s="1"/>
  <c r="K177" i="18"/>
  <c r="N176" i="18" s="1"/>
  <c r="J178" i="18"/>
  <c r="M177" i="18" s="1"/>
  <c r="K178" i="18"/>
  <c r="N177" i="18" s="1"/>
  <c r="J179" i="18"/>
  <c r="M178" i="18" s="1"/>
  <c r="K179" i="18"/>
  <c r="N178" i="18" s="1"/>
  <c r="N179" i="18"/>
  <c r="J180" i="18"/>
  <c r="M179" i="18" s="1"/>
  <c r="K180" i="18"/>
  <c r="J181" i="18"/>
  <c r="M180" i="18" s="1"/>
  <c r="K181" i="18"/>
  <c r="N180" i="18" s="1"/>
  <c r="J182" i="18"/>
  <c r="M181" i="18" s="1"/>
  <c r="K182" i="18"/>
  <c r="N181" i="18" s="1"/>
  <c r="J183" i="18"/>
  <c r="M182" i="18" s="1"/>
  <c r="K183" i="18"/>
  <c r="N182" i="18" s="1"/>
  <c r="M183" i="18"/>
  <c r="N183" i="18"/>
  <c r="J184" i="18"/>
  <c r="K184" i="18"/>
  <c r="J185" i="18"/>
  <c r="M184" i="18" s="1"/>
  <c r="K185" i="18"/>
  <c r="N184" i="18" s="1"/>
  <c r="J186" i="18"/>
  <c r="M185" i="18" s="1"/>
  <c r="K186" i="18"/>
  <c r="N185" i="18" s="1"/>
  <c r="J187" i="18"/>
  <c r="M186" i="18" s="1"/>
  <c r="K187" i="18"/>
  <c r="N186" i="18" s="1"/>
  <c r="N187" i="18"/>
  <c r="J188" i="18"/>
  <c r="M187" i="18" s="1"/>
  <c r="K188" i="18"/>
  <c r="J189" i="18"/>
  <c r="M188" i="18" s="1"/>
  <c r="K189" i="18"/>
  <c r="N188" i="18" s="1"/>
  <c r="J190" i="18"/>
  <c r="M189" i="18" s="1"/>
  <c r="K190" i="18"/>
  <c r="N189" i="18" s="1"/>
  <c r="J191" i="18"/>
  <c r="M190" i="18" s="1"/>
  <c r="K191" i="18"/>
  <c r="N190" i="18" s="1"/>
  <c r="M191" i="18"/>
  <c r="N191" i="18"/>
  <c r="J192" i="18"/>
  <c r="K192" i="18"/>
  <c r="J193" i="18"/>
  <c r="M192" i="18" s="1"/>
  <c r="K193" i="18"/>
  <c r="N192" i="18" s="1"/>
  <c r="J194" i="18"/>
  <c r="M193" i="18" s="1"/>
  <c r="K194" i="18"/>
  <c r="N193" i="18" s="1"/>
  <c r="J195" i="18"/>
  <c r="M194" i="18" s="1"/>
  <c r="K195" i="18"/>
  <c r="N194" i="18" s="1"/>
  <c r="N195" i="18"/>
  <c r="J196" i="18"/>
  <c r="M195" i="18" s="1"/>
  <c r="K196" i="18"/>
  <c r="J197" i="18"/>
  <c r="M196" i="18" s="1"/>
  <c r="K197" i="18"/>
  <c r="N196" i="18" s="1"/>
  <c r="J198" i="18"/>
  <c r="M197" i="18" s="1"/>
  <c r="K198" i="18"/>
  <c r="N197" i="18" s="1"/>
  <c r="J199" i="18"/>
  <c r="M198" i="18" s="1"/>
  <c r="K199" i="18"/>
  <c r="N198" i="18" s="1"/>
  <c r="M199" i="18"/>
  <c r="N199" i="18"/>
  <c r="J200" i="18"/>
  <c r="K200" i="18"/>
  <c r="J201" i="18"/>
  <c r="M200" i="18" s="1"/>
  <c r="K201" i="18"/>
  <c r="N200" i="18" s="1"/>
  <c r="J202" i="18"/>
  <c r="M201" i="18" s="1"/>
  <c r="K202" i="18"/>
  <c r="N201" i="18" s="1"/>
  <c r="J203" i="18"/>
  <c r="M202" i="18" s="1"/>
  <c r="K203" i="18"/>
  <c r="N202" i="18" s="1"/>
  <c r="N203" i="18"/>
  <c r="J204" i="18"/>
  <c r="M203" i="18" s="1"/>
  <c r="K204" i="18"/>
  <c r="J205" i="18"/>
  <c r="M204" i="18" s="1"/>
  <c r="K205" i="18"/>
  <c r="N204" i="18" s="1"/>
  <c r="J206" i="18"/>
  <c r="M205" i="18" s="1"/>
  <c r="K206" i="18"/>
  <c r="N205" i="18" s="1"/>
  <c r="J207" i="18"/>
  <c r="M206" i="18" s="1"/>
  <c r="K207" i="18"/>
  <c r="N206" i="18" s="1"/>
  <c r="M207" i="18"/>
  <c r="N207" i="18"/>
  <c r="J208" i="18"/>
  <c r="K208" i="18"/>
  <c r="J209" i="18"/>
  <c r="M208" i="18" s="1"/>
  <c r="K209" i="18"/>
  <c r="N208" i="18" s="1"/>
  <c r="J210" i="18"/>
  <c r="M209" i="18" s="1"/>
  <c r="K210" i="18"/>
  <c r="N209" i="18" s="1"/>
  <c r="J211" i="18"/>
  <c r="M210" i="18" s="1"/>
  <c r="K211" i="18"/>
  <c r="N210" i="18" s="1"/>
  <c r="N211" i="18"/>
  <c r="J212" i="18"/>
  <c r="M211" i="18" s="1"/>
  <c r="K212" i="18"/>
  <c r="J213" i="18"/>
  <c r="M212" i="18" s="1"/>
  <c r="K213" i="18"/>
  <c r="N212" i="18" s="1"/>
  <c r="J214" i="18"/>
  <c r="M213" i="18" s="1"/>
  <c r="K214" i="18"/>
  <c r="N213" i="18" s="1"/>
  <c r="J215" i="18"/>
  <c r="M214" i="18" s="1"/>
  <c r="K215" i="18"/>
  <c r="N214" i="18" s="1"/>
  <c r="M215" i="18"/>
  <c r="N215" i="18"/>
  <c r="J216" i="18"/>
  <c r="K216" i="18"/>
  <c r="J217" i="18"/>
  <c r="M216" i="18" s="1"/>
  <c r="K217" i="18"/>
  <c r="N216" i="18" s="1"/>
  <c r="J218" i="18"/>
  <c r="M217" i="18" s="1"/>
  <c r="K218" i="18"/>
  <c r="N217" i="18" s="1"/>
  <c r="J219" i="18"/>
  <c r="M218" i="18" s="1"/>
  <c r="K219" i="18"/>
  <c r="N218" i="18" s="1"/>
  <c r="N219" i="18"/>
  <c r="J220" i="18"/>
  <c r="M219" i="18" s="1"/>
  <c r="K220" i="18"/>
  <c r="J221" i="18"/>
  <c r="M220" i="18" s="1"/>
  <c r="K221" i="18"/>
  <c r="N220" i="18" s="1"/>
  <c r="J222" i="18"/>
  <c r="M221" i="18" s="1"/>
  <c r="K222" i="18"/>
  <c r="N221" i="18" s="1"/>
  <c r="J223" i="18"/>
  <c r="M222" i="18" s="1"/>
  <c r="K223" i="18"/>
  <c r="N222" i="18" s="1"/>
  <c r="M223" i="18"/>
  <c r="N223" i="18"/>
  <c r="J224" i="18"/>
  <c r="K224" i="18"/>
  <c r="J225" i="18"/>
  <c r="M224" i="18" s="1"/>
  <c r="K225" i="18"/>
  <c r="N224" i="18" s="1"/>
  <c r="J226" i="18"/>
  <c r="M225" i="18" s="1"/>
  <c r="K226" i="18"/>
  <c r="N225" i="18" s="1"/>
  <c r="J227" i="18"/>
  <c r="M226" i="18" s="1"/>
  <c r="K227" i="18"/>
  <c r="N226" i="18" s="1"/>
  <c r="N227" i="18"/>
  <c r="J228" i="18"/>
  <c r="M227" i="18" s="1"/>
  <c r="K228" i="18"/>
  <c r="J229" i="18"/>
  <c r="M228" i="18" s="1"/>
  <c r="K229" i="18"/>
  <c r="N228" i="18" s="1"/>
  <c r="J230" i="18"/>
  <c r="M229" i="18" s="1"/>
  <c r="K230" i="18"/>
  <c r="N229" i="18" s="1"/>
  <c r="J231" i="18"/>
  <c r="M230" i="18" s="1"/>
  <c r="K231" i="18"/>
  <c r="N230" i="18" s="1"/>
  <c r="M231" i="18"/>
  <c r="N231" i="18"/>
  <c r="J232" i="18"/>
  <c r="K232" i="18"/>
  <c r="J233" i="18"/>
  <c r="M232" i="18" s="1"/>
  <c r="K233" i="18"/>
  <c r="N232" i="18" s="1"/>
  <c r="J234" i="18"/>
  <c r="M233" i="18" s="1"/>
  <c r="K234" i="18"/>
  <c r="N233" i="18" s="1"/>
  <c r="J235" i="18"/>
  <c r="M234" i="18" s="1"/>
  <c r="K235" i="18"/>
  <c r="N234" i="18" s="1"/>
  <c r="N235" i="18"/>
  <c r="J236" i="18"/>
  <c r="M235" i="18" s="1"/>
  <c r="K236" i="18"/>
  <c r="J237" i="18"/>
  <c r="M236" i="18" s="1"/>
  <c r="K237" i="18"/>
  <c r="N236" i="18" s="1"/>
  <c r="J238" i="18"/>
  <c r="M237" i="18" s="1"/>
  <c r="K238" i="18"/>
  <c r="N237" i="18" s="1"/>
  <c r="J239" i="18"/>
  <c r="M238" i="18" s="1"/>
  <c r="K239" i="18"/>
  <c r="N238" i="18" s="1"/>
  <c r="M239" i="18"/>
  <c r="N239" i="18"/>
  <c r="J240" i="18"/>
  <c r="K240" i="18"/>
  <c r="J241" i="18"/>
  <c r="M240" i="18" s="1"/>
  <c r="K241" i="18"/>
  <c r="N240" i="18" s="1"/>
  <c r="J242" i="18"/>
  <c r="M241" i="18" s="1"/>
  <c r="K242" i="18"/>
  <c r="N241" i="18" s="1"/>
  <c r="J243" i="18"/>
  <c r="M242" i="18" s="1"/>
  <c r="K243" i="18"/>
  <c r="N242" i="18" s="1"/>
  <c r="N243" i="18"/>
  <c r="J244" i="18"/>
  <c r="M243" i="18" s="1"/>
  <c r="K244" i="18"/>
  <c r="G8" i="17" l="1"/>
  <c r="C15" i="17"/>
  <c r="C3" i="14"/>
  <c r="G3" i="14" s="1"/>
  <c r="E3" i="14"/>
  <c r="H3" i="14" s="1"/>
  <c r="C4" i="14"/>
  <c r="G4" i="14" s="1"/>
  <c r="E4" i="14"/>
  <c r="H4" i="14" s="1"/>
  <c r="C5" i="14"/>
  <c r="G5" i="14" s="1"/>
  <c r="E5" i="14"/>
  <c r="H5" i="14" s="1"/>
  <c r="C6" i="14"/>
  <c r="G6" i="14" s="1"/>
  <c r="E6" i="14"/>
  <c r="H6" i="14" s="1"/>
  <c r="C7" i="14"/>
  <c r="E7" i="14"/>
  <c r="H7" i="14" s="1"/>
  <c r="G7" i="14"/>
  <c r="C8" i="14"/>
  <c r="G8" i="14" s="1"/>
  <c r="E8" i="14"/>
  <c r="H8" i="14" s="1"/>
  <c r="C9" i="14"/>
  <c r="E9" i="14"/>
  <c r="H9" i="14" s="1"/>
  <c r="G9" i="14"/>
  <c r="C10" i="14"/>
  <c r="G10" i="14" s="1"/>
  <c r="E10" i="14"/>
  <c r="H10" i="14" s="1"/>
  <c r="C11" i="14"/>
  <c r="G11" i="14" s="1"/>
  <c r="E11" i="14"/>
  <c r="H11" i="14" s="1"/>
  <c r="C12" i="14"/>
  <c r="G12" i="14" s="1"/>
  <c r="E12" i="14"/>
  <c r="H12" i="14" s="1"/>
  <c r="C13" i="14"/>
  <c r="E13" i="14"/>
  <c r="H13" i="14" s="1"/>
  <c r="G13" i="14"/>
  <c r="C14" i="14"/>
  <c r="G14" i="14" s="1"/>
  <c r="E14" i="14"/>
  <c r="H14" i="14" s="1"/>
  <c r="C15" i="14"/>
  <c r="E15" i="14"/>
  <c r="H15" i="14" s="1"/>
  <c r="G15" i="14"/>
  <c r="C16" i="14"/>
  <c r="G16" i="14" s="1"/>
  <c r="E16" i="14"/>
  <c r="H16" i="14" s="1"/>
  <c r="C17" i="14"/>
  <c r="G17" i="14" s="1"/>
  <c r="E17" i="14"/>
  <c r="H17" i="14" s="1"/>
  <c r="C18" i="14"/>
  <c r="G18" i="14" s="1"/>
  <c r="E18" i="14"/>
  <c r="H18" i="14" s="1"/>
  <c r="C19" i="14"/>
  <c r="G19" i="14" s="1"/>
  <c r="E19" i="14"/>
  <c r="H19" i="14" s="1"/>
  <c r="C20" i="14"/>
  <c r="G20" i="14" s="1"/>
  <c r="E20" i="14"/>
  <c r="H20" i="14" s="1"/>
  <c r="C21" i="14"/>
  <c r="G21" i="14" s="1"/>
  <c r="E21" i="14"/>
  <c r="H21" i="14" s="1"/>
  <c r="C22" i="14"/>
  <c r="G22" i="14" s="1"/>
  <c r="E22" i="14"/>
  <c r="H22" i="14" s="1"/>
  <c r="C23" i="14"/>
  <c r="E23" i="14"/>
  <c r="H23" i="14" s="1"/>
  <c r="G23" i="14"/>
  <c r="C24" i="14"/>
  <c r="G24" i="14" s="1"/>
  <c r="E24" i="14"/>
  <c r="H24" i="14" s="1"/>
  <c r="C25" i="14"/>
  <c r="E25" i="14"/>
  <c r="H25" i="14" s="1"/>
  <c r="G25" i="14"/>
  <c r="C26" i="14"/>
  <c r="G26" i="14" s="1"/>
  <c r="E26" i="14"/>
  <c r="H26" i="14" s="1"/>
  <c r="C27" i="14"/>
  <c r="G27" i="14" s="1"/>
  <c r="E27" i="14"/>
  <c r="H27" i="14" s="1"/>
  <c r="C28" i="14"/>
  <c r="G28" i="14" s="1"/>
  <c r="E28" i="14"/>
  <c r="H28" i="14" s="1"/>
  <c r="C29" i="14"/>
  <c r="E29" i="14"/>
  <c r="H29" i="14" s="1"/>
  <c r="G29" i="14"/>
  <c r="C30" i="14"/>
  <c r="G30" i="14" s="1"/>
  <c r="E30" i="14"/>
  <c r="H30" i="14" s="1"/>
  <c r="C31" i="14"/>
  <c r="E31" i="14"/>
  <c r="H31" i="14" s="1"/>
  <c r="G31" i="14"/>
  <c r="C32" i="14"/>
  <c r="G32" i="14" s="1"/>
  <c r="E32" i="14"/>
  <c r="H32" i="14" s="1"/>
  <c r="C33" i="14"/>
  <c r="G33" i="14" s="1"/>
  <c r="E33" i="14"/>
  <c r="H33" i="14" s="1"/>
  <c r="C34" i="14"/>
  <c r="G34" i="14" s="1"/>
  <c r="E34" i="14"/>
  <c r="H34" i="14" s="1"/>
  <c r="C35" i="14"/>
  <c r="G35" i="14" s="1"/>
  <c r="E35" i="14"/>
  <c r="H35" i="14" s="1"/>
  <c r="C36" i="14"/>
  <c r="G36" i="14" s="1"/>
  <c r="E36" i="14"/>
  <c r="H36" i="14" s="1"/>
  <c r="C37" i="14"/>
  <c r="G37" i="14" s="1"/>
  <c r="E37" i="14"/>
  <c r="H37" i="14" s="1"/>
  <c r="C38" i="14"/>
  <c r="G38" i="14" s="1"/>
  <c r="E38" i="14"/>
  <c r="H38" i="14" s="1"/>
  <c r="C39" i="14"/>
  <c r="E39" i="14"/>
  <c r="H39" i="14" s="1"/>
  <c r="G39" i="14"/>
  <c r="C40" i="14"/>
  <c r="G40" i="14" s="1"/>
  <c r="E40" i="14"/>
  <c r="H40" i="14" s="1"/>
  <c r="C41" i="14"/>
  <c r="E41" i="14"/>
  <c r="H41" i="14" s="1"/>
  <c r="G41" i="14"/>
  <c r="C42" i="14"/>
  <c r="G42" i="14" s="1"/>
  <c r="E42" i="14"/>
  <c r="H42" i="14" s="1"/>
  <c r="C43" i="14"/>
  <c r="G43" i="14" s="1"/>
  <c r="E43" i="14"/>
  <c r="H43" i="14" s="1"/>
  <c r="C44" i="14"/>
  <c r="G44" i="14" s="1"/>
  <c r="E44" i="14"/>
  <c r="H44" i="14" s="1"/>
  <c r="C45" i="14"/>
  <c r="E45" i="14"/>
  <c r="H45" i="14" s="1"/>
  <c r="G45" i="14"/>
  <c r="C46" i="14"/>
  <c r="G46" i="14" s="1"/>
  <c r="E46" i="14"/>
  <c r="H46" i="14" s="1"/>
  <c r="C47" i="14"/>
  <c r="E47" i="14"/>
  <c r="H47" i="14" s="1"/>
  <c r="G47" i="14"/>
  <c r="C48" i="14"/>
  <c r="G48" i="14" s="1"/>
  <c r="E48" i="14"/>
  <c r="H48" i="14" s="1"/>
  <c r="C49" i="14"/>
  <c r="G49" i="14" s="1"/>
  <c r="E49" i="14"/>
  <c r="H49" i="14" s="1"/>
  <c r="C50" i="14"/>
  <c r="G50" i="14" s="1"/>
  <c r="E50" i="14"/>
  <c r="H50" i="14" s="1"/>
  <c r="C51" i="14"/>
  <c r="G51" i="14" s="1"/>
  <c r="E51" i="14"/>
  <c r="H51" i="14" s="1"/>
  <c r="C52" i="14"/>
  <c r="G52" i="14" s="1"/>
  <c r="E52" i="14"/>
  <c r="H52" i="14" s="1"/>
  <c r="C53" i="14"/>
  <c r="G53" i="14" s="1"/>
  <c r="E53" i="14"/>
  <c r="H53" i="14" s="1"/>
  <c r="C54" i="14"/>
  <c r="G54" i="14" s="1"/>
  <c r="E54" i="14"/>
  <c r="H54" i="14" s="1"/>
  <c r="H246" i="13"/>
  <c r="G246" i="13"/>
  <c r="K245" i="13" s="1"/>
  <c r="L245" i="13"/>
  <c r="H245" i="13"/>
  <c r="L244" i="13" s="1"/>
  <c r="G245" i="13"/>
  <c r="K244" i="13" s="1"/>
  <c r="H244" i="13"/>
  <c r="G244" i="13"/>
  <c r="K243" i="13" s="1"/>
  <c r="L243" i="13"/>
  <c r="H243" i="13"/>
  <c r="G243" i="13"/>
  <c r="H242" i="13"/>
  <c r="L242" i="13" s="1"/>
  <c r="G242" i="13"/>
  <c r="K242" i="13" s="1"/>
  <c r="H241" i="13"/>
  <c r="L241" i="13" s="1"/>
  <c r="G241" i="13"/>
  <c r="K241" i="13" s="1"/>
  <c r="L240" i="13"/>
  <c r="K240" i="13"/>
  <c r="H240" i="13"/>
  <c r="G240" i="13"/>
  <c r="H239" i="13"/>
  <c r="L239" i="13" s="1"/>
  <c r="G239" i="13"/>
  <c r="K239" i="13" s="1"/>
  <c r="H238" i="13"/>
  <c r="L238" i="13" s="1"/>
  <c r="G238" i="13"/>
  <c r="K238" i="13" s="1"/>
  <c r="H237" i="13"/>
  <c r="L237" i="13" s="1"/>
  <c r="G237" i="13"/>
  <c r="K237" i="13" s="1"/>
  <c r="H236" i="13"/>
  <c r="L236" i="13" s="1"/>
  <c r="G236" i="13"/>
  <c r="K236" i="13" s="1"/>
  <c r="H235" i="13"/>
  <c r="L235" i="13" s="1"/>
  <c r="G235" i="13"/>
  <c r="K235" i="13" s="1"/>
  <c r="L234" i="13"/>
  <c r="H234" i="13"/>
  <c r="G234" i="13"/>
  <c r="K234" i="13" s="1"/>
  <c r="H233" i="13"/>
  <c r="L233" i="13" s="1"/>
  <c r="G233" i="13"/>
  <c r="K233" i="13" s="1"/>
  <c r="H232" i="13"/>
  <c r="L232" i="13" s="1"/>
  <c r="G232" i="13"/>
  <c r="K232" i="13" s="1"/>
  <c r="H231" i="13"/>
  <c r="L231" i="13" s="1"/>
  <c r="G231" i="13"/>
  <c r="K231" i="13" s="1"/>
  <c r="H230" i="13"/>
  <c r="L230" i="13" s="1"/>
  <c r="G230" i="13"/>
  <c r="K230" i="13" s="1"/>
  <c r="H229" i="13"/>
  <c r="L229" i="13" s="1"/>
  <c r="G229" i="13"/>
  <c r="K229" i="13" s="1"/>
  <c r="L228" i="13"/>
  <c r="H228" i="13"/>
  <c r="G228" i="13"/>
  <c r="K228" i="13" s="1"/>
  <c r="H227" i="13"/>
  <c r="L227" i="13" s="1"/>
  <c r="G227" i="13"/>
  <c r="K227" i="13" s="1"/>
  <c r="H226" i="13"/>
  <c r="L226" i="13" s="1"/>
  <c r="G226" i="13"/>
  <c r="K226" i="13" s="1"/>
  <c r="H225" i="13"/>
  <c r="L225" i="13" s="1"/>
  <c r="G225" i="13"/>
  <c r="K225" i="13" s="1"/>
  <c r="L224" i="13"/>
  <c r="H224" i="13"/>
  <c r="G224" i="13"/>
  <c r="K224" i="13" s="1"/>
  <c r="H223" i="13"/>
  <c r="L223" i="13" s="1"/>
  <c r="G223" i="13"/>
  <c r="K223" i="13" s="1"/>
  <c r="L222" i="13"/>
  <c r="H222" i="13"/>
  <c r="G222" i="13"/>
  <c r="K222" i="13" s="1"/>
  <c r="H221" i="13"/>
  <c r="L221" i="13" s="1"/>
  <c r="G221" i="13"/>
  <c r="K221" i="13" s="1"/>
  <c r="H220" i="13"/>
  <c r="G220" i="13"/>
  <c r="H219" i="13"/>
  <c r="L220" i="13" s="1"/>
  <c r="G219" i="13"/>
  <c r="K220" i="13" s="1"/>
  <c r="H218" i="13"/>
  <c r="L219" i="13" s="1"/>
  <c r="G218" i="13"/>
  <c r="K219" i="13" s="1"/>
  <c r="H217" i="13"/>
  <c r="L218" i="13" s="1"/>
  <c r="G217" i="13"/>
  <c r="K218" i="13" s="1"/>
  <c r="K216" i="13"/>
  <c r="H216" i="13"/>
  <c r="L217" i="13" s="1"/>
  <c r="G216" i="13"/>
  <c r="K217" i="13" s="1"/>
  <c r="H215" i="13"/>
  <c r="L216" i="13" s="1"/>
  <c r="G215" i="13"/>
  <c r="L214" i="13"/>
  <c r="K214" i="13"/>
  <c r="H214" i="13"/>
  <c r="L215" i="13" s="1"/>
  <c r="G214" i="13"/>
  <c r="K215" i="13" s="1"/>
  <c r="H213" i="13"/>
  <c r="G213" i="13"/>
  <c r="H212" i="13"/>
  <c r="L213" i="13" s="1"/>
  <c r="G212" i="13"/>
  <c r="K213" i="13" s="1"/>
  <c r="H211" i="13"/>
  <c r="L212" i="13" s="1"/>
  <c r="G211" i="13"/>
  <c r="K212" i="13" s="1"/>
  <c r="H210" i="13"/>
  <c r="L211" i="13" s="1"/>
  <c r="G210" i="13"/>
  <c r="K211" i="13" s="1"/>
  <c r="H209" i="13"/>
  <c r="L210" i="13" s="1"/>
  <c r="G209" i="13"/>
  <c r="K210" i="13" s="1"/>
  <c r="K208" i="13"/>
  <c r="H208" i="13"/>
  <c r="L209" i="13" s="1"/>
  <c r="G208" i="13"/>
  <c r="K209" i="13" s="1"/>
  <c r="H207" i="13"/>
  <c r="L208" i="13" s="1"/>
  <c r="G207" i="13"/>
  <c r="L206" i="13"/>
  <c r="K206" i="13"/>
  <c r="H206" i="13"/>
  <c r="L207" i="13" s="1"/>
  <c r="G206" i="13"/>
  <c r="K207" i="13" s="1"/>
  <c r="H205" i="13"/>
  <c r="G205" i="13"/>
  <c r="H204" i="13"/>
  <c r="L205" i="13" s="1"/>
  <c r="G204" i="13"/>
  <c r="K205" i="13" s="1"/>
  <c r="H203" i="13"/>
  <c r="L204" i="13" s="1"/>
  <c r="G203" i="13"/>
  <c r="K204" i="13" s="1"/>
  <c r="H202" i="13"/>
  <c r="L203" i="13" s="1"/>
  <c r="G202" i="13"/>
  <c r="K203" i="13" s="1"/>
  <c r="H201" i="13"/>
  <c r="L202" i="13" s="1"/>
  <c r="G201" i="13"/>
  <c r="K202" i="13" s="1"/>
  <c r="H200" i="13"/>
  <c r="L201" i="13" s="1"/>
  <c r="G200" i="13"/>
  <c r="K201" i="13" s="1"/>
  <c r="H199" i="13"/>
  <c r="L200" i="13" s="1"/>
  <c r="G199" i="13"/>
  <c r="K200" i="13" s="1"/>
  <c r="L198" i="13"/>
  <c r="K198" i="13"/>
  <c r="H198" i="13"/>
  <c r="L199" i="13" s="1"/>
  <c r="G198" i="13"/>
  <c r="K199" i="13" s="1"/>
  <c r="H197" i="13"/>
  <c r="G197" i="13"/>
  <c r="H196" i="13"/>
  <c r="L197" i="13" s="1"/>
  <c r="G196" i="13"/>
  <c r="K197" i="13" s="1"/>
  <c r="H195" i="13"/>
  <c r="L196" i="13" s="1"/>
  <c r="G195" i="13"/>
  <c r="K196" i="13" s="1"/>
  <c r="H194" i="13"/>
  <c r="L195" i="13" s="1"/>
  <c r="G194" i="13"/>
  <c r="K195" i="13" s="1"/>
  <c r="H193" i="13"/>
  <c r="L194" i="13" s="1"/>
  <c r="G193" i="13"/>
  <c r="K194" i="13" s="1"/>
  <c r="H192" i="13"/>
  <c r="L193" i="13" s="1"/>
  <c r="G192" i="13"/>
  <c r="K193" i="13" s="1"/>
  <c r="H191" i="13"/>
  <c r="L192" i="13" s="1"/>
  <c r="G191" i="13"/>
  <c r="K192" i="13" s="1"/>
  <c r="K190" i="13"/>
  <c r="H190" i="13"/>
  <c r="L191" i="13" s="1"/>
  <c r="G190" i="13"/>
  <c r="K191" i="13" s="1"/>
  <c r="H189" i="13"/>
  <c r="L190" i="13" s="1"/>
  <c r="G189" i="13"/>
  <c r="H188" i="13"/>
  <c r="L189" i="13" s="1"/>
  <c r="G188" i="13"/>
  <c r="K189" i="13" s="1"/>
  <c r="H187" i="13"/>
  <c r="L188" i="13" s="1"/>
  <c r="G187" i="13"/>
  <c r="K188" i="13" s="1"/>
  <c r="H186" i="13"/>
  <c r="G186" i="13"/>
  <c r="H185" i="13"/>
  <c r="G185" i="13"/>
  <c r="H184" i="13"/>
  <c r="L187" i="13" s="1"/>
  <c r="G184" i="13"/>
  <c r="K187" i="13" s="1"/>
  <c r="H183" i="13"/>
  <c r="L186" i="13" s="1"/>
  <c r="G183" i="13"/>
  <c r="K186" i="13" s="1"/>
  <c r="K182" i="13"/>
  <c r="H182" i="13"/>
  <c r="L185" i="13" s="1"/>
  <c r="G182" i="13"/>
  <c r="K185" i="13" s="1"/>
  <c r="H181" i="13"/>
  <c r="L184" i="13" s="1"/>
  <c r="G181" i="13"/>
  <c r="K184" i="13" s="1"/>
  <c r="H180" i="13"/>
  <c r="L183" i="13" s="1"/>
  <c r="G180" i="13"/>
  <c r="K183" i="13" s="1"/>
  <c r="H179" i="13"/>
  <c r="L182" i="13" s="1"/>
  <c r="G179" i="13"/>
  <c r="H178" i="13"/>
  <c r="L181" i="13" s="1"/>
  <c r="G178" i="13"/>
  <c r="K181" i="13" s="1"/>
  <c r="H177" i="13"/>
  <c r="L180" i="13" s="1"/>
  <c r="G177" i="13"/>
  <c r="K180" i="13" s="1"/>
  <c r="H176" i="13"/>
  <c r="L179" i="13" s="1"/>
  <c r="G176" i="13"/>
  <c r="K179" i="13" s="1"/>
  <c r="H175" i="13"/>
  <c r="L178" i="13" s="1"/>
  <c r="G175" i="13"/>
  <c r="K178" i="13" s="1"/>
  <c r="K174" i="13"/>
  <c r="H174" i="13"/>
  <c r="L177" i="13" s="1"/>
  <c r="G174" i="13"/>
  <c r="K177" i="13" s="1"/>
  <c r="H173" i="13"/>
  <c r="L176" i="13" s="1"/>
  <c r="G173" i="13"/>
  <c r="K176" i="13" s="1"/>
  <c r="H172" i="13"/>
  <c r="L175" i="13" s="1"/>
  <c r="G172" i="13"/>
  <c r="K175" i="13" s="1"/>
  <c r="H171" i="13"/>
  <c r="L174" i="13" s="1"/>
  <c r="G171" i="13"/>
  <c r="H170" i="13"/>
  <c r="L173" i="13" s="1"/>
  <c r="G170" i="13"/>
  <c r="K173" i="13" s="1"/>
  <c r="H169" i="13"/>
  <c r="L172" i="13" s="1"/>
  <c r="G169" i="13"/>
  <c r="K172" i="13" s="1"/>
  <c r="H168" i="13"/>
  <c r="L171" i="13" s="1"/>
  <c r="G168" i="13"/>
  <c r="K171" i="13" s="1"/>
  <c r="H167" i="13"/>
  <c r="L170" i="13" s="1"/>
  <c r="G167" i="13"/>
  <c r="K170" i="13" s="1"/>
  <c r="H166" i="13"/>
  <c r="L169" i="13" s="1"/>
  <c r="G166" i="13"/>
  <c r="K169" i="13" s="1"/>
  <c r="H165" i="13"/>
  <c r="L168" i="13" s="1"/>
  <c r="G165" i="13"/>
  <c r="K168" i="13" s="1"/>
  <c r="H164" i="13"/>
  <c r="L167" i="13" s="1"/>
  <c r="G164" i="13"/>
  <c r="K167" i="13" s="1"/>
  <c r="H163" i="13"/>
  <c r="L166" i="13" s="1"/>
  <c r="G163" i="13"/>
  <c r="K166" i="13" s="1"/>
  <c r="H162" i="13"/>
  <c r="L165" i="13" s="1"/>
  <c r="G162" i="13"/>
  <c r="K165" i="13" s="1"/>
  <c r="H161" i="13"/>
  <c r="L164" i="13" s="1"/>
  <c r="G161" i="13"/>
  <c r="K164" i="13" s="1"/>
  <c r="H160" i="13"/>
  <c r="L163" i="13" s="1"/>
  <c r="G160" i="13"/>
  <c r="K163" i="13" s="1"/>
  <c r="H159" i="13"/>
  <c r="L162" i="13" s="1"/>
  <c r="G159" i="13"/>
  <c r="K162" i="13" s="1"/>
  <c r="H158" i="13"/>
  <c r="L161" i="13" s="1"/>
  <c r="G158" i="13"/>
  <c r="K161" i="13" s="1"/>
  <c r="H157" i="13"/>
  <c r="L160" i="13" s="1"/>
  <c r="G157" i="13"/>
  <c r="K160" i="13" s="1"/>
  <c r="H156" i="13"/>
  <c r="L159" i="13" s="1"/>
  <c r="G156" i="13"/>
  <c r="K159" i="13" s="1"/>
  <c r="H155" i="13"/>
  <c r="L158" i="13" s="1"/>
  <c r="G155" i="13"/>
  <c r="K158" i="13" s="1"/>
  <c r="H154" i="13"/>
  <c r="L157" i="13" s="1"/>
  <c r="G154" i="13"/>
  <c r="K157" i="13" s="1"/>
  <c r="H153" i="13"/>
  <c r="L156" i="13" s="1"/>
  <c r="G153" i="13"/>
  <c r="K156" i="13" s="1"/>
  <c r="H152" i="13"/>
  <c r="L155" i="13" s="1"/>
  <c r="G152" i="13"/>
  <c r="K155" i="13" s="1"/>
  <c r="H151" i="13"/>
  <c r="L154" i="13" s="1"/>
  <c r="G151" i="13"/>
  <c r="K154" i="13" s="1"/>
  <c r="H150" i="13"/>
  <c r="L153" i="13" s="1"/>
  <c r="G150" i="13"/>
  <c r="K153" i="13" s="1"/>
  <c r="H149" i="13"/>
  <c r="L152" i="13" s="1"/>
  <c r="G149" i="13"/>
  <c r="K152" i="13" s="1"/>
  <c r="H148" i="13"/>
  <c r="L151" i="13" s="1"/>
  <c r="G148" i="13"/>
  <c r="K151" i="13" s="1"/>
  <c r="H147" i="13"/>
  <c r="L150" i="13" s="1"/>
  <c r="G147" i="13"/>
  <c r="K150" i="13" s="1"/>
  <c r="H146" i="13"/>
  <c r="L149" i="13" s="1"/>
  <c r="G146" i="13"/>
  <c r="K149" i="13" s="1"/>
  <c r="H145" i="13"/>
  <c r="L148" i="13" s="1"/>
  <c r="G145" i="13"/>
  <c r="K148" i="13" s="1"/>
  <c r="H144" i="13"/>
  <c r="L147" i="13" s="1"/>
  <c r="G144" i="13"/>
  <c r="K147" i="13" s="1"/>
  <c r="H143" i="13"/>
  <c r="L146" i="13" s="1"/>
  <c r="G143" i="13"/>
  <c r="K146" i="13" s="1"/>
  <c r="H142" i="13"/>
  <c r="L145" i="13" s="1"/>
  <c r="G142" i="13"/>
  <c r="K145" i="13" s="1"/>
  <c r="H141" i="13"/>
  <c r="G141" i="13"/>
  <c r="H140" i="13"/>
  <c r="G140" i="13"/>
  <c r="H139" i="13"/>
  <c r="L144" i="13" s="1"/>
  <c r="G139" i="13"/>
  <c r="K144" i="13" s="1"/>
  <c r="H138" i="13"/>
  <c r="L143" i="13" s="1"/>
  <c r="G138" i="13"/>
  <c r="K143" i="13" s="1"/>
  <c r="H137" i="13"/>
  <c r="L142" i="13" s="1"/>
  <c r="G137" i="13"/>
  <c r="K142" i="13" s="1"/>
  <c r="H136" i="13"/>
  <c r="L141" i="13" s="1"/>
  <c r="G136" i="13"/>
  <c r="K141" i="13" s="1"/>
  <c r="H135" i="13"/>
  <c r="L140" i="13" s="1"/>
  <c r="G135" i="13"/>
  <c r="K140" i="13" s="1"/>
  <c r="H134" i="13"/>
  <c r="L139" i="13" s="1"/>
  <c r="G134" i="13"/>
  <c r="K139" i="13" s="1"/>
  <c r="H133" i="13"/>
  <c r="L138" i="13" s="1"/>
  <c r="G133" i="13"/>
  <c r="K138" i="13" s="1"/>
  <c r="H132" i="13"/>
  <c r="L137" i="13" s="1"/>
  <c r="G132" i="13"/>
  <c r="K137" i="13" s="1"/>
  <c r="H131" i="13"/>
  <c r="L136" i="13" s="1"/>
  <c r="G131" i="13"/>
  <c r="K136" i="13" s="1"/>
  <c r="H130" i="13"/>
  <c r="L135" i="13" s="1"/>
  <c r="G130" i="13"/>
  <c r="K135" i="13" s="1"/>
  <c r="H129" i="13"/>
  <c r="L134" i="13" s="1"/>
  <c r="G129" i="13"/>
  <c r="K134" i="13" s="1"/>
  <c r="H128" i="13"/>
  <c r="L133" i="13" s="1"/>
  <c r="G128" i="13"/>
  <c r="K133" i="13" s="1"/>
  <c r="H127" i="13"/>
  <c r="L132" i="13" s="1"/>
  <c r="G127" i="13"/>
  <c r="K132" i="13" s="1"/>
  <c r="H126" i="13"/>
  <c r="L131" i="13" s="1"/>
  <c r="G126" i="13"/>
  <c r="K131" i="13" s="1"/>
  <c r="H125" i="13"/>
  <c r="L130" i="13" s="1"/>
  <c r="G125" i="13"/>
  <c r="K130" i="13" s="1"/>
  <c r="H124" i="13"/>
  <c r="L129" i="13" s="1"/>
  <c r="G124" i="13"/>
  <c r="K129" i="13" s="1"/>
  <c r="H123" i="13"/>
  <c r="L128" i="13" s="1"/>
  <c r="G123" i="13"/>
  <c r="K128" i="13" s="1"/>
  <c r="H122" i="13"/>
  <c r="L127" i="13" s="1"/>
  <c r="G122" i="13"/>
  <c r="K127" i="13" s="1"/>
  <c r="H121" i="13"/>
  <c r="L126" i="13" s="1"/>
  <c r="G121" i="13"/>
  <c r="K126" i="13" s="1"/>
  <c r="H120" i="13"/>
  <c r="L125" i="13" s="1"/>
  <c r="G120" i="13"/>
  <c r="K125" i="13" s="1"/>
  <c r="H119" i="13"/>
  <c r="L124" i="13" s="1"/>
  <c r="G119" i="13"/>
  <c r="K124" i="13" s="1"/>
  <c r="H118" i="13"/>
  <c r="L123" i="13" s="1"/>
  <c r="G118" i="13"/>
  <c r="K123" i="13" s="1"/>
  <c r="H117" i="13"/>
  <c r="L122" i="13" s="1"/>
  <c r="G117" i="13"/>
  <c r="K122" i="13" s="1"/>
  <c r="H116" i="13"/>
  <c r="L121" i="13" s="1"/>
  <c r="G116" i="13"/>
  <c r="K121" i="13" s="1"/>
  <c r="H115" i="13"/>
  <c r="L120" i="13" s="1"/>
  <c r="G115" i="13"/>
  <c r="K120" i="13" s="1"/>
  <c r="H114" i="13"/>
  <c r="L119" i="13" s="1"/>
  <c r="G114" i="13"/>
  <c r="K119" i="13" s="1"/>
  <c r="H113" i="13"/>
  <c r="L118" i="13" s="1"/>
  <c r="G113" i="13"/>
  <c r="K118" i="13" s="1"/>
  <c r="H112" i="13"/>
  <c r="L117" i="13" s="1"/>
  <c r="G112" i="13"/>
  <c r="K117" i="13" s="1"/>
  <c r="H111" i="13"/>
  <c r="L116" i="13" s="1"/>
  <c r="G111" i="13"/>
  <c r="K116" i="13" s="1"/>
  <c r="H110" i="13"/>
  <c r="L115" i="13" s="1"/>
  <c r="G110" i="13"/>
  <c r="K115" i="13" s="1"/>
  <c r="H109" i="13"/>
  <c r="L114" i="13" s="1"/>
  <c r="G109" i="13"/>
  <c r="K114" i="13" s="1"/>
  <c r="H108" i="13"/>
  <c r="L113" i="13" s="1"/>
  <c r="G108" i="13"/>
  <c r="K113" i="13" s="1"/>
  <c r="H107" i="13"/>
  <c r="L112" i="13" s="1"/>
  <c r="G107" i="13"/>
  <c r="K112" i="13" s="1"/>
  <c r="H106" i="13"/>
  <c r="L111" i="13" s="1"/>
  <c r="G106" i="13"/>
  <c r="K111" i="13" s="1"/>
  <c r="H105" i="13"/>
  <c r="L110" i="13" s="1"/>
  <c r="G105" i="13"/>
  <c r="K110" i="13" s="1"/>
  <c r="H104" i="13"/>
  <c r="L109" i="13" s="1"/>
  <c r="G104" i="13"/>
  <c r="K109" i="13" s="1"/>
  <c r="H103" i="13"/>
  <c r="L108" i="13" s="1"/>
  <c r="G103" i="13"/>
  <c r="K108" i="13" s="1"/>
  <c r="H102" i="13"/>
  <c r="L107" i="13" s="1"/>
  <c r="G102" i="13"/>
  <c r="K107" i="13" s="1"/>
  <c r="H101" i="13"/>
  <c r="L106" i="13" s="1"/>
  <c r="G101" i="13"/>
  <c r="K106" i="13" s="1"/>
  <c r="H100" i="13"/>
  <c r="L105" i="13" s="1"/>
  <c r="G100" i="13"/>
  <c r="K105" i="13" s="1"/>
  <c r="H99" i="13"/>
  <c r="L104" i="13" s="1"/>
  <c r="G99" i="13"/>
  <c r="K104" i="13" s="1"/>
  <c r="H98" i="13"/>
  <c r="L103" i="13" s="1"/>
  <c r="G98" i="13"/>
  <c r="K103" i="13" s="1"/>
  <c r="H97" i="13"/>
  <c r="L102" i="13" s="1"/>
  <c r="G97" i="13"/>
  <c r="K102" i="13" s="1"/>
  <c r="H96" i="13"/>
  <c r="L101" i="13" s="1"/>
  <c r="G96" i="13"/>
  <c r="K101" i="13" s="1"/>
  <c r="H95" i="13"/>
  <c r="L100" i="13" s="1"/>
  <c r="G95" i="13"/>
  <c r="K100" i="13" s="1"/>
  <c r="H94" i="13"/>
  <c r="L99" i="13" s="1"/>
  <c r="G94" i="13"/>
  <c r="K99" i="13" s="1"/>
  <c r="H93" i="13"/>
  <c r="L98" i="13" s="1"/>
  <c r="G93" i="13"/>
  <c r="K98" i="13" s="1"/>
  <c r="H92" i="13"/>
  <c r="L97" i="13" s="1"/>
  <c r="G92" i="13"/>
  <c r="K97" i="13" s="1"/>
  <c r="H91" i="13"/>
  <c r="L96" i="13" s="1"/>
  <c r="G91" i="13"/>
  <c r="K96" i="13" s="1"/>
  <c r="H90" i="13"/>
  <c r="L95" i="13" s="1"/>
  <c r="G90" i="13"/>
  <c r="K95" i="13" s="1"/>
  <c r="H89" i="13"/>
  <c r="L94" i="13" s="1"/>
  <c r="G89" i="13"/>
  <c r="K94" i="13" s="1"/>
  <c r="H88" i="13"/>
  <c r="L93" i="13" s="1"/>
  <c r="G88" i="13"/>
  <c r="K93" i="13" s="1"/>
  <c r="H87" i="13"/>
  <c r="L92" i="13" s="1"/>
  <c r="G87" i="13"/>
  <c r="K92" i="13" s="1"/>
  <c r="H86" i="13"/>
  <c r="L91" i="13" s="1"/>
  <c r="G86" i="13"/>
  <c r="K91" i="13" s="1"/>
  <c r="H85" i="13"/>
  <c r="L90" i="13" s="1"/>
  <c r="G85" i="13"/>
  <c r="K90" i="13" s="1"/>
  <c r="H84" i="13"/>
  <c r="L89" i="13" s="1"/>
  <c r="G84" i="13"/>
  <c r="K89" i="13" s="1"/>
  <c r="H83" i="13"/>
  <c r="L88" i="13" s="1"/>
  <c r="G83" i="13"/>
  <c r="K88" i="13" s="1"/>
  <c r="H82" i="13"/>
  <c r="L87" i="13" s="1"/>
  <c r="G82" i="13"/>
  <c r="K87" i="13" s="1"/>
  <c r="H81" i="13"/>
  <c r="L86" i="13" s="1"/>
  <c r="G81" i="13"/>
  <c r="K86" i="13" s="1"/>
  <c r="K80" i="13"/>
  <c r="H80" i="13"/>
  <c r="L85" i="13" s="1"/>
  <c r="G80" i="13"/>
  <c r="K85" i="13" s="1"/>
  <c r="H79" i="13"/>
  <c r="L84" i="13" s="1"/>
  <c r="G79" i="13"/>
  <c r="K84" i="13" s="1"/>
  <c r="H78" i="13"/>
  <c r="L83" i="13" s="1"/>
  <c r="G78" i="13"/>
  <c r="K83" i="13" s="1"/>
  <c r="H77" i="13"/>
  <c r="L82" i="13" s="1"/>
  <c r="G77" i="13"/>
  <c r="K82" i="13" s="1"/>
  <c r="H76" i="13"/>
  <c r="L81" i="13" s="1"/>
  <c r="G76" i="13"/>
  <c r="K81" i="13" s="1"/>
  <c r="H75" i="13"/>
  <c r="L80" i="13" s="1"/>
  <c r="G75" i="13"/>
  <c r="K74" i="13"/>
  <c r="H74" i="13"/>
  <c r="L79" i="13" s="1"/>
  <c r="G74" i="13"/>
  <c r="K79" i="13" s="1"/>
  <c r="L73" i="13"/>
  <c r="H73" i="13"/>
  <c r="L78" i="13" s="1"/>
  <c r="G73" i="13"/>
  <c r="K78" i="13" s="1"/>
  <c r="H72" i="13"/>
  <c r="L77" i="13" s="1"/>
  <c r="G72" i="13"/>
  <c r="K77" i="13" s="1"/>
  <c r="H71" i="13"/>
  <c r="L76" i="13" s="1"/>
  <c r="G71" i="13"/>
  <c r="K76" i="13" s="1"/>
  <c r="H70" i="13"/>
  <c r="L75" i="13" s="1"/>
  <c r="G70" i="13"/>
  <c r="K75" i="13" s="1"/>
  <c r="H69" i="13"/>
  <c r="L74" i="13" s="1"/>
  <c r="G69" i="13"/>
  <c r="H68" i="13"/>
  <c r="G68" i="13"/>
  <c r="K73" i="13" s="1"/>
  <c r="H67" i="13"/>
  <c r="L72" i="13" s="1"/>
  <c r="G67" i="13"/>
  <c r="K72" i="13" s="1"/>
  <c r="H66" i="13"/>
  <c r="L71" i="13" s="1"/>
  <c r="G66" i="13"/>
  <c r="K71" i="13" s="1"/>
  <c r="H65" i="13"/>
  <c r="L70" i="13" s="1"/>
  <c r="G65" i="13"/>
  <c r="K70" i="13" s="1"/>
  <c r="H64" i="13"/>
  <c r="L69" i="13" s="1"/>
  <c r="G64" i="13"/>
  <c r="K69" i="13" s="1"/>
  <c r="H63" i="13"/>
  <c r="L68" i="13" s="1"/>
  <c r="G63" i="13"/>
  <c r="K68" i="13" s="1"/>
  <c r="H62" i="13"/>
  <c r="L67" i="13" s="1"/>
  <c r="G62" i="13"/>
  <c r="K67" i="13" s="1"/>
  <c r="H61" i="13"/>
  <c r="L66" i="13" s="1"/>
  <c r="G61" i="13"/>
  <c r="K66" i="13" s="1"/>
  <c r="H60" i="13"/>
  <c r="L65" i="13" s="1"/>
  <c r="G60" i="13"/>
  <c r="K65" i="13" s="1"/>
  <c r="H59" i="13"/>
  <c r="L64" i="13" s="1"/>
  <c r="G59" i="13"/>
  <c r="K64" i="13" s="1"/>
  <c r="H58" i="13"/>
  <c r="L63" i="13" s="1"/>
  <c r="G58" i="13"/>
  <c r="K63" i="13" s="1"/>
  <c r="H57" i="13"/>
  <c r="L62" i="13" s="1"/>
  <c r="G57" i="13"/>
  <c r="K62" i="13" s="1"/>
  <c r="H56" i="13"/>
  <c r="L61" i="13" s="1"/>
  <c r="G56" i="13"/>
  <c r="K61" i="13" s="1"/>
  <c r="H55" i="13"/>
  <c r="L60" i="13" s="1"/>
  <c r="G55" i="13"/>
  <c r="K60" i="13" s="1"/>
  <c r="H54" i="13"/>
  <c r="L59" i="13" s="1"/>
  <c r="G54" i="13"/>
  <c r="K59" i="13" s="1"/>
  <c r="H53" i="13"/>
  <c r="L58" i="13" s="1"/>
  <c r="G53" i="13"/>
  <c r="K58" i="13" s="1"/>
  <c r="H52" i="13"/>
  <c r="L57" i="13" s="1"/>
  <c r="G52" i="13"/>
  <c r="K57" i="13" s="1"/>
  <c r="H51" i="13"/>
  <c r="L56" i="13" s="1"/>
  <c r="G51" i="13"/>
  <c r="K56" i="13" s="1"/>
  <c r="H50" i="13"/>
  <c r="L55" i="13" s="1"/>
  <c r="G50" i="13"/>
  <c r="K55" i="13" s="1"/>
  <c r="H49" i="13"/>
  <c r="L54" i="13" s="1"/>
  <c r="G49" i="13"/>
  <c r="K54" i="13" s="1"/>
  <c r="H48" i="13"/>
  <c r="L53" i="13" s="1"/>
  <c r="G48" i="13"/>
  <c r="K53" i="13" s="1"/>
  <c r="H47" i="13"/>
  <c r="L52" i="13" s="1"/>
  <c r="G47" i="13"/>
  <c r="K52" i="13" s="1"/>
  <c r="H46" i="13"/>
  <c r="L51" i="13" s="1"/>
  <c r="G46" i="13"/>
  <c r="K51" i="13" s="1"/>
  <c r="H45" i="13"/>
  <c r="L50" i="13" s="1"/>
  <c r="G45" i="13"/>
  <c r="K50" i="13" s="1"/>
  <c r="H44" i="13"/>
  <c r="L49" i="13" s="1"/>
  <c r="G44" i="13"/>
  <c r="K49" i="13" s="1"/>
  <c r="H43" i="13"/>
  <c r="L48" i="13" s="1"/>
  <c r="G43" i="13"/>
  <c r="K48" i="13" s="1"/>
  <c r="H42" i="13"/>
  <c r="L47" i="13" s="1"/>
  <c r="G42" i="13"/>
  <c r="K47" i="13" s="1"/>
  <c r="H41" i="13"/>
  <c r="L46" i="13" s="1"/>
  <c r="G41" i="13"/>
  <c r="K46" i="13" s="1"/>
  <c r="H40" i="13"/>
  <c r="L45" i="13" s="1"/>
  <c r="G40" i="13"/>
  <c r="K45" i="13" s="1"/>
  <c r="H39" i="13"/>
  <c r="L44" i="13" s="1"/>
  <c r="G39" i="13"/>
  <c r="K44" i="13" s="1"/>
  <c r="H38" i="13"/>
  <c r="L43" i="13" s="1"/>
  <c r="G38" i="13"/>
  <c r="K43" i="13" s="1"/>
  <c r="H37" i="13"/>
  <c r="L42" i="13" s="1"/>
  <c r="G37" i="13"/>
  <c r="K42" i="13" s="1"/>
  <c r="H36" i="13"/>
  <c r="L41" i="13" s="1"/>
  <c r="G36" i="13"/>
  <c r="K41" i="13" s="1"/>
  <c r="H35" i="13"/>
  <c r="L40" i="13" s="1"/>
  <c r="G35" i="13"/>
  <c r="K40" i="13" s="1"/>
  <c r="H34" i="13"/>
  <c r="L39" i="13" s="1"/>
  <c r="G34" i="13"/>
  <c r="K39" i="13" s="1"/>
  <c r="H33" i="13"/>
  <c r="L38" i="13" s="1"/>
  <c r="G33" i="13"/>
  <c r="K38" i="13" s="1"/>
  <c r="H32" i="13"/>
  <c r="L37" i="13" s="1"/>
  <c r="G32" i="13"/>
  <c r="K37" i="13" s="1"/>
  <c r="H31" i="13"/>
  <c r="L36" i="13" s="1"/>
  <c r="G31" i="13"/>
  <c r="K36" i="13" s="1"/>
  <c r="H30" i="13"/>
  <c r="L35" i="13" s="1"/>
  <c r="G30" i="13"/>
  <c r="K35" i="13" s="1"/>
  <c r="H29" i="13"/>
  <c r="L34" i="13" s="1"/>
  <c r="G29" i="13"/>
  <c r="K34" i="13" s="1"/>
  <c r="H28" i="13"/>
  <c r="L33" i="13" s="1"/>
  <c r="G28" i="13"/>
  <c r="K33" i="13" s="1"/>
  <c r="H27" i="13"/>
  <c r="L32" i="13" s="1"/>
  <c r="G27" i="13"/>
  <c r="K32" i="13" s="1"/>
  <c r="H26" i="13"/>
  <c r="L31" i="13" s="1"/>
  <c r="G26" i="13"/>
  <c r="K31" i="13" s="1"/>
  <c r="H25" i="13"/>
  <c r="L30" i="13" s="1"/>
  <c r="G25" i="13"/>
  <c r="K30" i="13" s="1"/>
  <c r="H24" i="13"/>
  <c r="L29" i="13" s="1"/>
  <c r="G24" i="13"/>
  <c r="K29" i="13" s="1"/>
  <c r="H23" i="13"/>
  <c r="L28" i="13" s="1"/>
  <c r="G23" i="13"/>
  <c r="K28" i="13" s="1"/>
  <c r="H22" i="13"/>
  <c r="L27" i="13" s="1"/>
  <c r="G22" i="13"/>
  <c r="K27" i="13" s="1"/>
  <c r="H21" i="13"/>
  <c r="L26" i="13" s="1"/>
  <c r="G21" i="13"/>
  <c r="K26" i="13" s="1"/>
  <c r="H20" i="13"/>
  <c r="L25" i="13" s="1"/>
  <c r="G20" i="13"/>
  <c r="K25" i="13" s="1"/>
  <c r="K19" i="13"/>
  <c r="H19" i="13"/>
  <c r="L24" i="13" s="1"/>
  <c r="G19" i="13"/>
  <c r="K24" i="13" s="1"/>
  <c r="H18" i="13"/>
  <c r="L23" i="13" s="1"/>
  <c r="G18" i="13"/>
  <c r="K23" i="13" s="1"/>
  <c r="H17" i="13"/>
  <c r="L22" i="13" s="1"/>
  <c r="G17" i="13"/>
  <c r="K22" i="13" s="1"/>
  <c r="H16" i="13"/>
  <c r="L21" i="13" s="1"/>
  <c r="G16" i="13"/>
  <c r="K21" i="13" s="1"/>
  <c r="L15" i="13"/>
  <c r="H15" i="13"/>
  <c r="L20" i="13" s="1"/>
  <c r="G15" i="13"/>
  <c r="K20" i="13" s="1"/>
  <c r="H14" i="13"/>
  <c r="L19" i="13" s="1"/>
  <c r="G14" i="13"/>
  <c r="H13" i="13"/>
  <c r="L18" i="13" s="1"/>
  <c r="G13" i="13"/>
  <c r="K18" i="13" s="1"/>
  <c r="H12" i="13"/>
  <c r="L17" i="13" s="1"/>
  <c r="G12" i="13"/>
  <c r="K17" i="13" s="1"/>
  <c r="H11" i="13"/>
  <c r="L16" i="13" s="1"/>
  <c r="G11" i="13"/>
  <c r="K16" i="13" s="1"/>
  <c r="H10" i="13"/>
  <c r="G10" i="13"/>
  <c r="K15" i="13" s="1"/>
  <c r="H9" i="13"/>
  <c r="L14" i="13" s="1"/>
  <c r="G9" i="13"/>
  <c r="K14" i="13" s="1"/>
  <c r="H8" i="13"/>
  <c r="L13" i="13" s="1"/>
  <c r="G8" i="13"/>
  <c r="K13" i="13" s="1"/>
  <c r="H7" i="13"/>
  <c r="L12" i="13" s="1"/>
  <c r="G7" i="13"/>
  <c r="K12" i="13" s="1"/>
  <c r="H6" i="13"/>
  <c r="L11" i="13" s="1"/>
  <c r="G6" i="13"/>
  <c r="K11" i="13" s="1"/>
  <c r="H5" i="13"/>
  <c r="L10" i="13" s="1"/>
  <c r="G5" i="13"/>
  <c r="K10" i="13" s="1"/>
  <c r="H4" i="13"/>
  <c r="L9" i="13" s="1"/>
  <c r="G4" i="13"/>
  <c r="K9" i="13" s="1"/>
  <c r="H3" i="13"/>
  <c r="L8" i="13" s="1"/>
  <c r="G3" i="13"/>
  <c r="K8" i="13" s="1"/>
  <c r="F21" i="11" l="1"/>
  <c r="G13" i="11"/>
  <c r="F19" i="11"/>
  <c r="C7" i="11" l="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6" i="11"/>
  <c r="B12" i="10"/>
  <c r="F7" i="11" l="1"/>
  <c r="F8" i="11" s="1"/>
  <c r="E4" i="1" l="1"/>
  <c r="I4" i="1" s="1"/>
  <c r="I253" i="1" s="1"/>
  <c r="E5" i="1"/>
  <c r="I5" i="1" s="1"/>
  <c r="I254" i="1" s="1"/>
  <c r="E6" i="1"/>
  <c r="I6" i="1" s="1"/>
  <c r="I255" i="1" s="1"/>
  <c r="E7" i="1"/>
  <c r="I7" i="1" s="1"/>
  <c r="I256" i="1" s="1"/>
  <c r="E8" i="1"/>
  <c r="I8" i="1" s="1"/>
  <c r="I257" i="1" s="1"/>
  <c r="E9" i="1"/>
  <c r="I9" i="1" s="1"/>
  <c r="I258" i="1" s="1"/>
  <c r="E10" i="1"/>
  <c r="I10" i="1" s="1"/>
  <c r="I259" i="1" s="1"/>
  <c r="E11" i="1"/>
  <c r="I11" i="1" s="1"/>
  <c r="I260" i="1" s="1"/>
  <c r="E12" i="1"/>
  <c r="I12" i="1" s="1"/>
  <c r="I261" i="1" s="1"/>
  <c r="E13" i="1"/>
  <c r="I13" i="1" s="1"/>
  <c r="I262" i="1" s="1"/>
  <c r="E14" i="1"/>
  <c r="I14" i="1" s="1"/>
  <c r="I263" i="1" s="1"/>
  <c r="E15" i="1"/>
  <c r="I15" i="1" s="1"/>
  <c r="I264" i="1" s="1"/>
  <c r="E16" i="1"/>
  <c r="I16" i="1" s="1"/>
  <c r="I265" i="1" s="1"/>
  <c r="E17" i="1"/>
  <c r="I17" i="1" s="1"/>
  <c r="I266" i="1" s="1"/>
  <c r="E18" i="1"/>
  <c r="I18" i="1" s="1"/>
  <c r="I267" i="1" s="1"/>
  <c r="E19" i="1"/>
  <c r="I19" i="1" s="1"/>
  <c r="I268" i="1" s="1"/>
  <c r="E20" i="1"/>
  <c r="I20" i="1" s="1"/>
  <c r="I269" i="1" s="1"/>
  <c r="E21" i="1"/>
  <c r="I21" i="1" s="1"/>
  <c r="I270" i="1" s="1"/>
  <c r="E22" i="1"/>
  <c r="I22" i="1" s="1"/>
  <c r="I271" i="1" s="1"/>
  <c r="E23" i="1"/>
  <c r="I23" i="1" s="1"/>
  <c r="I272" i="1" s="1"/>
  <c r="E24" i="1"/>
  <c r="I24" i="1" s="1"/>
  <c r="I273" i="1" s="1"/>
  <c r="E25" i="1"/>
  <c r="I25" i="1" s="1"/>
  <c r="I274" i="1" s="1"/>
  <c r="E26" i="1"/>
  <c r="I26" i="1" s="1"/>
  <c r="I275" i="1" s="1"/>
  <c r="E27" i="1"/>
  <c r="I27" i="1" s="1"/>
  <c r="I276" i="1" s="1"/>
  <c r="E28" i="1"/>
  <c r="I28" i="1" s="1"/>
  <c r="I277" i="1" s="1"/>
  <c r="E29" i="1"/>
  <c r="I29" i="1" s="1"/>
  <c r="I278" i="1" s="1"/>
  <c r="E30" i="1"/>
  <c r="I30" i="1" s="1"/>
  <c r="I279" i="1" s="1"/>
  <c r="E31" i="1"/>
  <c r="I31" i="1" s="1"/>
  <c r="I280" i="1" s="1"/>
  <c r="E32" i="1"/>
  <c r="I32" i="1" s="1"/>
  <c r="I281" i="1" s="1"/>
  <c r="E33" i="1"/>
  <c r="I33" i="1" s="1"/>
  <c r="I282" i="1" s="1"/>
  <c r="E34" i="1"/>
  <c r="I34" i="1" s="1"/>
  <c r="I283" i="1" s="1"/>
  <c r="E35" i="1"/>
  <c r="I35" i="1" s="1"/>
  <c r="I284" i="1" s="1"/>
  <c r="E36" i="1"/>
  <c r="I36" i="1" s="1"/>
  <c r="I285" i="1" s="1"/>
  <c r="E37" i="1"/>
  <c r="I37" i="1" s="1"/>
  <c r="I286" i="1" s="1"/>
  <c r="E38" i="1"/>
  <c r="I38" i="1" s="1"/>
  <c r="I287" i="1" s="1"/>
  <c r="E39" i="1"/>
  <c r="I39" i="1" s="1"/>
  <c r="I288" i="1" s="1"/>
  <c r="E40" i="1"/>
  <c r="I40" i="1" s="1"/>
  <c r="I289" i="1" s="1"/>
  <c r="E41" i="1"/>
  <c r="I41" i="1" s="1"/>
  <c r="I290" i="1" s="1"/>
  <c r="E42" i="1"/>
  <c r="I42" i="1" s="1"/>
  <c r="I291" i="1" s="1"/>
  <c r="E43" i="1"/>
  <c r="I43" i="1" s="1"/>
  <c r="I292" i="1" s="1"/>
  <c r="E44" i="1"/>
  <c r="I44" i="1" s="1"/>
  <c r="I293" i="1" s="1"/>
  <c r="E45" i="1"/>
  <c r="I45" i="1" s="1"/>
  <c r="I294" i="1" s="1"/>
  <c r="E46" i="1"/>
  <c r="I46" i="1" s="1"/>
  <c r="I295" i="1" s="1"/>
  <c r="E47" i="1"/>
  <c r="I47" i="1" s="1"/>
  <c r="I296" i="1" s="1"/>
  <c r="E48" i="1"/>
  <c r="I48" i="1" s="1"/>
  <c r="I297" i="1" s="1"/>
  <c r="E49" i="1"/>
  <c r="I49" i="1" s="1"/>
  <c r="I298" i="1" s="1"/>
  <c r="E50" i="1"/>
  <c r="I50" i="1" s="1"/>
  <c r="I299" i="1" s="1"/>
  <c r="E51" i="1"/>
  <c r="I51" i="1" s="1"/>
  <c r="I300" i="1" s="1"/>
  <c r="E52" i="1"/>
  <c r="I52" i="1" s="1"/>
  <c r="I301" i="1" s="1"/>
  <c r="E53" i="1"/>
  <c r="I53" i="1" s="1"/>
  <c r="I302" i="1" s="1"/>
  <c r="E54" i="1"/>
  <c r="I54" i="1" s="1"/>
  <c r="I303" i="1" s="1"/>
  <c r="E55" i="1"/>
  <c r="I55" i="1" s="1"/>
  <c r="I304" i="1" s="1"/>
  <c r="E56" i="1"/>
  <c r="I56" i="1" s="1"/>
  <c r="I305" i="1" s="1"/>
  <c r="E57" i="1"/>
  <c r="I57" i="1" s="1"/>
  <c r="I306" i="1" s="1"/>
  <c r="E58" i="1"/>
  <c r="I58" i="1" s="1"/>
  <c r="I307" i="1" s="1"/>
  <c r="E59" i="1"/>
  <c r="I59" i="1" s="1"/>
  <c r="I308" i="1" s="1"/>
  <c r="E60" i="1"/>
  <c r="I60" i="1" s="1"/>
  <c r="I309" i="1" s="1"/>
  <c r="E61" i="1"/>
  <c r="I61" i="1" s="1"/>
  <c r="I310" i="1" s="1"/>
  <c r="E62" i="1"/>
  <c r="I62" i="1" s="1"/>
  <c r="I311" i="1" s="1"/>
  <c r="E63" i="1"/>
  <c r="I63" i="1" s="1"/>
  <c r="I312" i="1" s="1"/>
  <c r="E64" i="1"/>
  <c r="I64" i="1" s="1"/>
  <c r="I313" i="1" s="1"/>
  <c r="E65" i="1"/>
  <c r="I65" i="1" s="1"/>
  <c r="I314" i="1" s="1"/>
  <c r="E66" i="1"/>
  <c r="I66" i="1" s="1"/>
  <c r="I315" i="1" s="1"/>
  <c r="E67" i="1"/>
  <c r="I67" i="1" s="1"/>
  <c r="I316" i="1" s="1"/>
  <c r="E68" i="1"/>
  <c r="I68" i="1" s="1"/>
  <c r="I317" i="1" s="1"/>
  <c r="E69" i="1"/>
  <c r="I69" i="1" s="1"/>
  <c r="I318" i="1" s="1"/>
  <c r="E70" i="1"/>
  <c r="I70" i="1" s="1"/>
  <c r="I319" i="1" s="1"/>
  <c r="E71" i="1"/>
  <c r="I71" i="1" s="1"/>
  <c r="I320" i="1" s="1"/>
  <c r="E72" i="1"/>
  <c r="I72" i="1" s="1"/>
  <c r="I321" i="1" s="1"/>
  <c r="E73" i="1"/>
  <c r="I73" i="1" s="1"/>
  <c r="I322" i="1" s="1"/>
  <c r="E74" i="1"/>
  <c r="I74" i="1" s="1"/>
  <c r="I323" i="1" s="1"/>
  <c r="E75" i="1"/>
  <c r="I75" i="1" s="1"/>
  <c r="I324" i="1" s="1"/>
  <c r="E76" i="1"/>
  <c r="I76" i="1" s="1"/>
  <c r="I325" i="1" s="1"/>
  <c r="E77" i="1"/>
  <c r="I77" i="1" s="1"/>
  <c r="I326" i="1" s="1"/>
  <c r="E78" i="1"/>
  <c r="I78" i="1" s="1"/>
  <c r="I327" i="1" s="1"/>
  <c r="E79" i="1"/>
  <c r="I79" i="1" s="1"/>
  <c r="I328" i="1" s="1"/>
  <c r="E80" i="1"/>
  <c r="I80" i="1" s="1"/>
  <c r="I329" i="1" s="1"/>
  <c r="E81" i="1"/>
  <c r="I81" i="1" s="1"/>
  <c r="I330" i="1" s="1"/>
  <c r="E82" i="1"/>
  <c r="I82" i="1" s="1"/>
  <c r="I331" i="1" s="1"/>
  <c r="E83" i="1"/>
  <c r="I83" i="1" s="1"/>
  <c r="I332" i="1" s="1"/>
  <c r="E84" i="1"/>
  <c r="I84" i="1" s="1"/>
  <c r="I333" i="1" s="1"/>
  <c r="E85" i="1"/>
  <c r="I85" i="1" s="1"/>
  <c r="I334" i="1" s="1"/>
  <c r="E86" i="1"/>
  <c r="I86" i="1" s="1"/>
  <c r="I335" i="1" s="1"/>
  <c r="E87" i="1"/>
  <c r="I87" i="1" s="1"/>
  <c r="I336" i="1" s="1"/>
  <c r="E88" i="1"/>
  <c r="I88" i="1" s="1"/>
  <c r="I337" i="1" s="1"/>
  <c r="E89" i="1"/>
  <c r="I89" i="1" s="1"/>
  <c r="I338" i="1" s="1"/>
  <c r="E90" i="1"/>
  <c r="I90" i="1" s="1"/>
  <c r="I339" i="1" s="1"/>
  <c r="E91" i="1"/>
  <c r="I91" i="1" s="1"/>
  <c r="I340" i="1" s="1"/>
  <c r="E92" i="1"/>
  <c r="I92" i="1" s="1"/>
  <c r="I341" i="1" s="1"/>
  <c r="E93" i="1"/>
  <c r="I93" i="1" s="1"/>
  <c r="I342" i="1" s="1"/>
  <c r="E94" i="1"/>
  <c r="I94" i="1" s="1"/>
  <c r="I343" i="1" s="1"/>
  <c r="E95" i="1"/>
  <c r="I95" i="1" s="1"/>
  <c r="I344" i="1" s="1"/>
  <c r="E96" i="1"/>
  <c r="I96" i="1" s="1"/>
  <c r="I345" i="1" s="1"/>
  <c r="E97" i="1"/>
  <c r="I97" i="1" s="1"/>
  <c r="I346" i="1" s="1"/>
  <c r="E98" i="1"/>
  <c r="I98" i="1" s="1"/>
  <c r="I347" i="1" s="1"/>
  <c r="E99" i="1"/>
  <c r="I99" i="1" s="1"/>
  <c r="I348" i="1" s="1"/>
  <c r="E100" i="1"/>
  <c r="I100" i="1" s="1"/>
  <c r="I349" i="1" s="1"/>
  <c r="E101" i="1"/>
  <c r="I101" i="1" s="1"/>
  <c r="I350" i="1" s="1"/>
  <c r="E102" i="1"/>
  <c r="I102" i="1" s="1"/>
  <c r="I351" i="1" s="1"/>
  <c r="E103" i="1"/>
  <c r="I103" i="1" s="1"/>
  <c r="I352" i="1" s="1"/>
  <c r="E104" i="1"/>
  <c r="I104" i="1" s="1"/>
  <c r="I353" i="1" s="1"/>
  <c r="E105" i="1"/>
  <c r="I105" i="1" s="1"/>
  <c r="I354" i="1" s="1"/>
  <c r="E106" i="1"/>
  <c r="I106" i="1" s="1"/>
  <c r="I355" i="1" s="1"/>
  <c r="E107" i="1"/>
  <c r="I107" i="1" s="1"/>
  <c r="I356" i="1" s="1"/>
  <c r="E108" i="1"/>
  <c r="I108" i="1" s="1"/>
  <c r="I357" i="1" s="1"/>
  <c r="E109" i="1"/>
  <c r="I109" i="1" s="1"/>
  <c r="I358" i="1" s="1"/>
  <c r="E110" i="1"/>
  <c r="I110" i="1" s="1"/>
  <c r="I359" i="1" s="1"/>
  <c r="E111" i="1"/>
  <c r="I111" i="1" s="1"/>
  <c r="I360" i="1" s="1"/>
  <c r="E112" i="1"/>
  <c r="I112" i="1" s="1"/>
  <c r="I361" i="1" s="1"/>
  <c r="E113" i="1"/>
  <c r="I113" i="1" s="1"/>
  <c r="I362" i="1" s="1"/>
  <c r="E114" i="1"/>
  <c r="I114" i="1" s="1"/>
  <c r="I363" i="1" s="1"/>
  <c r="E115" i="1"/>
  <c r="I115" i="1" s="1"/>
  <c r="I364" i="1" s="1"/>
  <c r="E116" i="1"/>
  <c r="I116" i="1" s="1"/>
  <c r="I365" i="1" s="1"/>
  <c r="E117" i="1"/>
  <c r="I117" i="1" s="1"/>
  <c r="I366" i="1" s="1"/>
  <c r="E118" i="1"/>
  <c r="I118" i="1" s="1"/>
  <c r="I367" i="1" s="1"/>
  <c r="E119" i="1"/>
  <c r="I119" i="1" s="1"/>
  <c r="I368" i="1" s="1"/>
  <c r="E120" i="1"/>
  <c r="I120" i="1" s="1"/>
  <c r="I369" i="1" s="1"/>
  <c r="E121" i="1"/>
  <c r="I121" i="1" s="1"/>
  <c r="I370" i="1" s="1"/>
  <c r="E122" i="1"/>
  <c r="I122" i="1" s="1"/>
  <c r="I371" i="1" s="1"/>
  <c r="E123" i="1"/>
  <c r="I123" i="1" s="1"/>
  <c r="I372" i="1" s="1"/>
  <c r="E124" i="1"/>
  <c r="I124" i="1" s="1"/>
  <c r="I373" i="1" s="1"/>
  <c r="E125" i="1"/>
  <c r="I125" i="1" s="1"/>
  <c r="I374" i="1" s="1"/>
  <c r="E126" i="1"/>
  <c r="I126" i="1" s="1"/>
  <c r="I375" i="1" s="1"/>
  <c r="E127" i="1"/>
  <c r="I127" i="1" s="1"/>
  <c r="I376" i="1" s="1"/>
  <c r="E128" i="1"/>
  <c r="I128" i="1" s="1"/>
  <c r="I377" i="1" s="1"/>
  <c r="E129" i="1"/>
  <c r="I129" i="1" s="1"/>
  <c r="I378" i="1" s="1"/>
  <c r="E130" i="1"/>
  <c r="I130" i="1" s="1"/>
  <c r="I379" i="1" s="1"/>
  <c r="E131" i="1"/>
  <c r="I131" i="1" s="1"/>
  <c r="I380" i="1" s="1"/>
  <c r="E132" i="1"/>
  <c r="I132" i="1" s="1"/>
  <c r="I381" i="1" s="1"/>
  <c r="E133" i="1"/>
  <c r="I133" i="1" s="1"/>
  <c r="I382" i="1" s="1"/>
  <c r="E134" i="1"/>
  <c r="I134" i="1" s="1"/>
  <c r="I383" i="1" s="1"/>
  <c r="E135" i="1"/>
  <c r="I135" i="1" s="1"/>
  <c r="I384" i="1" s="1"/>
  <c r="E136" i="1"/>
  <c r="I136" i="1" s="1"/>
  <c r="I385" i="1" s="1"/>
  <c r="E137" i="1"/>
  <c r="I137" i="1" s="1"/>
  <c r="I386" i="1" s="1"/>
  <c r="E138" i="1"/>
  <c r="I138" i="1" s="1"/>
  <c r="I387" i="1" s="1"/>
  <c r="E139" i="1"/>
  <c r="I139" i="1" s="1"/>
  <c r="I388" i="1" s="1"/>
  <c r="E140" i="1"/>
  <c r="I140" i="1" s="1"/>
  <c r="I389" i="1" s="1"/>
  <c r="E143" i="1"/>
  <c r="I143" i="1" s="1"/>
  <c r="I390" i="1" s="1"/>
  <c r="E144" i="1"/>
  <c r="I144" i="1" s="1"/>
  <c r="I391" i="1" s="1"/>
  <c r="E145" i="1"/>
  <c r="I145" i="1" s="1"/>
  <c r="I392" i="1" s="1"/>
  <c r="E146" i="1"/>
  <c r="I146" i="1" s="1"/>
  <c r="I393" i="1" s="1"/>
  <c r="E147" i="1"/>
  <c r="I147" i="1" s="1"/>
  <c r="I394" i="1" s="1"/>
  <c r="E148" i="1"/>
  <c r="I148" i="1" s="1"/>
  <c r="I395" i="1" s="1"/>
  <c r="E149" i="1"/>
  <c r="I149" i="1" s="1"/>
  <c r="I396" i="1" s="1"/>
  <c r="E150" i="1"/>
  <c r="I150" i="1" s="1"/>
  <c r="I397" i="1" s="1"/>
  <c r="E151" i="1"/>
  <c r="I151" i="1" s="1"/>
  <c r="I398" i="1" s="1"/>
  <c r="E152" i="1"/>
  <c r="I152" i="1" s="1"/>
  <c r="I399" i="1" s="1"/>
  <c r="E153" i="1"/>
  <c r="I153" i="1" s="1"/>
  <c r="I400" i="1" s="1"/>
  <c r="E154" i="1"/>
  <c r="I154" i="1" s="1"/>
  <c r="I401" i="1" s="1"/>
  <c r="E155" i="1"/>
  <c r="I155" i="1" s="1"/>
  <c r="I402" i="1" s="1"/>
  <c r="E156" i="1"/>
  <c r="I156" i="1" s="1"/>
  <c r="I403" i="1" s="1"/>
  <c r="E157" i="1"/>
  <c r="I157" i="1" s="1"/>
  <c r="I404" i="1" s="1"/>
  <c r="E158" i="1"/>
  <c r="I158" i="1" s="1"/>
  <c r="I405" i="1" s="1"/>
  <c r="E159" i="1"/>
  <c r="I159" i="1" s="1"/>
  <c r="I406" i="1" s="1"/>
  <c r="E160" i="1"/>
  <c r="I160" i="1" s="1"/>
  <c r="I407" i="1" s="1"/>
  <c r="E161" i="1"/>
  <c r="I161" i="1" s="1"/>
  <c r="I408" i="1" s="1"/>
  <c r="E162" i="1"/>
  <c r="I162" i="1" s="1"/>
  <c r="I409" i="1" s="1"/>
  <c r="E163" i="1"/>
  <c r="I163" i="1" s="1"/>
  <c r="I410" i="1" s="1"/>
  <c r="E164" i="1"/>
  <c r="I164" i="1" s="1"/>
  <c r="I411" i="1" s="1"/>
  <c r="E165" i="1"/>
  <c r="I165" i="1" s="1"/>
  <c r="I412" i="1" s="1"/>
  <c r="E166" i="1"/>
  <c r="I166" i="1" s="1"/>
  <c r="I413" i="1" s="1"/>
  <c r="E167" i="1"/>
  <c r="I167" i="1" s="1"/>
  <c r="I414" i="1" s="1"/>
  <c r="E168" i="1"/>
  <c r="I168" i="1" s="1"/>
  <c r="I415" i="1" s="1"/>
  <c r="E169" i="1"/>
  <c r="I169" i="1" s="1"/>
  <c r="I416" i="1" s="1"/>
  <c r="E170" i="1"/>
  <c r="I170" i="1" s="1"/>
  <c r="I417" i="1" s="1"/>
  <c r="E171" i="1"/>
  <c r="I171" i="1" s="1"/>
  <c r="I418" i="1" s="1"/>
  <c r="E172" i="1"/>
  <c r="I172" i="1" s="1"/>
  <c r="I419" i="1" s="1"/>
  <c r="E173" i="1"/>
  <c r="I173" i="1" s="1"/>
  <c r="I420" i="1" s="1"/>
  <c r="E174" i="1"/>
  <c r="I174" i="1" s="1"/>
  <c r="I421" i="1" s="1"/>
  <c r="E175" i="1"/>
  <c r="I175" i="1" s="1"/>
  <c r="I422" i="1" s="1"/>
  <c r="E176" i="1"/>
  <c r="I176" i="1" s="1"/>
  <c r="I423" i="1" s="1"/>
  <c r="E177" i="1"/>
  <c r="I177" i="1" s="1"/>
  <c r="I424" i="1" s="1"/>
  <c r="E178" i="1"/>
  <c r="I178" i="1" s="1"/>
  <c r="I425" i="1" s="1"/>
  <c r="E179" i="1"/>
  <c r="I179" i="1" s="1"/>
  <c r="I426" i="1" s="1"/>
  <c r="E180" i="1"/>
  <c r="I180" i="1" s="1"/>
  <c r="I427" i="1" s="1"/>
  <c r="E181" i="1"/>
  <c r="I181" i="1" s="1"/>
  <c r="I428" i="1" s="1"/>
  <c r="E182" i="1"/>
  <c r="I182" i="1" s="1"/>
  <c r="I429" i="1" s="1"/>
  <c r="E183" i="1"/>
  <c r="I183" i="1" s="1"/>
  <c r="I430" i="1" s="1"/>
  <c r="E184" i="1"/>
  <c r="I184" i="1" s="1"/>
  <c r="I431" i="1" s="1"/>
  <c r="E185" i="1"/>
  <c r="I185" i="1" s="1"/>
  <c r="I432" i="1" s="1"/>
  <c r="E186" i="1"/>
  <c r="E187" i="1"/>
  <c r="E188" i="1"/>
  <c r="I188" i="1" s="1"/>
  <c r="I433" i="1" s="1"/>
  <c r="E189" i="1"/>
  <c r="I189" i="1" s="1"/>
  <c r="I434" i="1" s="1"/>
  <c r="E190" i="1"/>
  <c r="I190" i="1" s="1"/>
  <c r="I435" i="1" s="1"/>
  <c r="E191" i="1"/>
  <c r="I191" i="1" s="1"/>
  <c r="I436" i="1" s="1"/>
  <c r="E192" i="1"/>
  <c r="I192" i="1" s="1"/>
  <c r="I437" i="1" s="1"/>
  <c r="E193" i="1"/>
  <c r="I193" i="1" s="1"/>
  <c r="I438" i="1" s="1"/>
  <c r="E194" i="1"/>
  <c r="I194" i="1" s="1"/>
  <c r="I439" i="1" s="1"/>
  <c r="E195" i="1"/>
  <c r="I195" i="1" s="1"/>
  <c r="I440" i="1" s="1"/>
  <c r="E196" i="1"/>
  <c r="I196" i="1" s="1"/>
  <c r="I441" i="1" s="1"/>
  <c r="E197" i="1"/>
  <c r="I197" i="1" s="1"/>
  <c r="I442" i="1" s="1"/>
  <c r="E198" i="1"/>
  <c r="I198" i="1" s="1"/>
  <c r="I443" i="1" s="1"/>
  <c r="E199" i="1"/>
  <c r="I199" i="1" s="1"/>
  <c r="I444" i="1" s="1"/>
  <c r="E200" i="1"/>
  <c r="I200" i="1" s="1"/>
  <c r="I445" i="1" s="1"/>
  <c r="E201" i="1"/>
  <c r="I201" i="1" s="1"/>
  <c r="I446" i="1" s="1"/>
  <c r="E202" i="1"/>
  <c r="I202" i="1" s="1"/>
  <c r="I447" i="1" s="1"/>
  <c r="E203" i="1"/>
  <c r="I203" i="1" s="1"/>
  <c r="I448" i="1" s="1"/>
  <c r="E204" i="1"/>
  <c r="I204" i="1" s="1"/>
  <c r="I449" i="1" s="1"/>
  <c r="E205" i="1"/>
  <c r="I205" i="1" s="1"/>
  <c r="I450" i="1" s="1"/>
  <c r="E206" i="1"/>
  <c r="I206" i="1" s="1"/>
  <c r="I451" i="1" s="1"/>
  <c r="E207" i="1"/>
  <c r="I207" i="1" s="1"/>
  <c r="I452" i="1" s="1"/>
  <c r="E208" i="1"/>
  <c r="I208" i="1" s="1"/>
  <c r="I453" i="1" s="1"/>
  <c r="E209" i="1"/>
  <c r="I209" i="1" s="1"/>
  <c r="I454" i="1" s="1"/>
  <c r="E210" i="1"/>
  <c r="I210" i="1" s="1"/>
  <c r="I455" i="1" s="1"/>
  <c r="E211" i="1"/>
  <c r="I211" i="1" s="1"/>
  <c r="I456" i="1" s="1"/>
  <c r="E212" i="1"/>
  <c r="I212" i="1" s="1"/>
  <c r="I457" i="1" s="1"/>
  <c r="E213" i="1"/>
  <c r="I213" i="1" s="1"/>
  <c r="I458" i="1" s="1"/>
  <c r="E214" i="1"/>
  <c r="I214" i="1" s="1"/>
  <c r="I459" i="1" s="1"/>
  <c r="E215" i="1"/>
  <c r="I215" i="1" s="1"/>
  <c r="I460" i="1" s="1"/>
  <c r="E216" i="1"/>
  <c r="I216" i="1" s="1"/>
  <c r="I461" i="1" s="1"/>
  <c r="E217" i="1"/>
  <c r="I217" i="1" s="1"/>
  <c r="I462" i="1" s="1"/>
  <c r="E218" i="1"/>
  <c r="I218" i="1" s="1"/>
  <c r="I463" i="1" s="1"/>
  <c r="E219" i="1"/>
  <c r="I219" i="1" s="1"/>
  <c r="I464" i="1" s="1"/>
  <c r="E220" i="1"/>
  <c r="I220" i="1" s="1"/>
  <c r="I465" i="1" s="1"/>
  <c r="E221" i="1"/>
  <c r="E222" i="1"/>
  <c r="I222" i="1" s="1"/>
  <c r="I466" i="1" s="1"/>
  <c r="E223" i="1"/>
  <c r="I223" i="1" s="1"/>
  <c r="I467" i="1" s="1"/>
  <c r="E224" i="1"/>
  <c r="I224" i="1" s="1"/>
  <c r="I468" i="1" s="1"/>
  <c r="E225" i="1"/>
  <c r="I225" i="1" s="1"/>
  <c r="I469" i="1" s="1"/>
  <c r="E226" i="1"/>
  <c r="I226" i="1" s="1"/>
  <c r="I470" i="1" s="1"/>
  <c r="E227" i="1"/>
  <c r="I227" i="1" s="1"/>
  <c r="I471" i="1" s="1"/>
  <c r="E228" i="1"/>
  <c r="I228" i="1" s="1"/>
  <c r="I472" i="1" s="1"/>
  <c r="E229" i="1"/>
  <c r="I229" i="1" s="1"/>
  <c r="I473" i="1" s="1"/>
  <c r="E230" i="1"/>
  <c r="I230" i="1" s="1"/>
  <c r="I474" i="1" s="1"/>
  <c r="E231" i="1"/>
  <c r="I231" i="1" s="1"/>
  <c r="I475" i="1" s="1"/>
  <c r="E232" i="1"/>
  <c r="I232" i="1" s="1"/>
  <c r="I476" i="1" s="1"/>
  <c r="E233" i="1"/>
  <c r="I233" i="1" s="1"/>
  <c r="I477" i="1" s="1"/>
  <c r="E234" i="1"/>
  <c r="I234" i="1" s="1"/>
  <c r="I478" i="1" s="1"/>
  <c r="E235" i="1"/>
  <c r="I235" i="1" s="1"/>
  <c r="I479" i="1" s="1"/>
  <c r="E236" i="1"/>
  <c r="I236" i="1" s="1"/>
  <c r="I480" i="1" s="1"/>
  <c r="E237" i="1"/>
  <c r="I237" i="1" s="1"/>
  <c r="I481" i="1" s="1"/>
  <c r="E238" i="1"/>
  <c r="I238" i="1" s="1"/>
  <c r="I482" i="1" s="1"/>
  <c r="E239" i="1"/>
  <c r="I239" i="1" s="1"/>
  <c r="I483" i="1" s="1"/>
  <c r="E240" i="1"/>
  <c r="I240" i="1" s="1"/>
  <c r="I484" i="1" s="1"/>
  <c r="E241" i="1"/>
  <c r="I241" i="1" s="1"/>
  <c r="I485" i="1" s="1"/>
  <c r="E242" i="1"/>
  <c r="I242" i="1" s="1"/>
  <c r="I486" i="1" s="1"/>
  <c r="E243" i="1"/>
  <c r="I243" i="1" s="1"/>
  <c r="I487" i="1" s="1"/>
  <c r="E244" i="1"/>
  <c r="E245" i="1"/>
  <c r="I245" i="1" s="1"/>
  <c r="I488" i="1" s="1"/>
  <c r="E246" i="1"/>
  <c r="I246" i="1" s="1"/>
  <c r="I489" i="1" s="1"/>
  <c r="E247" i="1"/>
  <c r="I247" i="1" s="1"/>
  <c r="I490" i="1" s="1"/>
  <c r="D5" i="1"/>
  <c r="H5" i="1" s="1"/>
  <c r="H254" i="1" s="1"/>
  <c r="D6" i="1"/>
  <c r="H6" i="1" s="1"/>
  <c r="H255" i="1" s="1"/>
  <c r="D7" i="1"/>
  <c r="H7" i="1" s="1"/>
  <c r="H256" i="1" s="1"/>
  <c r="D8" i="1"/>
  <c r="H8" i="1" s="1"/>
  <c r="H257" i="1" s="1"/>
  <c r="D9" i="1"/>
  <c r="H9" i="1" s="1"/>
  <c r="H258" i="1" s="1"/>
  <c r="D10" i="1"/>
  <c r="H10" i="1" s="1"/>
  <c r="H259" i="1" s="1"/>
  <c r="D11" i="1"/>
  <c r="H11" i="1" s="1"/>
  <c r="H260" i="1" s="1"/>
  <c r="D12" i="1"/>
  <c r="H12" i="1" s="1"/>
  <c r="H261" i="1" s="1"/>
  <c r="D13" i="1"/>
  <c r="H13" i="1" s="1"/>
  <c r="H262" i="1" s="1"/>
  <c r="D14" i="1"/>
  <c r="H14" i="1" s="1"/>
  <c r="H263" i="1" s="1"/>
  <c r="D15" i="1"/>
  <c r="H15" i="1" s="1"/>
  <c r="H264" i="1" s="1"/>
  <c r="D16" i="1"/>
  <c r="H16" i="1" s="1"/>
  <c r="H265" i="1" s="1"/>
  <c r="D17" i="1"/>
  <c r="H17" i="1" s="1"/>
  <c r="H266" i="1" s="1"/>
  <c r="D18" i="1"/>
  <c r="H18" i="1" s="1"/>
  <c r="H267" i="1" s="1"/>
  <c r="D19" i="1"/>
  <c r="H19" i="1" s="1"/>
  <c r="H268" i="1" s="1"/>
  <c r="D20" i="1"/>
  <c r="H20" i="1" s="1"/>
  <c r="H269" i="1" s="1"/>
  <c r="D21" i="1"/>
  <c r="H21" i="1" s="1"/>
  <c r="H270" i="1" s="1"/>
  <c r="D22" i="1"/>
  <c r="H22" i="1" s="1"/>
  <c r="H271" i="1" s="1"/>
  <c r="D23" i="1"/>
  <c r="H23" i="1" s="1"/>
  <c r="H272" i="1" s="1"/>
  <c r="D24" i="1"/>
  <c r="H24" i="1" s="1"/>
  <c r="H273" i="1" s="1"/>
  <c r="D25" i="1"/>
  <c r="H25" i="1" s="1"/>
  <c r="H274" i="1" s="1"/>
  <c r="D26" i="1"/>
  <c r="H26" i="1" s="1"/>
  <c r="H275" i="1" s="1"/>
  <c r="D27" i="1"/>
  <c r="H27" i="1" s="1"/>
  <c r="H276" i="1" s="1"/>
  <c r="D28" i="1"/>
  <c r="H28" i="1" s="1"/>
  <c r="H277" i="1" s="1"/>
  <c r="D29" i="1"/>
  <c r="H29" i="1" s="1"/>
  <c r="H278" i="1" s="1"/>
  <c r="D30" i="1"/>
  <c r="H30" i="1" s="1"/>
  <c r="H279" i="1" s="1"/>
  <c r="D31" i="1"/>
  <c r="H31" i="1" s="1"/>
  <c r="H280" i="1" s="1"/>
  <c r="D32" i="1"/>
  <c r="H32" i="1" s="1"/>
  <c r="H281" i="1" s="1"/>
  <c r="D33" i="1"/>
  <c r="H33" i="1" s="1"/>
  <c r="H282" i="1" s="1"/>
  <c r="D34" i="1"/>
  <c r="H34" i="1" s="1"/>
  <c r="H283" i="1" s="1"/>
  <c r="D35" i="1"/>
  <c r="H35" i="1" s="1"/>
  <c r="H284" i="1" s="1"/>
  <c r="D36" i="1"/>
  <c r="H36" i="1" s="1"/>
  <c r="H285" i="1" s="1"/>
  <c r="D37" i="1"/>
  <c r="H37" i="1" s="1"/>
  <c r="H286" i="1" s="1"/>
  <c r="D38" i="1"/>
  <c r="H38" i="1" s="1"/>
  <c r="H287" i="1" s="1"/>
  <c r="D39" i="1"/>
  <c r="H39" i="1" s="1"/>
  <c r="H288" i="1" s="1"/>
  <c r="D40" i="1"/>
  <c r="H40" i="1" s="1"/>
  <c r="H289" i="1" s="1"/>
  <c r="D41" i="1"/>
  <c r="H41" i="1" s="1"/>
  <c r="H290" i="1" s="1"/>
  <c r="D42" i="1"/>
  <c r="H42" i="1" s="1"/>
  <c r="H291" i="1" s="1"/>
  <c r="D43" i="1"/>
  <c r="H43" i="1" s="1"/>
  <c r="H292" i="1" s="1"/>
  <c r="D44" i="1"/>
  <c r="H44" i="1" s="1"/>
  <c r="H293" i="1" s="1"/>
  <c r="D45" i="1"/>
  <c r="H45" i="1" s="1"/>
  <c r="H294" i="1" s="1"/>
  <c r="D46" i="1"/>
  <c r="H46" i="1" s="1"/>
  <c r="H295" i="1" s="1"/>
  <c r="D47" i="1"/>
  <c r="H47" i="1" s="1"/>
  <c r="H296" i="1" s="1"/>
  <c r="D48" i="1"/>
  <c r="H48" i="1" s="1"/>
  <c r="H297" i="1" s="1"/>
  <c r="D49" i="1"/>
  <c r="H49" i="1" s="1"/>
  <c r="H298" i="1" s="1"/>
  <c r="D50" i="1"/>
  <c r="H50" i="1" s="1"/>
  <c r="H299" i="1" s="1"/>
  <c r="D51" i="1"/>
  <c r="H51" i="1" s="1"/>
  <c r="H300" i="1" s="1"/>
  <c r="D52" i="1"/>
  <c r="H52" i="1" s="1"/>
  <c r="H301" i="1" s="1"/>
  <c r="D53" i="1"/>
  <c r="H53" i="1" s="1"/>
  <c r="H302" i="1" s="1"/>
  <c r="D54" i="1"/>
  <c r="H54" i="1" s="1"/>
  <c r="H303" i="1" s="1"/>
  <c r="D55" i="1"/>
  <c r="H55" i="1" s="1"/>
  <c r="H304" i="1" s="1"/>
  <c r="D56" i="1"/>
  <c r="H56" i="1" s="1"/>
  <c r="H305" i="1" s="1"/>
  <c r="D57" i="1"/>
  <c r="H57" i="1" s="1"/>
  <c r="H306" i="1" s="1"/>
  <c r="D58" i="1"/>
  <c r="H58" i="1" s="1"/>
  <c r="H307" i="1" s="1"/>
  <c r="D59" i="1"/>
  <c r="H59" i="1" s="1"/>
  <c r="H308" i="1" s="1"/>
  <c r="D60" i="1"/>
  <c r="H60" i="1" s="1"/>
  <c r="H309" i="1" s="1"/>
  <c r="D61" i="1"/>
  <c r="H61" i="1" s="1"/>
  <c r="H310" i="1" s="1"/>
  <c r="D62" i="1"/>
  <c r="H62" i="1" s="1"/>
  <c r="H311" i="1" s="1"/>
  <c r="D63" i="1"/>
  <c r="H63" i="1" s="1"/>
  <c r="H312" i="1" s="1"/>
  <c r="D64" i="1"/>
  <c r="H64" i="1" s="1"/>
  <c r="H313" i="1" s="1"/>
  <c r="D65" i="1"/>
  <c r="H65" i="1" s="1"/>
  <c r="H314" i="1" s="1"/>
  <c r="D66" i="1"/>
  <c r="H66" i="1" s="1"/>
  <c r="H315" i="1" s="1"/>
  <c r="D67" i="1"/>
  <c r="H67" i="1" s="1"/>
  <c r="H316" i="1" s="1"/>
  <c r="D68" i="1"/>
  <c r="H68" i="1" s="1"/>
  <c r="H317" i="1" s="1"/>
  <c r="D69" i="1"/>
  <c r="H69" i="1" s="1"/>
  <c r="H318" i="1" s="1"/>
  <c r="D70" i="1"/>
  <c r="H70" i="1" s="1"/>
  <c r="H319" i="1" s="1"/>
  <c r="D71" i="1"/>
  <c r="H71" i="1" s="1"/>
  <c r="H320" i="1" s="1"/>
  <c r="D72" i="1"/>
  <c r="H72" i="1" s="1"/>
  <c r="H321" i="1" s="1"/>
  <c r="D73" i="1"/>
  <c r="H73" i="1" s="1"/>
  <c r="H322" i="1" s="1"/>
  <c r="D74" i="1"/>
  <c r="H74" i="1" s="1"/>
  <c r="H323" i="1" s="1"/>
  <c r="D75" i="1"/>
  <c r="H75" i="1" s="1"/>
  <c r="H324" i="1" s="1"/>
  <c r="D76" i="1"/>
  <c r="H76" i="1" s="1"/>
  <c r="H325" i="1" s="1"/>
  <c r="D77" i="1"/>
  <c r="H77" i="1" s="1"/>
  <c r="H326" i="1" s="1"/>
  <c r="D78" i="1"/>
  <c r="H78" i="1" s="1"/>
  <c r="H327" i="1" s="1"/>
  <c r="D79" i="1"/>
  <c r="H79" i="1" s="1"/>
  <c r="H328" i="1" s="1"/>
  <c r="D80" i="1"/>
  <c r="H80" i="1" s="1"/>
  <c r="H329" i="1" s="1"/>
  <c r="D81" i="1"/>
  <c r="H81" i="1" s="1"/>
  <c r="H330" i="1" s="1"/>
  <c r="D82" i="1"/>
  <c r="H82" i="1" s="1"/>
  <c r="H331" i="1" s="1"/>
  <c r="D83" i="1"/>
  <c r="H83" i="1" s="1"/>
  <c r="H332" i="1" s="1"/>
  <c r="D84" i="1"/>
  <c r="H84" i="1" s="1"/>
  <c r="H333" i="1" s="1"/>
  <c r="D85" i="1"/>
  <c r="H85" i="1" s="1"/>
  <c r="H334" i="1" s="1"/>
  <c r="D86" i="1"/>
  <c r="H86" i="1" s="1"/>
  <c r="H335" i="1" s="1"/>
  <c r="D87" i="1"/>
  <c r="H87" i="1" s="1"/>
  <c r="H336" i="1" s="1"/>
  <c r="D88" i="1"/>
  <c r="H88" i="1" s="1"/>
  <c r="H337" i="1" s="1"/>
  <c r="D89" i="1"/>
  <c r="H89" i="1" s="1"/>
  <c r="H338" i="1" s="1"/>
  <c r="D90" i="1"/>
  <c r="H90" i="1" s="1"/>
  <c r="H339" i="1" s="1"/>
  <c r="D91" i="1"/>
  <c r="H91" i="1" s="1"/>
  <c r="H340" i="1" s="1"/>
  <c r="D92" i="1"/>
  <c r="H92" i="1" s="1"/>
  <c r="H341" i="1" s="1"/>
  <c r="D93" i="1"/>
  <c r="H93" i="1" s="1"/>
  <c r="H342" i="1" s="1"/>
  <c r="D94" i="1"/>
  <c r="H94" i="1" s="1"/>
  <c r="H343" i="1" s="1"/>
  <c r="D95" i="1"/>
  <c r="H95" i="1" s="1"/>
  <c r="H344" i="1" s="1"/>
  <c r="D96" i="1"/>
  <c r="H96" i="1" s="1"/>
  <c r="H345" i="1" s="1"/>
  <c r="D97" i="1"/>
  <c r="H97" i="1" s="1"/>
  <c r="H346" i="1" s="1"/>
  <c r="D98" i="1"/>
  <c r="H98" i="1" s="1"/>
  <c r="H347" i="1" s="1"/>
  <c r="D99" i="1"/>
  <c r="H99" i="1" s="1"/>
  <c r="H348" i="1" s="1"/>
  <c r="D100" i="1"/>
  <c r="H100" i="1" s="1"/>
  <c r="H349" i="1" s="1"/>
  <c r="D101" i="1"/>
  <c r="H101" i="1" s="1"/>
  <c r="H350" i="1" s="1"/>
  <c r="D102" i="1"/>
  <c r="H102" i="1" s="1"/>
  <c r="H351" i="1" s="1"/>
  <c r="D103" i="1"/>
  <c r="H103" i="1" s="1"/>
  <c r="H352" i="1" s="1"/>
  <c r="D104" i="1"/>
  <c r="H104" i="1" s="1"/>
  <c r="H353" i="1" s="1"/>
  <c r="D105" i="1"/>
  <c r="H105" i="1" s="1"/>
  <c r="H354" i="1" s="1"/>
  <c r="D106" i="1"/>
  <c r="H106" i="1" s="1"/>
  <c r="H355" i="1" s="1"/>
  <c r="D107" i="1"/>
  <c r="H107" i="1" s="1"/>
  <c r="H356" i="1" s="1"/>
  <c r="D108" i="1"/>
  <c r="H108" i="1" s="1"/>
  <c r="H357" i="1" s="1"/>
  <c r="D109" i="1"/>
  <c r="H109" i="1" s="1"/>
  <c r="H358" i="1" s="1"/>
  <c r="D110" i="1"/>
  <c r="H110" i="1" s="1"/>
  <c r="H359" i="1" s="1"/>
  <c r="D111" i="1"/>
  <c r="H111" i="1" s="1"/>
  <c r="H360" i="1" s="1"/>
  <c r="D112" i="1"/>
  <c r="H112" i="1" s="1"/>
  <c r="H361" i="1" s="1"/>
  <c r="D113" i="1"/>
  <c r="H113" i="1" s="1"/>
  <c r="H362" i="1" s="1"/>
  <c r="D114" i="1"/>
  <c r="H114" i="1" s="1"/>
  <c r="H363" i="1" s="1"/>
  <c r="D115" i="1"/>
  <c r="H115" i="1" s="1"/>
  <c r="H364" i="1" s="1"/>
  <c r="D116" i="1"/>
  <c r="H116" i="1" s="1"/>
  <c r="H365" i="1" s="1"/>
  <c r="D117" i="1"/>
  <c r="H117" i="1" s="1"/>
  <c r="H366" i="1" s="1"/>
  <c r="D118" i="1"/>
  <c r="H118" i="1" s="1"/>
  <c r="H367" i="1" s="1"/>
  <c r="D119" i="1"/>
  <c r="H119" i="1" s="1"/>
  <c r="H368" i="1" s="1"/>
  <c r="D120" i="1"/>
  <c r="H120" i="1" s="1"/>
  <c r="H369" i="1" s="1"/>
  <c r="D121" i="1"/>
  <c r="H121" i="1" s="1"/>
  <c r="H370" i="1" s="1"/>
  <c r="D122" i="1"/>
  <c r="H122" i="1" s="1"/>
  <c r="H371" i="1" s="1"/>
  <c r="D123" i="1"/>
  <c r="H123" i="1" s="1"/>
  <c r="H372" i="1" s="1"/>
  <c r="D124" i="1"/>
  <c r="H124" i="1" s="1"/>
  <c r="H373" i="1" s="1"/>
  <c r="D125" i="1"/>
  <c r="H125" i="1" s="1"/>
  <c r="H374" i="1" s="1"/>
  <c r="D126" i="1"/>
  <c r="H126" i="1" s="1"/>
  <c r="H375" i="1" s="1"/>
  <c r="D127" i="1"/>
  <c r="H127" i="1" s="1"/>
  <c r="H376" i="1" s="1"/>
  <c r="D128" i="1"/>
  <c r="H128" i="1" s="1"/>
  <c r="H377" i="1" s="1"/>
  <c r="D129" i="1"/>
  <c r="H129" i="1" s="1"/>
  <c r="H378" i="1" s="1"/>
  <c r="D130" i="1"/>
  <c r="H130" i="1" s="1"/>
  <c r="H379" i="1" s="1"/>
  <c r="D131" i="1"/>
  <c r="H131" i="1" s="1"/>
  <c r="H380" i="1" s="1"/>
  <c r="D132" i="1"/>
  <c r="H132" i="1" s="1"/>
  <c r="H381" i="1" s="1"/>
  <c r="D133" i="1"/>
  <c r="H133" i="1" s="1"/>
  <c r="H382" i="1" s="1"/>
  <c r="D134" i="1"/>
  <c r="H134" i="1" s="1"/>
  <c r="H383" i="1" s="1"/>
  <c r="D135" i="1"/>
  <c r="H135" i="1" s="1"/>
  <c r="H384" i="1" s="1"/>
  <c r="D136" i="1"/>
  <c r="H136" i="1" s="1"/>
  <c r="H385" i="1" s="1"/>
  <c r="D137" i="1"/>
  <c r="H137" i="1" s="1"/>
  <c r="H386" i="1" s="1"/>
  <c r="D138" i="1"/>
  <c r="H138" i="1" s="1"/>
  <c r="H387" i="1" s="1"/>
  <c r="D139" i="1"/>
  <c r="H139" i="1" s="1"/>
  <c r="H388" i="1" s="1"/>
  <c r="D140" i="1"/>
  <c r="H140" i="1" s="1"/>
  <c r="H389" i="1" s="1"/>
  <c r="D143" i="1"/>
  <c r="H143" i="1" s="1"/>
  <c r="H390" i="1" s="1"/>
  <c r="D144" i="1"/>
  <c r="H144" i="1" s="1"/>
  <c r="H391" i="1" s="1"/>
  <c r="D145" i="1"/>
  <c r="H145" i="1" s="1"/>
  <c r="H392" i="1" s="1"/>
  <c r="D146" i="1"/>
  <c r="H146" i="1" s="1"/>
  <c r="H393" i="1" s="1"/>
  <c r="D147" i="1"/>
  <c r="H147" i="1" s="1"/>
  <c r="H394" i="1" s="1"/>
  <c r="D148" i="1"/>
  <c r="H148" i="1" s="1"/>
  <c r="H395" i="1" s="1"/>
  <c r="D149" i="1"/>
  <c r="H149" i="1" s="1"/>
  <c r="H396" i="1" s="1"/>
  <c r="D150" i="1"/>
  <c r="H150" i="1" s="1"/>
  <c r="H397" i="1" s="1"/>
  <c r="D151" i="1"/>
  <c r="H151" i="1" s="1"/>
  <c r="H398" i="1" s="1"/>
  <c r="D152" i="1"/>
  <c r="H152" i="1" s="1"/>
  <c r="H399" i="1" s="1"/>
  <c r="D153" i="1"/>
  <c r="H153" i="1" s="1"/>
  <c r="H400" i="1" s="1"/>
  <c r="D154" i="1"/>
  <c r="H154" i="1" s="1"/>
  <c r="H401" i="1" s="1"/>
  <c r="D155" i="1"/>
  <c r="H155" i="1" s="1"/>
  <c r="H402" i="1" s="1"/>
  <c r="D156" i="1"/>
  <c r="H156" i="1" s="1"/>
  <c r="H403" i="1" s="1"/>
  <c r="D157" i="1"/>
  <c r="H157" i="1" s="1"/>
  <c r="H404" i="1" s="1"/>
  <c r="D158" i="1"/>
  <c r="H158" i="1" s="1"/>
  <c r="H405" i="1" s="1"/>
  <c r="D159" i="1"/>
  <c r="H159" i="1" s="1"/>
  <c r="H406" i="1" s="1"/>
  <c r="D160" i="1"/>
  <c r="H160" i="1" s="1"/>
  <c r="H407" i="1" s="1"/>
  <c r="D161" i="1"/>
  <c r="H161" i="1" s="1"/>
  <c r="H408" i="1" s="1"/>
  <c r="D162" i="1"/>
  <c r="H162" i="1" s="1"/>
  <c r="H409" i="1" s="1"/>
  <c r="D163" i="1"/>
  <c r="H163" i="1" s="1"/>
  <c r="H410" i="1" s="1"/>
  <c r="D164" i="1"/>
  <c r="H164" i="1" s="1"/>
  <c r="H411" i="1" s="1"/>
  <c r="D165" i="1"/>
  <c r="H165" i="1" s="1"/>
  <c r="H412" i="1" s="1"/>
  <c r="D166" i="1"/>
  <c r="H166" i="1" s="1"/>
  <c r="H413" i="1" s="1"/>
  <c r="D167" i="1"/>
  <c r="H167" i="1" s="1"/>
  <c r="H414" i="1" s="1"/>
  <c r="D168" i="1"/>
  <c r="H168" i="1" s="1"/>
  <c r="H415" i="1" s="1"/>
  <c r="D169" i="1"/>
  <c r="H169" i="1" s="1"/>
  <c r="H416" i="1" s="1"/>
  <c r="D170" i="1"/>
  <c r="H170" i="1" s="1"/>
  <c r="H417" i="1" s="1"/>
  <c r="D171" i="1"/>
  <c r="H171" i="1" s="1"/>
  <c r="H418" i="1" s="1"/>
  <c r="D172" i="1"/>
  <c r="H172" i="1" s="1"/>
  <c r="H419" i="1" s="1"/>
  <c r="D173" i="1"/>
  <c r="H173" i="1" s="1"/>
  <c r="H420" i="1" s="1"/>
  <c r="D174" i="1"/>
  <c r="H174" i="1" s="1"/>
  <c r="H421" i="1" s="1"/>
  <c r="D175" i="1"/>
  <c r="H175" i="1" s="1"/>
  <c r="H422" i="1" s="1"/>
  <c r="D176" i="1"/>
  <c r="H176" i="1" s="1"/>
  <c r="H423" i="1" s="1"/>
  <c r="D177" i="1"/>
  <c r="H177" i="1" s="1"/>
  <c r="H424" i="1" s="1"/>
  <c r="D178" i="1"/>
  <c r="H178" i="1" s="1"/>
  <c r="H425" i="1" s="1"/>
  <c r="D179" i="1"/>
  <c r="H179" i="1" s="1"/>
  <c r="H426" i="1" s="1"/>
  <c r="D180" i="1"/>
  <c r="H180" i="1" s="1"/>
  <c r="H427" i="1" s="1"/>
  <c r="D181" i="1"/>
  <c r="H181" i="1" s="1"/>
  <c r="H428" i="1" s="1"/>
  <c r="D182" i="1"/>
  <c r="H182" i="1" s="1"/>
  <c r="H429" i="1" s="1"/>
  <c r="D183" i="1"/>
  <c r="H183" i="1" s="1"/>
  <c r="H430" i="1" s="1"/>
  <c r="D184" i="1"/>
  <c r="H184" i="1" s="1"/>
  <c r="H431" i="1" s="1"/>
  <c r="D185" i="1"/>
  <c r="H185" i="1" s="1"/>
  <c r="H432" i="1" s="1"/>
  <c r="D186" i="1"/>
  <c r="D187" i="1"/>
  <c r="D188" i="1"/>
  <c r="H188" i="1" s="1"/>
  <c r="H433" i="1" s="1"/>
  <c r="D189" i="1"/>
  <c r="H189" i="1" s="1"/>
  <c r="H434" i="1" s="1"/>
  <c r="D190" i="1"/>
  <c r="H190" i="1" s="1"/>
  <c r="H435" i="1" s="1"/>
  <c r="D191" i="1"/>
  <c r="H191" i="1" s="1"/>
  <c r="H436" i="1" s="1"/>
  <c r="D192" i="1"/>
  <c r="H192" i="1" s="1"/>
  <c r="H437" i="1" s="1"/>
  <c r="D193" i="1"/>
  <c r="H193" i="1" s="1"/>
  <c r="H438" i="1" s="1"/>
  <c r="D194" i="1"/>
  <c r="H194" i="1" s="1"/>
  <c r="H439" i="1" s="1"/>
  <c r="D195" i="1"/>
  <c r="H195" i="1" s="1"/>
  <c r="H440" i="1" s="1"/>
  <c r="D196" i="1"/>
  <c r="H196" i="1" s="1"/>
  <c r="H441" i="1" s="1"/>
  <c r="D197" i="1"/>
  <c r="H197" i="1" s="1"/>
  <c r="H442" i="1" s="1"/>
  <c r="D198" i="1"/>
  <c r="H198" i="1" s="1"/>
  <c r="H443" i="1" s="1"/>
  <c r="D199" i="1"/>
  <c r="H199" i="1" s="1"/>
  <c r="H444" i="1" s="1"/>
  <c r="D200" i="1"/>
  <c r="H200" i="1" s="1"/>
  <c r="H445" i="1" s="1"/>
  <c r="D201" i="1"/>
  <c r="H201" i="1" s="1"/>
  <c r="H446" i="1" s="1"/>
  <c r="D202" i="1"/>
  <c r="H202" i="1" s="1"/>
  <c r="H447" i="1" s="1"/>
  <c r="D203" i="1"/>
  <c r="H203" i="1" s="1"/>
  <c r="H448" i="1" s="1"/>
  <c r="D204" i="1"/>
  <c r="H204" i="1" s="1"/>
  <c r="H449" i="1" s="1"/>
  <c r="D205" i="1"/>
  <c r="H205" i="1" s="1"/>
  <c r="H450" i="1" s="1"/>
  <c r="D206" i="1"/>
  <c r="H206" i="1" s="1"/>
  <c r="H451" i="1" s="1"/>
  <c r="D207" i="1"/>
  <c r="H207" i="1" s="1"/>
  <c r="H452" i="1" s="1"/>
  <c r="D208" i="1"/>
  <c r="H208" i="1" s="1"/>
  <c r="H453" i="1" s="1"/>
  <c r="D209" i="1"/>
  <c r="H209" i="1" s="1"/>
  <c r="H454" i="1" s="1"/>
  <c r="D210" i="1"/>
  <c r="H210" i="1" s="1"/>
  <c r="H455" i="1" s="1"/>
  <c r="D211" i="1"/>
  <c r="H211" i="1" s="1"/>
  <c r="H456" i="1" s="1"/>
  <c r="D212" i="1"/>
  <c r="H212" i="1" s="1"/>
  <c r="H457" i="1" s="1"/>
  <c r="D213" i="1"/>
  <c r="H213" i="1" s="1"/>
  <c r="H458" i="1" s="1"/>
  <c r="D214" i="1"/>
  <c r="H214" i="1" s="1"/>
  <c r="H459" i="1" s="1"/>
  <c r="D215" i="1"/>
  <c r="H215" i="1" s="1"/>
  <c r="H460" i="1" s="1"/>
  <c r="D216" i="1"/>
  <c r="H216" i="1" s="1"/>
  <c r="H461" i="1" s="1"/>
  <c r="D217" i="1"/>
  <c r="H217" i="1" s="1"/>
  <c r="H462" i="1" s="1"/>
  <c r="D218" i="1"/>
  <c r="H218" i="1" s="1"/>
  <c r="H463" i="1" s="1"/>
  <c r="D219" i="1"/>
  <c r="H219" i="1" s="1"/>
  <c r="H464" i="1" s="1"/>
  <c r="D220" i="1"/>
  <c r="H220" i="1" s="1"/>
  <c r="H465" i="1" s="1"/>
  <c r="D221" i="1"/>
  <c r="D222" i="1"/>
  <c r="H222" i="1" s="1"/>
  <c r="H466" i="1" s="1"/>
  <c r="D223" i="1"/>
  <c r="H223" i="1" s="1"/>
  <c r="H467" i="1" s="1"/>
  <c r="D224" i="1"/>
  <c r="H224" i="1" s="1"/>
  <c r="H468" i="1" s="1"/>
  <c r="D225" i="1"/>
  <c r="H225" i="1" s="1"/>
  <c r="H469" i="1" s="1"/>
  <c r="D226" i="1"/>
  <c r="H226" i="1" s="1"/>
  <c r="H470" i="1" s="1"/>
  <c r="D227" i="1"/>
  <c r="H227" i="1" s="1"/>
  <c r="H471" i="1" s="1"/>
  <c r="D228" i="1"/>
  <c r="H228" i="1" s="1"/>
  <c r="H472" i="1" s="1"/>
  <c r="D229" i="1"/>
  <c r="H229" i="1" s="1"/>
  <c r="H473" i="1" s="1"/>
  <c r="D230" i="1"/>
  <c r="H230" i="1" s="1"/>
  <c r="H474" i="1" s="1"/>
  <c r="D231" i="1"/>
  <c r="H231" i="1" s="1"/>
  <c r="H475" i="1" s="1"/>
  <c r="D232" i="1"/>
  <c r="H232" i="1" s="1"/>
  <c r="H476" i="1" s="1"/>
  <c r="D233" i="1"/>
  <c r="H233" i="1" s="1"/>
  <c r="H477" i="1" s="1"/>
  <c r="D234" i="1"/>
  <c r="H234" i="1" s="1"/>
  <c r="H478" i="1" s="1"/>
  <c r="D235" i="1"/>
  <c r="H235" i="1" s="1"/>
  <c r="H479" i="1" s="1"/>
  <c r="D236" i="1"/>
  <c r="H236" i="1" s="1"/>
  <c r="H480" i="1" s="1"/>
  <c r="D237" i="1"/>
  <c r="H237" i="1" s="1"/>
  <c r="H481" i="1" s="1"/>
  <c r="D238" i="1"/>
  <c r="H238" i="1" s="1"/>
  <c r="H482" i="1" s="1"/>
  <c r="D239" i="1"/>
  <c r="H239" i="1" s="1"/>
  <c r="H483" i="1" s="1"/>
  <c r="D240" i="1"/>
  <c r="H240" i="1" s="1"/>
  <c r="H484" i="1" s="1"/>
  <c r="D241" i="1"/>
  <c r="H241" i="1" s="1"/>
  <c r="H485" i="1" s="1"/>
  <c r="D242" i="1"/>
  <c r="H242" i="1" s="1"/>
  <c r="H486" i="1" s="1"/>
  <c r="D243" i="1"/>
  <c r="H243" i="1" s="1"/>
  <c r="H487" i="1" s="1"/>
  <c r="D244" i="1"/>
  <c r="D245" i="1"/>
  <c r="H245" i="1" s="1"/>
  <c r="H488" i="1" s="1"/>
  <c r="D246" i="1"/>
  <c r="H246" i="1" s="1"/>
  <c r="H489" i="1" s="1"/>
  <c r="D247" i="1"/>
  <c r="H247" i="1" s="1"/>
  <c r="H490" i="1" s="1"/>
  <c r="D4" i="1"/>
  <c r="H4" i="1" s="1"/>
  <c r="H253" i="1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E27" i="2"/>
  <c r="I27" i="2" s="1"/>
  <c r="E28" i="2"/>
  <c r="I28" i="2" s="1"/>
  <c r="E29" i="2"/>
  <c r="I29" i="2" s="1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 s="1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4" i="2"/>
  <c r="I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53" i="2"/>
  <c r="H53" i="2" s="1"/>
  <c r="D54" i="2"/>
  <c r="H54" i="2" s="1"/>
  <c r="D55" i="2"/>
  <c r="H55" i="2" s="1"/>
  <c r="D4" i="2"/>
  <c r="H4" i="2" s="1"/>
</calcChain>
</file>

<file path=xl/sharedStrings.xml><?xml version="1.0" encoding="utf-8"?>
<sst xmlns="http://schemas.openxmlformats.org/spreadsheetml/2006/main" count="558" uniqueCount="225">
  <si>
    <t>Date</t>
  </si>
  <si>
    <t>Close Price</t>
  </si>
  <si>
    <t>Adj. close**</t>
  </si>
  <si>
    <t>WEEKLY DATA</t>
  </si>
  <si>
    <t>SML ISUZU</t>
  </si>
  <si>
    <t>DAILY DATA</t>
  </si>
  <si>
    <t>SENSEX</t>
  </si>
  <si>
    <t>CLOSE PRICE</t>
  </si>
  <si>
    <t>null</t>
  </si>
  <si>
    <t>SML  ISUZU</t>
  </si>
  <si>
    <t>Adj. close</t>
  </si>
  <si>
    <t>sensex</t>
  </si>
  <si>
    <t>weekly return</t>
  </si>
  <si>
    <t>sml isuzu</t>
  </si>
  <si>
    <t>return</t>
  </si>
  <si>
    <t>RETURN</t>
  </si>
  <si>
    <t xml:space="preserve">Risk Free </t>
  </si>
  <si>
    <t>risk  free</t>
  </si>
  <si>
    <t>premium</t>
  </si>
  <si>
    <t>isuzu</t>
  </si>
  <si>
    <t>risk premium</t>
  </si>
  <si>
    <t>sml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</si>
  <si>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</si>
  <si>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</si>
  <si>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</si>
  <si>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</si>
  <si>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</si>
  <si>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</si>
  <si>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</si>
  <si>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</si>
  <si>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</si>
  <si>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</si>
  <si>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</si>
  <si>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</si>
  <si>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</si>
  <si>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</si>
  <si>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</si>
  <si>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</si>
  <si>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</si>
  <si>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</si>
  <si>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</si>
  <si>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</si>
  <si>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</si>
  <si>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</si>
  <si>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</si>
  <si>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</si>
  <si>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</si>
  <si>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</si>
  <si>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</si>
  <si>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X Variable 1</t>
  </si>
  <si>
    <t>Predicted Y</t>
  </si>
  <si>
    <t>X-VARIABLE</t>
  </si>
  <si>
    <t>Predicted y</t>
  </si>
  <si>
    <t>ALPHA</t>
  </si>
  <si>
    <t>BETA</t>
  </si>
  <si>
    <t>VALUE</t>
  </si>
  <si>
    <t>P VALUE</t>
  </si>
  <si>
    <t>&gt;0.05</t>
  </si>
  <si>
    <t>&lt;0.05</t>
  </si>
  <si>
    <t>SIGNIFICANCE</t>
  </si>
  <si>
    <t>INSIGNIFICANT</t>
  </si>
  <si>
    <t>SIGNIFICANT</t>
  </si>
  <si>
    <t>RESULTS</t>
  </si>
  <si>
    <t>SML</t>
  </si>
  <si>
    <t>REMOVING MISSING VALUES(IN PREMIUM RETURNS) FOR REGRESSION</t>
  </si>
  <si>
    <t>Significance</t>
  </si>
  <si>
    <t>significant</t>
  </si>
  <si>
    <t>insignificant</t>
  </si>
  <si>
    <t>Beta</t>
  </si>
  <si>
    <t>R-square</t>
  </si>
  <si>
    <t>BSE</t>
  </si>
  <si>
    <t xml:space="preserve">Daily </t>
  </si>
  <si>
    <t>MAXIMUM R-square</t>
  </si>
  <si>
    <t>Weekly</t>
  </si>
  <si>
    <t>0.41724(WEEKLY NSE)</t>
  </si>
  <si>
    <t>NSE</t>
  </si>
  <si>
    <t>BEST BETA ESTIMATED</t>
  </si>
  <si>
    <t>1.23228(WEEKLY NSE)</t>
  </si>
  <si>
    <t>Assumption: The best beta corrosponds to model with highest R-square value.</t>
  </si>
  <si>
    <t>D/E RATIO</t>
  </si>
  <si>
    <t>TAX RATE</t>
  </si>
  <si>
    <t>EQUITY BETA</t>
  </si>
  <si>
    <t>UNLEVERED BETA</t>
  </si>
  <si>
    <t>EQUITY BETA/(1+((1-T)*(D/e)))</t>
  </si>
  <si>
    <t>Cost of Unlevered Equity for Sector</t>
  </si>
  <si>
    <r>
      <t>Formula: = risk free return+(beta(sector,unlevered)*(</t>
    </r>
    <r>
      <rPr>
        <b/>
        <sz val="11"/>
        <color theme="1"/>
        <rFont val="Calibri"/>
        <family val="2"/>
        <scheme val="minor"/>
      </rPr>
      <t>expected market premium</t>
    </r>
    <r>
      <rPr>
        <sz val="11"/>
        <color theme="1"/>
        <rFont val="Calibri"/>
        <family val="2"/>
        <scheme val="minor"/>
      </rPr>
      <t>))</t>
    </r>
  </si>
  <si>
    <t>expected market premium=expected annual return on market-risk free rare(annual)</t>
  </si>
  <si>
    <t>ARE BASED ON NSE INDEX.</t>
  </si>
  <si>
    <t>DATE</t>
  </si>
  <si>
    <t>HISTORICAL RETURNS</t>
  </si>
  <si>
    <r>
      <t xml:space="preserve">WE HAVE USED </t>
    </r>
    <r>
      <rPr>
        <b/>
        <u/>
        <sz val="11"/>
        <color theme="1"/>
        <rFont val="Calibri"/>
        <family val="2"/>
        <scheme val="minor"/>
      </rPr>
      <t xml:space="preserve">GEOMETRIC MEAN </t>
    </r>
    <r>
      <rPr>
        <sz val="11"/>
        <color theme="1"/>
        <rFont val="Calibri"/>
        <family val="2"/>
        <scheme val="minor"/>
      </rPr>
      <t>FOR AVERAGE DAILY RETURNS AS ARITHMETIC MEAN IS A BIASED STATISTIC FOR</t>
    </r>
  </si>
  <si>
    <r>
      <t>ASSUMPTION: FOR THE MARKET RETURNS WE ARE USING</t>
    </r>
    <r>
      <rPr>
        <b/>
        <sz val="11"/>
        <color theme="1"/>
        <rFont val="Calibri"/>
        <family val="2"/>
        <scheme val="minor"/>
      </rPr>
      <t xml:space="preserve"> DAILY RETURNS ON NIFTY INDEX </t>
    </r>
    <r>
      <rPr>
        <sz val="11"/>
        <color theme="1"/>
        <rFont val="Calibri"/>
        <family val="2"/>
        <scheme val="minor"/>
      </rPr>
      <t>AS OUR BEST BETA ESTIMATES</t>
    </r>
  </si>
  <si>
    <t>DAILY NIFTY RETURNS(X)</t>
  </si>
  <si>
    <t>1+X(TO TAKE GM)</t>
  </si>
  <si>
    <t>AVG. DAILY RETRUN</t>
  </si>
  <si>
    <t>G.M(C6:C248)</t>
  </si>
  <si>
    <t>ANNUALIZED</t>
  </si>
  <si>
    <t>((1+DAILY)^250)-1</t>
  </si>
  <si>
    <t>RISK FREE(ANNUAL)</t>
  </si>
  <si>
    <t>yield on the 10 year bond</t>
  </si>
  <si>
    <t xml:space="preserve">Since we have considered 10 year govt.  bond as a safe asset, we have taken the annual risk free rate as the annual </t>
  </si>
  <si>
    <t>Marekt premium</t>
  </si>
  <si>
    <t>SML UNLEVERED BETA</t>
  </si>
  <si>
    <t>Industry beta Calc.</t>
  </si>
  <si>
    <t>F.M UNLEVERED  BETA</t>
  </si>
  <si>
    <t>SML MARKET CAP.</t>
  </si>
  <si>
    <t>F.M MARKET CAP</t>
  </si>
  <si>
    <t>SECTOR BETA</t>
  </si>
  <si>
    <t>COST OF EQUITY(U.L)</t>
  </si>
  <si>
    <t>(B)</t>
  </si>
  <si>
    <t>The overall all regression model was significant</t>
  </si>
  <si>
    <t>F=34.452, p&lt;0.001, R-sq=.412</t>
  </si>
  <si>
    <t>F=101.8691, p&lt;0.001, R-sq=.301</t>
  </si>
  <si>
    <t>FM Daily Close</t>
  </si>
  <si>
    <t>FM Daily Return(Ri)</t>
  </si>
  <si>
    <t>Sensex Daily Close</t>
  </si>
  <si>
    <t>Sensex Daily Return(Rm)</t>
  </si>
  <si>
    <t>Risk Free Return(Rf)</t>
  </si>
  <si>
    <t>FM Risk Premium(Ri-Rf)</t>
  </si>
  <si>
    <t>Market Risk Premium(Rm-Rf)</t>
  </si>
  <si>
    <t>Removing null values for Regression</t>
  </si>
  <si>
    <r>
      <t>*</t>
    </r>
    <r>
      <rPr>
        <b/>
        <sz val="11"/>
        <color theme="1"/>
        <rFont val="Calibri"/>
        <family val="2"/>
        <scheme val="minor"/>
      </rPr>
      <t>not arranged date wise</t>
    </r>
  </si>
  <si>
    <t>FM Risk Premium</t>
  </si>
  <si>
    <t>Market Risk Premium</t>
  </si>
  <si>
    <t>Sensex Weekly Return(Rm)</t>
  </si>
  <si>
    <t>Sensex Adj Close</t>
  </si>
  <si>
    <t>FM Weekly Return(Ri)</t>
  </si>
  <si>
    <t>FM Adj Close</t>
  </si>
  <si>
    <t>Value</t>
  </si>
  <si>
    <t>Alpha</t>
  </si>
  <si>
    <t>Insignificant</t>
  </si>
  <si>
    <t>Significant</t>
  </si>
  <si>
    <t>P-Value</t>
  </si>
  <si>
    <t>Equity Beta/(1+((1-T)*(D/E)))</t>
  </si>
  <si>
    <t>Unlevered Beta</t>
  </si>
  <si>
    <t>Tax Rate</t>
  </si>
  <si>
    <t>D/E Ratio</t>
  </si>
  <si>
    <t xml:space="preserve">         (Daily NSE)</t>
  </si>
  <si>
    <t>Assumption: The best beta corresponds to model with highest R-square Value.</t>
  </si>
  <si>
    <t>Best Beta</t>
  </si>
  <si>
    <t>Daliy</t>
  </si>
  <si>
    <t>Maximum R-square</t>
  </si>
  <si>
    <t>Daily</t>
  </si>
  <si>
    <t xml:space="preserve">Beta </t>
  </si>
  <si>
    <t>NULL</t>
  </si>
  <si>
    <t>(Rm-Rf)</t>
  </si>
  <si>
    <t>(Ri-Rf)</t>
  </si>
  <si>
    <t>*No missing Value*</t>
  </si>
  <si>
    <t>Market Risk Premim(Rm-Rf)</t>
  </si>
  <si>
    <t>SMLI Risk Premium(Ri-Rf)</t>
  </si>
  <si>
    <t>Nifty return(Rm)</t>
  </si>
  <si>
    <t>Nifty Close</t>
  </si>
  <si>
    <t>SML Isuzu Return(Ri)</t>
  </si>
  <si>
    <t>SML Isuzu Close</t>
  </si>
  <si>
    <t>Risk free Return(Rf)</t>
  </si>
  <si>
    <t xml:space="preserve">Value </t>
  </si>
  <si>
    <t xml:space="preserve">P-value </t>
  </si>
  <si>
    <t>Alpha:</t>
  </si>
  <si>
    <t>Beta:</t>
  </si>
  <si>
    <t xml:space="preserve">The overall Regression Model was significant </t>
  </si>
  <si>
    <t>F(1,238):</t>
  </si>
  <si>
    <t>R-square:</t>
  </si>
  <si>
    <t>The overall Regression Model is Significant</t>
  </si>
  <si>
    <t>F(1,50)</t>
  </si>
  <si>
    <t>Submitted By:</t>
  </si>
  <si>
    <t>Adhiraj Rastogi</t>
  </si>
  <si>
    <t>Aditya Singla</t>
  </si>
  <si>
    <t>18HS20044</t>
  </si>
  <si>
    <t>18HS20004</t>
  </si>
  <si>
    <t>18HS20005</t>
  </si>
  <si>
    <t>18HS20036</t>
  </si>
  <si>
    <t>(After Removing Null values)</t>
  </si>
  <si>
    <t>Force Motors Risk Premium(Ri-Rf)</t>
  </si>
  <si>
    <t>Force Motors Return(Ri)</t>
  </si>
  <si>
    <t>Force Motors Close</t>
  </si>
  <si>
    <t xml:space="preserve">Force Motors was listed on NSE on 19 August 2019 which is why data for the most recent financial year is from 19 August 2019-31 March 2020 </t>
  </si>
  <si>
    <t>Force Motors was listed on NSE on 19 August 2019 which is why data for the most recent financial year is from 19 August 2019-31 March 2020</t>
  </si>
  <si>
    <t>Predicted -0.0336506742651421</t>
  </si>
  <si>
    <t>X Variable</t>
  </si>
  <si>
    <t>Predicted 0.018840021336942</t>
  </si>
  <si>
    <t>Beta Book Project</t>
  </si>
  <si>
    <t>Sector</t>
  </si>
  <si>
    <t>Companies</t>
  </si>
  <si>
    <t>Automobile</t>
  </si>
  <si>
    <t xml:space="preserve">SML Isuzu </t>
  </si>
  <si>
    <t xml:space="preserve">Force Motors </t>
  </si>
  <si>
    <t>Siddhanth Vishwakarma</t>
  </si>
  <si>
    <t xml:space="preserve">ASSUMPTION: FOR THE DAILY RISK FREE RATE, WE HAVE CONSIDERED 10 YEAR GOVT. BOND AS A RISK </t>
  </si>
  <si>
    <t>FREE ASSET AND USED THE DAILY(EX-POST) RETURNS ON IT.</t>
  </si>
  <si>
    <t>INDEX</t>
  </si>
  <si>
    <t>SHEET NO.</t>
  </si>
  <si>
    <t>CONTENT</t>
  </si>
  <si>
    <t>SML WEEKLY BSE</t>
  </si>
  <si>
    <t>F.M DAILY BSE</t>
  </si>
  <si>
    <t>F.M WEEKLY BSE</t>
  </si>
  <si>
    <t>SML DAILY NSE</t>
  </si>
  <si>
    <t>FM DAILY NSE</t>
  </si>
  <si>
    <t>FM WEEKLY NSE</t>
  </si>
  <si>
    <t>Daily CAPM SML NSE</t>
  </si>
  <si>
    <t>SML Daily BSE</t>
  </si>
  <si>
    <t>SML WEEKLY NSE</t>
  </si>
  <si>
    <t>Weekly CAPM SML NSE</t>
  </si>
  <si>
    <t>FM Daily CAPM NSE</t>
  </si>
  <si>
    <t>FM Weekly CAPM NSE</t>
  </si>
  <si>
    <t>FM Daily CAPM BSE</t>
  </si>
  <si>
    <t>FM Weekly CAPM BSE</t>
  </si>
  <si>
    <t>SML WEEKLY BSE CAPM</t>
  </si>
  <si>
    <t>SML DAILY CAPM BSE</t>
  </si>
  <si>
    <t>FM Unlevered Beta</t>
  </si>
  <si>
    <t>SML Unlevered Beta</t>
  </si>
  <si>
    <t>Cost of Equity</t>
  </si>
  <si>
    <t>SUMMARY</t>
  </si>
  <si>
    <t>SML ISUZU CAPM</t>
  </si>
  <si>
    <t>REGRESSION</t>
  </si>
  <si>
    <t>DAILY NSE</t>
  </si>
  <si>
    <t>WEEKLY NSE</t>
  </si>
  <si>
    <t>DAILY BSE</t>
  </si>
  <si>
    <t>WEEKLY BSE</t>
  </si>
  <si>
    <t>R-SQUARE</t>
  </si>
  <si>
    <t>FORCE MOTORS CAPM</t>
  </si>
  <si>
    <t>BEST BETA</t>
  </si>
  <si>
    <t>F.M</t>
  </si>
  <si>
    <t>INDUSTRY BETA</t>
  </si>
  <si>
    <t>Summary</t>
  </si>
  <si>
    <t>Vitthal Agrawal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</si>
</sst>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%"/>
    <numFmt numFmtId="166" formatCode="0.000000000000000%"/>
    <numFmt numFmtId="167" formatCode="0.0000"/>
    <numFmt numFmtId="168" formatCode="0.000E+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u/>
      <sz val="11"/>
      <color rgb="FF733157"/>
      <name val="Calibri"/>
      <family val="2"/>
      <scheme val="minor"/>
    </font>
    <font>
      <u/>
      <sz val="11"/>
      <color theme="7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  <font>
      <u/>
      <sz val="11"/>
      <color rgb="FF00B05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33" fillId="0" borderId="0" applyNumberFormat="0" applyFill="0" applyBorder="0" applyAlignment="0" applyProtection="0"/>
  </cellStyleXfs>
  <cellXfs count="129">
    <xf numFmtId="0" fontId="0" fillId="0" borderId="0" xfId="0"/>
    <xf numFmtId="15" fontId="0" fillId="0" borderId="0" xfId="0" applyNumberFormat="1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4" borderId="0" xfId="0" applyFill="1"/>
    <xf numFmtId="0" fontId="0" fillId="35" borderId="0" xfId="0" applyFill="1"/>
    <xf numFmtId="0" fontId="0" fillId="34" borderId="0" xfId="0" applyFill="1" applyBorder="1" applyAlignment="1"/>
    <xf numFmtId="0" fontId="0" fillId="35" borderId="10" xfId="0" applyFill="1" applyBorder="1" applyAlignment="1"/>
    <xf numFmtId="0" fontId="0" fillId="0" borderId="0" xfId="0" applyBorder="1" applyAlignment="1"/>
    <xf numFmtId="0" fontId="0" fillId="0" borderId="0" xfId="0" applyAlignment="1"/>
    <xf numFmtId="164" fontId="0" fillId="0" borderId="0" xfId="0" applyNumberFormat="1" applyAlignment="1"/>
    <xf numFmtId="0" fontId="0" fillId="36" borderId="0" xfId="0" applyFill="1" applyBorder="1" applyAlignment="1"/>
    <xf numFmtId="0" fontId="0" fillId="36" borderId="10" xfId="0" applyFill="1" applyBorder="1" applyAlignment="1"/>
    <xf numFmtId="0" fontId="19" fillId="0" borderId="0" xfId="0" applyFont="1"/>
    <xf numFmtId="0" fontId="16" fillId="0" borderId="0" xfId="0" applyFont="1"/>
    <xf numFmtId="0" fontId="0" fillId="39" borderId="0" xfId="0" applyFill="1" applyBorder="1" applyAlignment="1"/>
    <xf numFmtId="0" fontId="0" fillId="38" borderId="0" xfId="0" applyFill="1" applyBorder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0" fillId="36" borderId="0" xfId="0" applyFill="1"/>
    <xf numFmtId="0" fontId="0" fillId="0" borderId="0" xfId="0" applyAlignment="1">
      <alignment vertical="top"/>
    </xf>
    <xf numFmtId="11" fontId="0" fillId="0" borderId="0" xfId="0" applyNumberFormat="1"/>
    <xf numFmtId="0" fontId="0" fillId="39" borderId="0" xfId="0" applyFill="1"/>
    <xf numFmtId="165" fontId="0" fillId="0" borderId="0" xfId="0" applyNumberFormat="1"/>
    <xf numFmtId="0" fontId="0" fillId="41" borderId="0" xfId="0" applyFill="1"/>
    <xf numFmtId="0" fontId="16" fillId="39" borderId="0" xfId="0" applyFont="1" applyFill="1"/>
    <xf numFmtId="0" fontId="0" fillId="37" borderId="0" xfId="0" applyFill="1"/>
    <xf numFmtId="10" fontId="0" fillId="41" borderId="0" xfId="0" applyNumberFormat="1" applyFill="1"/>
    <xf numFmtId="0" fontId="0" fillId="0" borderId="0" xfId="0" applyFont="1"/>
    <xf numFmtId="0" fontId="7" fillId="3" borderId="0" xfId="7"/>
    <xf numFmtId="166" fontId="7" fillId="3" borderId="0" xfId="7" applyNumberFormat="1"/>
    <xf numFmtId="0" fontId="21" fillId="2" borderId="0" xfId="6" applyFont="1"/>
    <xf numFmtId="0" fontId="21" fillId="2" borderId="0" xfId="6" applyFont="1" applyAlignment="1"/>
    <xf numFmtId="0" fontId="22" fillId="0" borderId="0" xfId="42"/>
    <xf numFmtId="164" fontId="22" fillId="0" borderId="0" xfId="42" applyNumberFormat="1"/>
    <xf numFmtId="0" fontId="18" fillId="0" borderId="11" xfId="0" applyFont="1" applyBorder="1" applyAlignment="1">
      <alignment horizontal="centerContinuous"/>
    </xf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33" borderId="0" xfId="0" applyFill="1"/>
    <xf numFmtId="0" fontId="16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18" fillId="0" borderId="11" xfId="0" applyFont="1" applyBorder="1" applyAlignment="1">
      <alignment horizontal="center"/>
    </xf>
    <xf numFmtId="11" fontId="0" fillId="33" borderId="0" xfId="0" applyNumberFormat="1" applyFill="1"/>
    <xf numFmtId="0" fontId="0" fillId="33" borderId="10" xfId="0" applyFill="1" applyBorder="1"/>
    <xf numFmtId="0" fontId="0" fillId="0" borderId="12" xfId="0" applyBorder="1"/>
    <xf numFmtId="0" fontId="0" fillId="0" borderId="0" xfId="0" applyAlignment="1">
      <alignment horizontal="center" vertical="center" wrapText="1"/>
    </xf>
    <xf numFmtId="0" fontId="6" fillId="2" borderId="0" xfId="6"/>
    <xf numFmtId="0" fontId="5" fillId="0" borderId="0" xfId="5"/>
    <xf numFmtId="0" fontId="5" fillId="2" borderId="2" xfId="5" applyFill="1" applyBorder="1"/>
    <xf numFmtId="0" fontId="6" fillId="2" borderId="2" xfId="6" applyBorder="1"/>
    <xf numFmtId="0" fontId="16" fillId="0" borderId="20" xfId="0" applyFont="1" applyBorder="1"/>
    <xf numFmtId="0" fontId="23" fillId="0" borderId="11" xfId="0" applyFont="1" applyBorder="1"/>
    <xf numFmtId="0" fontId="23" fillId="0" borderId="21" xfId="0" applyFont="1" applyBorder="1"/>
    <xf numFmtId="0" fontId="16" fillId="0" borderId="22" xfId="0" applyFont="1" applyBorder="1"/>
    <xf numFmtId="167" fontId="0" fillId="0" borderId="0" xfId="0" applyNumberFormat="1"/>
    <xf numFmtId="0" fontId="0" fillId="0" borderId="23" xfId="0" applyBorder="1"/>
    <xf numFmtId="0" fontId="16" fillId="0" borderId="24" xfId="0" applyFont="1" applyBorder="1"/>
    <xf numFmtId="167" fontId="0" fillId="0" borderId="10" xfId="0" applyNumberFormat="1" applyBorder="1"/>
    <xf numFmtId="168" fontId="0" fillId="0" borderId="10" xfId="0" applyNumberFormat="1" applyBorder="1"/>
    <xf numFmtId="0" fontId="0" fillId="0" borderId="25" xfId="0" applyBorder="1"/>
    <xf numFmtId="0" fontId="0" fillId="0" borderId="13" xfId="0" applyBorder="1"/>
    <xf numFmtId="0" fontId="0" fillId="0" borderId="14" xfId="0" applyBorder="1"/>
    <xf numFmtId="0" fontId="23" fillId="0" borderId="26" xfId="0" applyFont="1" applyBorder="1"/>
    <xf numFmtId="0" fontId="23" fillId="0" borderId="27" xfId="0" applyFont="1" applyBorder="1"/>
    <xf numFmtId="0" fontId="23" fillId="0" borderId="28" xfId="0" applyFont="1" applyBorder="1"/>
    <xf numFmtId="0" fontId="0" fillId="0" borderId="0" xfId="0" applyAlignment="1">
      <alignment horizontal="center"/>
    </xf>
    <xf numFmtId="0" fontId="5" fillId="2" borderId="2" xfId="5" applyFill="1" applyBorder="1" applyAlignment="1">
      <alignment horizontal="center"/>
    </xf>
    <xf numFmtId="0" fontId="0" fillId="42" borderId="0" xfId="0" applyFill="1"/>
    <xf numFmtId="0" fontId="0" fillId="42" borderId="0" xfId="0" applyFill="1" applyAlignment="1">
      <alignment horizontal="center"/>
    </xf>
    <xf numFmtId="168" fontId="0" fillId="0" borderId="0" xfId="0" applyNumberFormat="1"/>
    <xf numFmtId="0" fontId="0" fillId="39" borderId="10" xfId="0" applyFill="1" applyBorder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33" fillId="0" borderId="0" xfId="43" quotePrefix="1"/>
    <xf numFmtId="0" fontId="33" fillId="0" borderId="0" xfId="43"/>
    <xf numFmtId="0" fontId="34" fillId="0" borderId="0" xfId="43" quotePrefix="1" applyFont="1"/>
    <xf numFmtId="0" fontId="35" fillId="0" borderId="0" xfId="43" quotePrefix="1" applyFont="1"/>
    <xf numFmtId="0" fontId="37" fillId="0" borderId="0" xfId="43" quotePrefix="1" applyFont="1"/>
    <xf numFmtId="0" fontId="37" fillId="0" borderId="0" xfId="43" applyFont="1"/>
    <xf numFmtId="0" fontId="36" fillId="0" borderId="0" xfId="43" applyFont="1"/>
    <xf numFmtId="0" fontId="33" fillId="39" borderId="0" xfId="43" applyFill="1"/>
    <xf numFmtId="0" fontId="37" fillId="39" borderId="0" xfId="43" applyFont="1" applyFill="1"/>
    <xf numFmtId="0" fontId="38" fillId="0" borderId="0" xfId="43" applyFont="1"/>
    <xf numFmtId="0" fontId="34" fillId="0" borderId="0" xfId="43" applyFont="1"/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Alignment="1"/>
    <xf numFmtId="0" fontId="0" fillId="37" borderId="0" xfId="0" applyFill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6" fillId="2" borderId="0" xfId="6" applyAlignment="1">
      <alignment horizontal="center"/>
    </xf>
    <xf numFmtId="0" fontId="24" fillId="0" borderId="0" xfId="0" applyFont="1" applyAlignment="1">
      <alignment horizontal="center" vertical="center"/>
    </xf>
    <xf numFmtId="0" fontId="0" fillId="37" borderId="0" xfId="0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Alignment="1">
      <alignment horizontal="center" vertical="center" wrapText="1"/>
    </xf>
    <xf numFmtId="0" fontId="0" fillId="40" borderId="0" xfId="0" applyFill="1" applyAlignment="1">
      <alignment horizontal="left" vertical="center"/>
    </xf>
    <xf numFmtId="0" fontId="16" fillId="37" borderId="0" xfId="0" applyFont="1" applyFill="1" applyAlignment="1"/>
    <xf numFmtId="0" fontId="0" fillId="38" borderId="0" xfId="0" applyFill="1" applyAlignment="1"/>
    <xf numFmtId="0" fontId="0" fillId="39" borderId="0" xfId="0" applyFill="1" applyAlignment="1"/>
    <xf numFmtId="0" fontId="0" fillId="37" borderId="0" xfId="0" applyFill="1" applyAlignment="1"/>
    <xf numFmtId="0" fontId="0" fillId="41" borderId="0" xfId="0" applyFill="1" applyAlignment="1"/>
    <xf numFmtId="0" fontId="19" fillId="0" borderId="0" xfId="0" applyFont="1" applyAlignment="1"/>
    <xf numFmtId="0" fontId="34" fillId="0" borderId="0" xfId="43" applyFont="1" applyAlignment="1">
      <alignment horizontal="left"/>
    </xf>
    <xf numFmtId="0" fontId="30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39" borderId="0" xfId="0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33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Regression: SML Isuzu (NSE)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'SML Daily NSE'!$N$4:$N$243</c:f>
              <c:numCache>
                <c:formatCode>0.000000</c:formatCode>
                <c:ptCount val="240"/>
                <c:pt idx="0">
                  <c:v>-5.4380536E-2</c:v>
                </c:pt>
                <c:pt idx="1">
                  <c:v>1.5175537999999999E-2</c:v>
                </c:pt>
                <c:pt idx="2">
                  <c:v>5.1404355999999998E-2</c:v>
                </c:pt>
                <c:pt idx="3">
                  <c:v>3.6871424E-2</c:v>
                </c:pt>
                <c:pt idx="4">
                  <c:v>-0.14900466099999998</c:v>
                </c:pt>
                <c:pt idx="5">
                  <c:v>8.1929146999999994E-2</c:v>
                </c:pt>
                <c:pt idx="6">
                  <c:v>-4.2347782E-2</c:v>
                </c:pt>
                <c:pt idx="7">
                  <c:v>-6.0464540000000004E-2</c:v>
                </c:pt>
                <c:pt idx="8">
                  <c:v>-3.4245183999999998E-2</c:v>
                </c:pt>
                <c:pt idx="9">
                  <c:v>-5.8121000999999992E-2</c:v>
                </c:pt>
                <c:pt idx="10">
                  <c:v>2.4265076000000003E-2</c:v>
                </c:pt>
                <c:pt idx="11">
                  <c:v>-0.101119388</c:v>
                </c:pt>
                <c:pt idx="12">
                  <c:v>-9.0350020000000003E-3</c:v>
                </c:pt>
                <c:pt idx="13">
                  <c:v>-2.9756042999999999E-2</c:v>
                </c:pt>
                <c:pt idx="14">
                  <c:v>-1.6106974999999999E-2</c:v>
                </c:pt>
                <c:pt idx="15">
                  <c:v>-5.0014199999999986E-4</c:v>
                </c:pt>
                <c:pt idx="16">
                  <c:v>1.3673049999999999E-2</c:v>
                </c:pt>
                <c:pt idx="17">
                  <c:v>1.5919647000000002E-2</c:v>
                </c:pt>
                <c:pt idx="18">
                  <c:v>-2.2597520000000003E-3</c:v>
                </c:pt>
                <c:pt idx="19">
                  <c:v>-3.5996079E-2</c:v>
                </c:pt>
                <c:pt idx="20">
                  <c:v>-8.8703770000000005E-3</c:v>
                </c:pt>
                <c:pt idx="21">
                  <c:v>-6.8204780000000005E-3</c:v>
                </c:pt>
                <c:pt idx="22">
                  <c:v>-2.6628569999999998E-3</c:v>
                </c:pt>
                <c:pt idx="23">
                  <c:v>-1.2213868999999999E-2</c:v>
                </c:pt>
                <c:pt idx="24">
                  <c:v>-9.7152530000000001E-3</c:v>
                </c:pt>
                <c:pt idx="25">
                  <c:v>-3.9247629999999995E-3</c:v>
                </c:pt>
                <c:pt idx="26">
                  <c:v>-8.3847330000000001E-3</c:v>
                </c:pt>
                <c:pt idx="27">
                  <c:v>3.3731459999999996E-3</c:v>
                </c:pt>
                <c:pt idx="28">
                  <c:v>5.5240010000000006E-3</c:v>
                </c:pt>
                <c:pt idx="29">
                  <c:v>6.3056959999999995E-3</c:v>
                </c:pt>
                <c:pt idx="30">
                  <c:v>2.6500300000000003E-3</c:v>
                </c:pt>
                <c:pt idx="31">
                  <c:v>-5.7255149999999996E-3</c:v>
                </c:pt>
                <c:pt idx="32">
                  <c:v>-2.1625430000000003E-3</c:v>
                </c:pt>
                <c:pt idx="33">
                  <c:v>1.3136661000000001E-2</c:v>
                </c:pt>
                <c:pt idx="34">
                  <c:v>8.9404999999999988E-3</c:v>
                </c:pt>
                <c:pt idx="35">
                  <c:v>2.3010823E-2</c:v>
                </c:pt>
                <c:pt idx="36">
                  <c:v>-6.7503849999999994E-3</c:v>
                </c:pt>
                <c:pt idx="37">
                  <c:v>-1.2423415E-2</c:v>
                </c:pt>
                <c:pt idx="38">
                  <c:v>-6.2249839999999994E-3</c:v>
                </c:pt>
                <c:pt idx="39">
                  <c:v>7.2132560000000004E-3</c:v>
                </c:pt>
                <c:pt idx="40">
                  <c:v>-8.9149680000000005E-3</c:v>
                </c:pt>
                <c:pt idx="41">
                  <c:v>-6.4525279999999999E-3</c:v>
                </c:pt>
                <c:pt idx="42">
                  <c:v>8.274585000000001E-3</c:v>
                </c:pt>
                <c:pt idx="43">
                  <c:v>1.1966724E-2</c:v>
                </c:pt>
                <c:pt idx="44">
                  <c:v>-5.4725549999999996E-3</c:v>
                </c:pt>
                <c:pt idx="45">
                  <c:v>-3.5746179999999999E-3</c:v>
                </c:pt>
                <c:pt idx="46">
                  <c:v>-1.2946193999999999E-2</c:v>
                </c:pt>
                <c:pt idx="47">
                  <c:v>-3.8549789999999997E-3</c:v>
                </c:pt>
                <c:pt idx="48">
                  <c:v>4.7884060000000003E-3</c:v>
                </c:pt>
                <c:pt idx="49">
                  <c:v>4.3630689999999998E-3</c:v>
                </c:pt>
                <c:pt idx="50">
                  <c:v>-7.943780000000001E-3</c:v>
                </c:pt>
                <c:pt idx="51">
                  <c:v>4.835481E-3</c:v>
                </c:pt>
                <c:pt idx="52">
                  <c:v>-6.0519530000000005E-3</c:v>
                </c:pt>
                <c:pt idx="53">
                  <c:v>2.0845758000000002E-2</c:v>
                </c:pt>
                <c:pt idx="54">
                  <c:v>-3.3899439999999998E-3</c:v>
                </c:pt>
                <c:pt idx="55">
                  <c:v>7.2945919999999999E-3</c:v>
                </c:pt>
                <c:pt idx="56">
                  <c:v>-2.7505852999999997E-2</c:v>
                </c:pt>
                <c:pt idx="57">
                  <c:v>-5.7227889999999998E-3</c:v>
                </c:pt>
                <c:pt idx="58">
                  <c:v>7.9838859999999991E-3</c:v>
                </c:pt>
                <c:pt idx="59">
                  <c:v>9.2546090000000004E-3</c:v>
                </c:pt>
                <c:pt idx="60">
                  <c:v>-8.6312409999999996E-3</c:v>
                </c:pt>
                <c:pt idx="61">
                  <c:v>-5.9793260000000001E-3</c:v>
                </c:pt>
                <c:pt idx="62">
                  <c:v>2.1433794999999999E-2</c:v>
                </c:pt>
                <c:pt idx="63">
                  <c:v>-8.0045229999999995E-3</c:v>
                </c:pt>
                <c:pt idx="64">
                  <c:v>-5.330619E-3</c:v>
                </c:pt>
                <c:pt idx="65">
                  <c:v>4.7625529999999992E-3</c:v>
                </c:pt>
                <c:pt idx="66">
                  <c:v>2.2886942E-2</c:v>
                </c:pt>
                <c:pt idx="67">
                  <c:v>-2.9866890000000003E-3</c:v>
                </c:pt>
                <c:pt idx="68">
                  <c:v>1.0456834E-2</c:v>
                </c:pt>
                <c:pt idx="69">
                  <c:v>1.6612730999999999E-2</c:v>
                </c:pt>
                <c:pt idx="70">
                  <c:v>-4.50959E-3</c:v>
                </c:pt>
                <c:pt idx="71">
                  <c:v>7.7975869999999999E-3</c:v>
                </c:pt>
                <c:pt idx="72">
                  <c:v>3.6762079999999998E-3</c:v>
                </c:pt>
                <c:pt idx="73">
                  <c:v>-4.0004230000000003E-3</c:v>
                </c:pt>
                <c:pt idx="74">
                  <c:v>-1.3360225999999999E-2</c:v>
                </c:pt>
                <c:pt idx="75">
                  <c:v>1.6421129999999999E-3</c:v>
                </c:pt>
                <c:pt idx="76">
                  <c:v>-1.6062670000000001E-2</c:v>
                </c:pt>
                <c:pt idx="77">
                  <c:v>-2.4659236999999997E-2</c:v>
                </c:pt>
                <c:pt idx="78">
                  <c:v>4.0853080000000002E-3</c:v>
                </c:pt>
                <c:pt idx="79">
                  <c:v>-1.0819969999999999E-3</c:v>
                </c:pt>
                <c:pt idx="80">
                  <c:v>-4.3510930000000003E-3</c:v>
                </c:pt>
                <c:pt idx="81">
                  <c:v>-8.9264679999999999E-3</c:v>
                </c:pt>
                <c:pt idx="82">
                  <c:v>6.3691960000000006E-3</c:v>
                </c:pt>
                <c:pt idx="83">
                  <c:v>6.9335580000000003E-3</c:v>
                </c:pt>
                <c:pt idx="84">
                  <c:v>-4.4857999999999999E-3</c:v>
                </c:pt>
                <c:pt idx="85">
                  <c:v>1.7574539E-2</c:v>
                </c:pt>
                <c:pt idx="86">
                  <c:v>-3.0118809999999997E-3</c:v>
                </c:pt>
                <c:pt idx="87">
                  <c:v>-9.8584599999999994E-3</c:v>
                </c:pt>
                <c:pt idx="88">
                  <c:v>7.2413319999999996E-3</c:v>
                </c:pt>
                <c:pt idx="89">
                  <c:v>5.2783299999999995E-3</c:v>
                </c:pt>
                <c:pt idx="90">
                  <c:v>5.4794639999999999E-3</c:v>
                </c:pt>
                <c:pt idx="91">
                  <c:v>1.3668460000000001E-3</c:v>
                </c:pt>
                <c:pt idx="92">
                  <c:v>4.6729909999999996E-3</c:v>
                </c:pt>
                <c:pt idx="93">
                  <c:v>-1.127528E-3</c:v>
                </c:pt>
                <c:pt idx="94">
                  <c:v>-6.5494300000000006E-4</c:v>
                </c:pt>
                <c:pt idx="95">
                  <c:v>-1.6649599000000001E-2</c:v>
                </c:pt>
                <c:pt idx="96">
                  <c:v>1.3442089999999999E-3</c:v>
                </c:pt>
                <c:pt idx="97">
                  <c:v>8.3990840000000011E-3</c:v>
                </c:pt>
                <c:pt idx="98">
                  <c:v>-8.6181729999999998E-3</c:v>
                </c:pt>
                <c:pt idx="99">
                  <c:v>2.6388899999999979E-4</c:v>
                </c:pt>
                <c:pt idx="100">
                  <c:v>3.0907091000000001E-2</c:v>
                </c:pt>
                <c:pt idx="101">
                  <c:v>6.0157969999999998E-3</c:v>
                </c:pt>
                <c:pt idx="102">
                  <c:v>7.0571079999999994E-3</c:v>
                </c:pt>
                <c:pt idx="103">
                  <c:v>1.6219938E-2</c:v>
                </c:pt>
                <c:pt idx="104">
                  <c:v>-6.5279300000000004E-4</c:v>
                </c:pt>
                <c:pt idx="105">
                  <c:v>1.359124E-3</c:v>
                </c:pt>
                <c:pt idx="106">
                  <c:v>-3.002602E-3</c:v>
                </c:pt>
                <c:pt idx="107">
                  <c:v>5.3162890000000001E-3</c:v>
                </c:pt>
                <c:pt idx="108">
                  <c:v>1.1672505999999999E-2</c:v>
                </c:pt>
                <c:pt idx="109">
                  <c:v>-3.3761589999999997E-3</c:v>
                </c:pt>
                <c:pt idx="110">
                  <c:v>8.2843540000000007E-3</c:v>
                </c:pt>
                <c:pt idx="111">
                  <c:v>4.693315E-3</c:v>
                </c:pt>
                <c:pt idx="112">
                  <c:v>1.4775285000000001E-2</c:v>
                </c:pt>
                <c:pt idx="113">
                  <c:v>-1.4160834000000001E-2</c:v>
                </c:pt>
                <c:pt idx="114">
                  <c:v>1.3197833000000003E-2</c:v>
                </c:pt>
                <c:pt idx="115">
                  <c:v>-2.226684E-3</c:v>
                </c:pt>
                <c:pt idx="116">
                  <c:v>-1.0707759999999998E-2</c:v>
                </c:pt>
                <c:pt idx="117">
                  <c:v>-1.5240562999999999E-2</c:v>
                </c:pt>
                <c:pt idx="118">
                  <c:v>-2.2830319999999991E-3</c:v>
                </c:pt>
                <c:pt idx="119">
                  <c:v>2.4035380000000002E-3</c:v>
                </c:pt>
                <c:pt idx="120">
                  <c:v>1.8435000000000673E-5</c:v>
                </c:pt>
                <c:pt idx="121">
                  <c:v>8.6508490000000004E-3</c:v>
                </c:pt>
                <c:pt idx="122">
                  <c:v>-6.2716120000000002E-3</c:v>
                </c:pt>
                <c:pt idx="123">
                  <c:v>2.0655349999999999E-3</c:v>
                </c:pt>
                <c:pt idx="124">
                  <c:v>2.3615577000000002E-2</c:v>
                </c:pt>
                <c:pt idx="125">
                  <c:v>5.9491128999999997E-2</c:v>
                </c:pt>
                <c:pt idx="126">
                  <c:v>-3.4831590000000003E-2</c:v>
                </c:pt>
                <c:pt idx="127">
                  <c:v>-4.6914099999999974E-4</c:v>
                </c:pt>
                <c:pt idx="128">
                  <c:v>-3.9465999999999807E-4</c:v>
                </c:pt>
                <c:pt idx="129">
                  <c:v>-9.2367500000000002E-3</c:v>
                </c:pt>
                <c:pt idx="130">
                  <c:v>-3.4230550000000012E-3</c:v>
                </c:pt>
                <c:pt idx="131">
                  <c:v>-6.9356899999999978E-4</c:v>
                </c:pt>
                <c:pt idx="132">
                  <c:v>5.3673949999999996E-3</c:v>
                </c:pt>
                <c:pt idx="133">
                  <c:v>-1.0606453000000002E-2</c:v>
                </c:pt>
                <c:pt idx="134">
                  <c:v>1.3161643000000001E-2</c:v>
                </c:pt>
                <c:pt idx="135">
                  <c:v>-3.7003130000000002E-3</c:v>
                </c:pt>
                <c:pt idx="136">
                  <c:v>3.2954499999999966E-4</c:v>
                </c:pt>
                <c:pt idx="137">
                  <c:v>-2.4943119E-2</c:v>
                </c:pt>
                <c:pt idx="138">
                  <c:v>1.294583E-2</c:v>
                </c:pt>
                <c:pt idx="139">
                  <c:v>-1.0853786000000001E-2</c:v>
                </c:pt>
                <c:pt idx="140">
                  <c:v>-2.1352670000000002E-3</c:v>
                </c:pt>
                <c:pt idx="141">
                  <c:v>-2.3044090000000003E-3</c:v>
                </c:pt>
                <c:pt idx="142">
                  <c:v>1.3500067000000001E-2</c:v>
                </c:pt>
                <c:pt idx="143">
                  <c:v>2.2192639E-2</c:v>
                </c:pt>
                <c:pt idx="144">
                  <c:v>-1.7742830000000001E-2</c:v>
                </c:pt>
                <c:pt idx="145">
                  <c:v>-8.0225569999999996E-3</c:v>
                </c:pt>
                <c:pt idx="146">
                  <c:v>-6.3822399999999974E-4</c:v>
                </c:pt>
                <c:pt idx="147">
                  <c:v>1.052199E-3</c:v>
                </c:pt>
                <c:pt idx="148">
                  <c:v>-5.3317850000000003E-3</c:v>
                </c:pt>
                <c:pt idx="149">
                  <c:v>2.2277595000000001E-2</c:v>
                </c:pt>
                <c:pt idx="150">
                  <c:v>-3.2144245000000002E-2</c:v>
                </c:pt>
                <c:pt idx="151">
                  <c:v>3.2975569999999996E-3</c:v>
                </c:pt>
                <c:pt idx="152">
                  <c:v>1.9005110000000006E-3</c:v>
                </c:pt>
                <c:pt idx="153">
                  <c:v>-1.3671674E-2</c:v>
                </c:pt>
                <c:pt idx="154">
                  <c:v>2.984889000000001E-3</c:v>
                </c:pt>
                <c:pt idx="155">
                  <c:v>-4.1529519999999997E-3</c:v>
                </c:pt>
                <c:pt idx="156">
                  <c:v>-4.4198900000000001E-3</c:v>
                </c:pt>
                <c:pt idx="157">
                  <c:v>-1.3123040000000002E-3</c:v>
                </c:pt>
                <c:pt idx="158">
                  <c:v>-5.5592300000000001E-3</c:v>
                </c:pt>
                <c:pt idx="159">
                  <c:v>-6.4767849999999988E-3</c:v>
                </c:pt>
                <c:pt idx="160">
                  <c:v>-4.5276040000000002E-3</c:v>
                </c:pt>
                <c:pt idx="161">
                  <c:v>2.015718E-2</c:v>
                </c:pt>
                <c:pt idx="162">
                  <c:v>-3.3989529999999997E-3</c:v>
                </c:pt>
                <c:pt idx="163">
                  <c:v>-1.7073121E-2</c:v>
                </c:pt>
                <c:pt idx="164">
                  <c:v>2.664717E-3</c:v>
                </c:pt>
                <c:pt idx="165">
                  <c:v>-1.3597076E-2</c:v>
                </c:pt>
                <c:pt idx="166">
                  <c:v>-2.4318781999999997E-2</c:v>
                </c:pt>
                <c:pt idx="167">
                  <c:v>-3.6518379999999993E-3</c:v>
                </c:pt>
                <c:pt idx="168">
                  <c:v>-4.4649360000000001E-3</c:v>
                </c:pt>
                <c:pt idx="169">
                  <c:v>4.2072970000000005E-3</c:v>
                </c:pt>
                <c:pt idx="170">
                  <c:v>1.9003191000000003E-2</c:v>
                </c:pt>
                <c:pt idx="171">
                  <c:v>5.8754080000000004E-3</c:v>
                </c:pt>
                <c:pt idx="172">
                  <c:v>8.1050459999999994E-3</c:v>
                </c:pt>
                <c:pt idx="173">
                  <c:v>2.667455E-3</c:v>
                </c:pt>
                <c:pt idx="174">
                  <c:v>6.5664749999999996E-3</c:v>
                </c:pt>
                <c:pt idx="175">
                  <c:v>-2.5382403000000001E-2</c:v>
                </c:pt>
                <c:pt idx="176">
                  <c:v>8.5496650000000014E-3</c:v>
                </c:pt>
                <c:pt idx="177">
                  <c:v>1.0817465E-2</c:v>
                </c:pt>
                <c:pt idx="178">
                  <c:v>1.2541564E-2</c:v>
                </c:pt>
                <c:pt idx="179">
                  <c:v>5.6672090000000003E-3</c:v>
                </c:pt>
                <c:pt idx="180">
                  <c:v>1.1710389E-2</c:v>
                </c:pt>
                <c:pt idx="181">
                  <c:v>-4.8504480000000003E-3</c:v>
                </c:pt>
                <c:pt idx="182">
                  <c:v>2.0935659999999998E-3</c:v>
                </c:pt>
                <c:pt idx="183">
                  <c:v>9.5317790000000006E-3</c:v>
                </c:pt>
                <c:pt idx="184">
                  <c:v>8.7373500000000048E-4</c:v>
                </c:pt>
                <c:pt idx="185">
                  <c:v>-6.5853809999999995E-3</c:v>
                </c:pt>
                <c:pt idx="186">
                  <c:v>-7.5984340000000011E-3</c:v>
                </c:pt>
                <c:pt idx="187">
                  <c:v>1.7002059999999992E-3</c:v>
                </c:pt>
                <c:pt idx="188">
                  <c:v>7.2957400699999999E-3</c:v>
                </c:pt>
                <c:pt idx="189">
                  <c:v>-3.1422409999999996E-3</c:v>
                </c:pt>
                <c:pt idx="190">
                  <c:v>4.9159700000000004E-3</c:v>
                </c:pt>
                <c:pt idx="191">
                  <c:v>-9.3170570000000001E-3</c:v>
                </c:pt>
                <c:pt idx="192">
                  <c:v>1.3459288E-2</c:v>
                </c:pt>
                <c:pt idx="193">
                  <c:v>-4.564182E-3</c:v>
                </c:pt>
                <c:pt idx="194">
                  <c:v>7.1981289999999993E-3</c:v>
                </c:pt>
                <c:pt idx="195">
                  <c:v>1.0084747E-2</c:v>
                </c:pt>
                <c:pt idx="196">
                  <c:v>-1.2528727E-2</c:v>
                </c:pt>
                <c:pt idx="197">
                  <c:v>-2.0998333000000001E-2</c:v>
                </c:pt>
                <c:pt idx="198">
                  <c:v>7.4658859999999997E-3</c:v>
                </c:pt>
                <c:pt idx="199">
                  <c:v>8.2019359999999999E-3</c:v>
                </c:pt>
                <c:pt idx="200">
                  <c:v>5.1662330000000001E-3</c:v>
                </c:pt>
                <c:pt idx="201">
                  <c:v>2.1349487E-2</c:v>
                </c:pt>
                <c:pt idx="202">
                  <c:v>-6.7712050000000006E-3</c:v>
                </c:pt>
                <c:pt idx="203">
                  <c:v>3.7354369999999999E-3</c:v>
                </c:pt>
                <c:pt idx="204">
                  <c:v>9.3093310000000005E-3</c:v>
                </c:pt>
                <c:pt idx="205">
                  <c:v>2.4246067000000003E-2</c:v>
                </c:pt>
                <c:pt idx="206">
                  <c:v>-5.0879940000000002E-3</c:v>
                </c:pt>
                <c:pt idx="207">
                  <c:v>5.3596919999999992E-3</c:v>
                </c:pt>
                <c:pt idx="208">
                  <c:v>-4.1733739999999997E-3</c:v>
                </c:pt>
                <c:pt idx="209">
                  <c:v>3.4615408E-2</c:v>
                </c:pt>
                <c:pt idx="210">
                  <c:v>2.3629435000000001E-2</c:v>
                </c:pt>
                <c:pt idx="211">
                  <c:v>1.0971911000000001E-2</c:v>
                </c:pt>
                <c:pt idx="212">
                  <c:v>-5.4966060000000002E-3</c:v>
                </c:pt>
                <c:pt idx="213">
                  <c:v>6.5243530000000001E-3</c:v>
                </c:pt>
                <c:pt idx="214">
                  <c:v>-1.0188025999999999E-2</c:v>
                </c:pt>
                <c:pt idx="215">
                  <c:v>1.3738259999999999E-3</c:v>
                </c:pt>
                <c:pt idx="216">
                  <c:v>-7.275104000000001E-3</c:v>
                </c:pt>
                <c:pt idx="217">
                  <c:v>-1.5041346000000001E-2</c:v>
                </c:pt>
                <c:pt idx="218">
                  <c:v>-7.7521340000000008E-3</c:v>
                </c:pt>
                <c:pt idx="219">
                  <c:v>-8.1333989999999995E-3</c:v>
                </c:pt>
                <c:pt idx="220">
                  <c:v>-6.6612099999999999E-4</c:v>
                </c:pt>
                <c:pt idx="221">
                  <c:v>-3.4918359999999999E-3</c:v>
                </c:pt>
                <c:pt idx="222">
                  <c:v>3.247027E-3</c:v>
                </c:pt>
                <c:pt idx="223">
                  <c:v>8.8935690000000005E-3</c:v>
                </c:pt>
                <c:pt idx="224">
                  <c:v>-1.3933740000000002E-3</c:v>
                </c:pt>
                <c:pt idx="225">
                  <c:v>9.3751939999999999E-3</c:v>
                </c:pt>
                <c:pt idx="226">
                  <c:v>5.0044089999999996E-3</c:v>
                </c:pt>
                <c:pt idx="227">
                  <c:v>-1.3373352E-2</c:v>
                </c:pt>
                <c:pt idx="228">
                  <c:v>-1.0214239999999999E-2</c:v>
                </c:pt>
                <c:pt idx="229">
                  <c:v>4.1804009999999994E-3</c:v>
                </c:pt>
                <c:pt idx="230">
                  <c:v>4.3279649999999996E-3</c:v>
                </c:pt>
                <c:pt idx="231">
                  <c:v>6.3313190000000002E-3</c:v>
                </c:pt>
                <c:pt idx="232">
                  <c:v>-4.1295519999999999E-3</c:v>
                </c:pt>
                <c:pt idx="233">
                  <c:v>-8.0094899999999993E-3</c:v>
                </c:pt>
                <c:pt idx="234">
                  <c:v>6.712417E-3</c:v>
                </c:pt>
                <c:pt idx="235">
                  <c:v>-1.7674829999999998E-3</c:v>
                </c:pt>
                <c:pt idx="236">
                  <c:v>-5.4121399999999993E-4</c:v>
                </c:pt>
                <c:pt idx="237">
                  <c:v>-4.6462719999999999E-3</c:v>
                </c:pt>
                <c:pt idx="238">
                  <c:v>-1.6512132999999998E-2</c:v>
                </c:pt>
                <c:pt idx="239">
                  <c:v>3.8748939999999998E-3</c:v>
                </c:pt>
              </c:numCache>
            </c:numRef>
          </c:xVal>
          <c:yVal>
            <c:numRef>
              <c:f>'SML Daily NSE'!$M$4:$M$243</c:f>
              <c:numCache>
                <c:formatCode>0.000000</c:formatCode>
                <c:ptCount val="240"/>
                <c:pt idx="0">
                  <c:v>-6.1549156000000001E-2</c:v>
                </c:pt>
                <c:pt idx="1">
                  <c:v>3.9952789999999992E-3</c:v>
                </c:pt>
                <c:pt idx="2">
                  <c:v>3.6203742999999997E-2</c:v>
                </c:pt>
                <c:pt idx="3">
                  <c:v>7.0266256999999999E-2</c:v>
                </c:pt>
                <c:pt idx="4">
                  <c:v>-8.9372605999999993E-2</c:v>
                </c:pt>
                <c:pt idx="5">
                  <c:v>7.2145350999999996E-2</c:v>
                </c:pt>
                <c:pt idx="6">
                  <c:v>-7.819537E-2</c:v>
                </c:pt>
                <c:pt idx="7">
                  <c:v>-9.6990054000000006E-2</c:v>
                </c:pt>
                <c:pt idx="8">
                  <c:v>-7.3868587999999999E-2</c:v>
                </c:pt>
                <c:pt idx="9">
                  <c:v>-5.7742462999999994E-2</c:v>
                </c:pt>
                <c:pt idx="10">
                  <c:v>6.3350569999999995E-2</c:v>
                </c:pt>
                <c:pt idx="11">
                  <c:v>-8.6236301000000001E-2</c:v>
                </c:pt>
                <c:pt idx="12">
                  <c:v>-2.0479273999999999E-2</c:v>
                </c:pt>
                <c:pt idx="13">
                  <c:v>-4.3183843999999999E-2</c:v>
                </c:pt>
                <c:pt idx="14">
                  <c:v>-4.1399341999999999E-2</c:v>
                </c:pt>
                <c:pt idx="15">
                  <c:v>-2.9364883000000001E-2</c:v>
                </c:pt>
                <c:pt idx="16">
                  <c:v>-1.3780089999999995E-3</c:v>
                </c:pt>
                <c:pt idx="17">
                  <c:v>-2.4533361E-2</c:v>
                </c:pt>
                <c:pt idx="18">
                  <c:v>2.8751999999999996E-3</c:v>
                </c:pt>
                <c:pt idx="19">
                  <c:v>-7.4759488999999998E-2</c:v>
                </c:pt>
                <c:pt idx="20">
                  <c:v>-2.6680740000000001E-2</c:v>
                </c:pt>
                <c:pt idx="21">
                  <c:v>-1.1127840999999999E-2</c:v>
                </c:pt>
                <c:pt idx="22">
                  <c:v>-2.3452869000000001E-2</c:v>
                </c:pt>
                <c:pt idx="23">
                  <c:v>-1.7708873E-2</c:v>
                </c:pt>
                <c:pt idx="24">
                  <c:v>-4.0861660000000005E-3</c:v>
                </c:pt>
                <c:pt idx="25">
                  <c:v>-1.8077136000000001E-2</c:v>
                </c:pt>
                <c:pt idx="26">
                  <c:v>-9.5177070000000003E-3</c:v>
                </c:pt>
                <c:pt idx="27">
                  <c:v>6.3203098999999999E-2</c:v>
                </c:pt>
                <c:pt idx="28">
                  <c:v>2.0810840000000004E-3</c:v>
                </c:pt>
                <c:pt idx="29">
                  <c:v>-1.7632342999999998E-2</c:v>
                </c:pt>
                <c:pt idx="30">
                  <c:v>-1.9927922000000001E-2</c:v>
                </c:pt>
                <c:pt idx="31">
                  <c:v>-5.0765444E-2</c:v>
                </c:pt>
                <c:pt idx="32">
                  <c:v>-7.0287600000000002E-3</c:v>
                </c:pt>
                <c:pt idx="33">
                  <c:v>5.8590340000000008E-3</c:v>
                </c:pt>
                <c:pt idx="34">
                  <c:v>-4.9279336E-2</c:v>
                </c:pt>
                <c:pt idx="35">
                  <c:v>0.199781558</c:v>
                </c:pt>
                <c:pt idx="36">
                  <c:v>-2.1249288999999998E-2</c:v>
                </c:pt>
                <c:pt idx="37">
                  <c:v>-1.3117843000000001E-2</c:v>
                </c:pt>
                <c:pt idx="38">
                  <c:v>-9.1000669999999999E-3</c:v>
                </c:pt>
                <c:pt idx="39">
                  <c:v>-1.5865167999999999E-2</c:v>
                </c:pt>
                <c:pt idx="40">
                  <c:v>-4.7324089999999999E-3</c:v>
                </c:pt>
                <c:pt idx="41">
                  <c:v>-5.3588629999999993E-3</c:v>
                </c:pt>
                <c:pt idx="42">
                  <c:v>1.5083890000000002E-3</c:v>
                </c:pt>
                <c:pt idx="43">
                  <c:v>7.2636549999999999E-3</c:v>
                </c:pt>
                <c:pt idx="44">
                  <c:v>-1.5078718E-2</c:v>
                </c:pt>
                <c:pt idx="45">
                  <c:v>-4.3622190000000005E-3</c:v>
                </c:pt>
                <c:pt idx="46">
                  <c:v>-9.8145879999999991E-3</c:v>
                </c:pt>
                <c:pt idx="47">
                  <c:v>-1.6613606E-2</c:v>
                </c:pt>
                <c:pt idx="48">
                  <c:v>3.0350241E-2</c:v>
                </c:pt>
                <c:pt idx="49">
                  <c:v>3.7201739999999997E-3</c:v>
                </c:pt>
                <c:pt idx="50">
                  <c:v>-1.1102745000000001E-2</c:v>
                </c:pt>
                <c:pt idx="51">
                  <c:v>1.1887053999999999E-2</c:v>
                </c:pt>
                <c:pt idx="52">
                  <c:v>-7.869839E-3</c:v>
                </c:pt>
                <c:pt idx="53">
                  <c:v>8.4120960000000009E-3</c:v>
                </c:pt>
                <c:pt idx="54">
                  <c:v>-1.4813552000000001E-2</c:v>
                </c:pt>
                <c:pt idx="55">
                  <c:v>-2.5350562E-2</c:v>
                </c:pt>
                <c:pt idx="56">
                  <c:v>4.2223141000000006E-2</c:v>
                </c:pt>
                <c:pt idx="57">
                  <c:v>3.8660554999999999E-2</c:v>
                </c:pt>
                <c:pt idx="58">
                  <c:v>9.6325000000000002E-4</c:v>
                </c:pt>
                <c:pt idx="59">
                  <c:v>1.6987979999999996E-3</c:v>
                </c:pt>
                <c:pt idx="60">
                  <c:v>-2.4347649000000002E-2</c:v>
                </c:pt>
                <c:pt idx="61">
                  <c:v>-1.4899978000000001E-2</c:v>
                </c:pt>
                <c:pt idx="62">
                  <c:v>-4.8815200000000038E-4</c:v>
                </c:pt>
                <c:pt idx="63">
                  <c:v>6.662385500000001E-2</c:v>
                </c:pt>
                <c:pt idx="64">
                  <c:v>1.7864656000000003E-2</c:v>
                </c:pt>
                <c:pt idx="65">
                  <c:v>-6.0353799999999999E-3</c:v>
                </c:pt>
                <c:pt idx="66">
                  <c:v>1.9525376000000001E-2</c:v>
                </c:pt>
                <c:pt idx="67">
                  <c:v>-1.8810000000000007E-3</c:v>
                </c:pt>
                <c:pt idx="68">
                  <c:v>3.7863139999999994E-3</c:v>
                </c:pt>
                <c:pt idx="69">
                  <c:v>9.3258769999999998E-3</c:v>
                </c:pt>
                <c:pt idx="70">
                  <c:v>-1.4923358999999999E-2</c:v>
                </c:pt>
                <c:pt idx="71">
                  <c:v>-2.0887357999999998E-2</c:v>
                </c:pt>
                <c:pt idx="72">
                  <c:v>1.8143408E-2</c:v>
                </c:pt>
                <c:pt idx="73">
                  <c:v>9.0939360000000004E-3</c:v>
                </c:pt>
                <c:pt idx="74">
                  <c:v>-4.0161888999999999E-2</c:v>
                </c:pt>
                <c:pt idx="75">
                  <c:v>3.1569519999999998E-3</c:v>
                </c:pt>
                <c:pt idx="76">
                  <c:v>-3.6534279000000003E-2</c:v>
                </c:pt>
                <c:pt idx="77">
                  <c:v>5.1957316000000003E-2</c:v>
                </c:pt>
                <c:pt idx="78">
                  <c:v>4.3672819000000002E-2</c:v>
                </c:pt>
                <c:pt idx="79">
                  <c:v>-1.7083993999999998E-2</c:v>
                </c:pt>
                <c:pt idx="80">
                  <c:v>1.086521E-3</c:v>
                </c:pt>
                <c:pt idx="81">
                  <c:v>5.0039999999999894E-5</c:v>
                </c:pt>
                <c:pt idx="82">
                  <c:v>-2.1747592E-2</c:v>
                </c:pt>
                <c:pt idx="83">
                  <c:v>5.1901370000000002E-2</c:v>
                </c:pt>
                <c:pt idx="84">
                  <c:v>-8.6204920000000004E-3</c:v>
                </c:pt>
                <c:pt idx="85">
                  <c:v>9.8895509999999999E-3</c:v>
                </c:pt>
                <c:pt idx="86">
                  <c:v>7.4206629999999992E-3</c:v>
                </c:pt>
                <c:pt idx="87">
                  <c:v>-9.2696670000000005E-3</c:v>
                </c:pt>
                <c:pt idx="88">
                  <c:v>-1.0052838E-2</c:v>
                </c:pt>
                <c:pt idx="89">
                  <c:v>-3.2686340999999994E-2</c:v>
                </c:pt>
                <c:pt idx="90">
                  <c:v>-1.1333401E-2</c:v>
                </c:pt>
                <c:pt idx="91">
                  <c:v>2.6922066000000001E-2</c:v>
                </c:pt>
                <c:pt idx="92">
                  <c:v>-2.0813775999999999E-2</c:v>
                </c:pt>
                <c:pt idx="93">
                  <c:v>4.1661379999999998E-3</c:v>
                </c:pt>
                <c:pt idx="94">
                  <c:v>-2.1878536000000001E-2</c:v>
                </c:pt>
                <c:pt idx="95">
                  <c:v>-1.2401349999999998E-3</c:v>
                </c:pt>
                <c:pt idx="96">
                  <c:v>-2.3165677999999999E-2</c:v>
                </c:pt>
                <c:pt idx="97">
                  <c:v>1.3600269E-2</c:v>
                </c:pt>
                <c:pt idx="98">
                  <c:v>-1.4927407E-2</c:v>
                </c:pt>
                <c:pt idx="99">
                  <c:v>-1.1288846E-2</c:v>
                </c:pt>
                <c:pt idx="100">
                  <c:v>-1.2182497E-2</c:v>
                </c:pt>
                <c:pt idx="101">
                  <c:v>1.0577624000000001E-2</c:v>
                </c:pt>
                <c:pt idx="102">
                  <c:v>5.9887740000000005E-3</c:v>
                </c:pt>
                <c:pt idx="103">
                  <c:v>3.7987652999999996E-2</c:v>
                </c:pt>
                <c:pt idx="104">
                  <c:v>-8.3830060000000001E-3</c:v>
                </c:pt>
                <c:pt idx="105">
                  <c:v>-9.1436820000000002E-3</c:v>
                </c:pt>
                <c:pt idx="106">
                  <c:v>-9.5449300000000001E-3</c:v>
                </c:pt>
                <c:pt idx="107">
                  <c:v>-1.2868662999999999E-3</c:v>
                </c:pt>
                <c:pt idx="108">
                  <c:v>6.2049767999999998E-2</c:v>
                </c:pt>
                <c:pt idx="109">
                  <c:v>3.5446879999999998E-3</c:v>
                </c:pt>
                <c:pt idx="110">
                  <c:v>-2.182415E-3</c:v>
                </c:pt>
                <c:pt idx="111">
                  <c:v>4.5699859999999998E-3</c:v>
                </c:pt>
                <c:pt idx="112">
                  <c:v>1.6943568999999999E-2</c:v>
                </c:pt>
                <c:pt idx="113">
                  <c:v>-2.9310070000000001E-2</c:v>
                </c:pt>
                <c:pt idx="114">
                  <c:v>1.5758413000000002E-2</c:v>
                </c:pt>
                <c:pt idx="115">
                  <c:v>-2.4836004999999998E-2</c:v>
                </c:pt>
                <c:pt idx="116">
                  <c:v>5.52842E-3</c:v>
                </c:pt>
                <c:pt idx="117">
                  <c:v>6.3699780000000001E-3</c:v>
                </c:pt>
                <c:pt idx="118">
                  <c:v>-2.7979111000000001E-2</c:v>
                </c:pt>
                <c:pt idx="119">
                  <c:v>-1.2172906000000001E-2</c:v>
                </c:pt>
                <c:pt idx="120">
                  <c:v>5.1881360000000003E-3</c:v>
                </c:pt>
                <c:pt idx="121">
                  <c:v>8.9594229999999993E-3</c:v>
                </c:pt>
                <c:pt idx="122">
                  <c:v>-1.7497893E-2</c:v>
                </c:pt>
                <c:pt idx="123">
                  <c:v>-3.2072820000000001E-3</c:v>
                </c:pt>
                <c:pt idx="124">
                  <c:v>1.3448392E-2</c:v>
                </c:pt>
                <c:pt idx="125">
                  <c:v>2.4037102000000001E-2</c:v>
                </c:pt>
                <c:pt idx="126">
                  <c:v>-5.4717358000000001E-2</c:v>
                </c:pt>
                <c:pt idx="127">
                  <c:v>-2.1479217000000002E-2</c:v>
                </c:pt>
                <c:pt idx="128">
                  <c:v>-6.676625999999998E-3</c:v>
                </c:pt>
                <c:pt idx="129">
                  <c:v>-3.0874623E-2</c:v>
                </c:pt>
                <c:pt idx="130">
                  <c:v>-9.0664510000000014E-3</c:v>
                </c:pt>
                <c:pt idx="131">
                  <c:v>-7.6609979999999996E-3</c:v>
                </c:pt>
                <c:pt idx="132">
                  <c:v>2.9096237E-2</c:v>
                </c:pt>
                <c:pt idx="133">
                  <c:v>-3.4184074000000002E-2</c:v>
                </c:pt>
                <c:pt idx="134">
                  <c:v>1.6838834E-2</c:v>
                </c:pt>
                <c:pt idx="135">
                  <c:v>2.2573855E-2</c:v>
                </c:pt>
                <c:pt idx="136">
                  <c:v>7.7038829999999999E-3</c:v>
                </c:pt>
                <c:pt idx="137">
                  <c:v>-1.8053143000000001E-2</c:v>
                </c:pt>
                <c:pt idx="138">
                  <c:v>-7.5161079999999996E-3</c:v>
                </c:pt>
                <c:pt idx="139">
                  <c:v>-1.8316239999999998E-2</c:v>
                </c:pt>
                <c:pt idx="140">
                  <c:v>-2.1114867999999998E-2</c:v>
                </c:pt>
                <c:pt idx="141">
                  <c:v>1.4507946999999998E-2</c:v>
                </c:pt>
                <c:pt idx="142">
                  <c:v>1.2698684000000002E-2</c:v>
                </c:pt>
                <c:pt idx="143">
                  <c:v>3.1121296E-2</c:v>
                </c:pt>
                <c:pt idx="144">
                  <c:v>-3.7581204E-2</c:v>
                </c:pt>
                <c:pt idx="145">
                  <c:v>3.0554291000000001E-2</c:v>
                </c:pt>
                <c:pt idx="146">
                  <c:v>-1.9853291999999998E-2</c:v>
                </c:pt>
                <c:pt idx="147">
                  <c:v>-4.6668385E-2</c:v>
                </c:pt>
                <c:pt idx="148">
                  <c:v>0.13989916599999999</c:v>
                </c:pt>
                <c:pt idx="149">
                  <c:v>-1.6395757999999996E-2</c:v>
                </c:pt>
                <c:pt idx="150">
                  <c:v>-6.0791099999999917E-4</c:v>
                </c:pt>
                <c:pt idx="151">
                  <c:v>2.6838423E-2</c:v>
                </c:pt>
                <c:pt idx="152">
                  <c:v>-9.1320179999999987E-3</c:v>
                </c:pt>
                <c:pt idx="153">
                  <c:v>-2.5052262999999998E-2</c:v>
                </c:pt>
                <c:pt idx="154">
                  <c:v>1.0466536E-2</c:v>
                </c:pt>
                <c:pt idx="155">
                  <c:v>-4.1407000000000076E-4</c:v>
                </c:pt>
                <c:pt idx="156">
                  <c:v>-3.8683097E-2</c:v>
                </c:pt>
                <c:pt idx="157">
                  <c:v>1.9933283000000003E-2</c:v>
                </c:pt>
                <c:pt idx="158">
                  <c:v>-2.1630240000000004E-3</c:v>
                </c:pt>
                <c:pt idx="159">
                  <c:v>-3.8705037000000005E-2</c:v>
                </c:pt>
                <c:pt idx="160">
                  <c:v>-4.1210358000000002E-2</c:v>
                </c:pt>
                <c:pt idx="161">
                  <c:v>2.2156725999999998E-2</c:v>
                </c:pt>
                <c:pt idx="162">
                  <c:v>-3.8725488000000002E-2</c:v>
                </c:pt>
                <c:pt idx="163">
                  <c:v>-1.0785605E-2</c:v>
                </c:pt>
                <c:pt idx="164">
                  <c:v>4.0473898999999994E-2</c:v>
                </c:pt>
                <c:pt idx="165">
                  <c:v>-4.5990441E-2</c:v>
                </c:pt>
                <c:pt idx="166">
                  <c:v>-2.6039755999999997E-2</c:v>
                </c:pt>
                <c:pt idx="167">
                  <c:v>-5.6609140000000004E-3</c:v>
                </c:pt>
                <c:pt idx="168">
                  <c:v>-8.8648349999999997E-3</c:v>
                </c:pt>
                <c:pt idx="169">
                  <c:v>-1.141941E-3</c:v>
                </c:pt>
                <c:pt idx="170">
                  <c:v>-1.0084576999999997E-2</c:v>
                </c:pt>
                <c:pt idx="171">
                  <c:v>3.082309000000001E-3</c:v>
                </c:pt>
                <c:pt idx="172">
                  <c:v>1.7397237999999999E-2</c:v>
                </c:pt>
                <c:pt idx="173">
                  <c:v>4.927809E-3</c:v>
                </c:pt>
                <c:pt idx="174">
                  <c:v>1.5573689999999994E-3</c:v>
                </c:pt>
                <c:pt idx="175">
                  <c:v>-4.9662693999999993E-2</c:v>
                </c:pt>
                <c:pt idx="176">
                  <c:v>-3.6326989999999997E-3</c:v>
                </c:pt>
                <c:pt idx="177">
                  <c:v>1.4661320000000002E-3</c:v>
                </c:pt>
                <c:pt idx="178">
                  <c:v>1.4603664000000001E-2</c:v>
                </c:pt>
                <c:pt idx="179">
                  <c:v>-3.2311192000000002E-2</c:v>
                </c:pt>
                <c:pt idx="180">
                  <c:v>1.7457973000000002E-2</c:v>
                </c:pt>
                <c:pt idx="181">
                  <c:v>-1.6027029000000002E-2</c:v>
                </c:pt>
                <c:pt idx="182">
                  <c:v>-7.1290399999999997E-3</c:v>
                </c:pt>
                <c:pt idx="183">
                  <c:v>2.2054189999999997E-3</c:v>
                </c:pt>
                <c:pt idx="184">
                  <c:v>8.8752069999999995E-3</c:v>
                </c:pt>
                <c:pt idx="185">
                  <c:v>-6.5467289999999994E-3</c:v>
                </c:pt>
                <c:pt idx="186">
                  <c:v>-1.1996619999999998E-3</c:v>
                </c:pt>
                <c:pt idx="187">
                  <c:v>9.0301079999999985E-3</c:v>
                </c:pt>
                <c:pt idx="188">
                  <c:v>3.7553719999999999E-3</c:v>
                </c:pt>
                <c:pt idx="189">
                  <c:v>-7.6676549999999998E-3</c:v>
                </c:pt>
                <c:pt idx="190">
                  <c:v>-1.9168150000000002E-2</c:v>
                </c:pt>
                <c:pt idx="191">
                  <c:v>-2.1099086E-2</c:v>
                </c:pt>
                <c:pt idx="192">
                  <c:v>-9.284729999999991E-4</c:v>
                </c:pt>
                <c:pt idx="193">
                  <c:v>-4.2638822E-2</c:v>
                </c:pt>
                <c:pt idx="194">
                  <c:v>-8.3236700000000018E-3</c:v>
                </c:pt>
                <c:pt idx="195">
                  <c:v>7.5831000000000006E-3</c:v>
                </c:pt>
                <c:pt idx="196">
                  <c:v>-1.6034263999999999E-2</c:v>
                </c:pt>
                <c:pt idx="197">
                  <c:v>-5.1997809999999997E-3</c:v>
                </c:pt>
                <c:pt idx="198">
                  <c:v>1.258829E-2</c:v>
                </c:pt>
                <c:pt idx="199">
                  <c:v>1.9749327000000001E-2</c:v>
                </c:pt>
                <c:pt idx="200">
                  <c:v>2.1194730000000002E-3</c:v>
                </c:pt>
                <c:pt idx="201">
                  <c:v>-7.5451399999999953E-4</c:v>
                </c:pt>
                <c:pt idx="202">
                  <c:v>3.8344626000000007E-2</c:v>
                </c:pt>
                <c:pt idx="203">
                  <c:v>1.7607332999999999E-2</c:v>
                </c:pt>
                <c:pt idx="204">
                  <c:v>9.2754380000000004E-3</c:v>
                </c:pt>
                <c:pt idx="205">
                  <c:v>2.9798379E-2</c:v>
                </c:pt>
                <c:pt idx="206">
                  <c:v>4.8858549999999997E-3</c:v>
                </c:pt>
                <c:pt idx="207">
                  <c:v>6.383662E-3</c:v>
                </c:pt>
                <c:pt idx="208">
                  <c:v>3.262002E-3</c:v>
                </c:pt>
                <c:pt idx="209">
                  <c:v>2.1749549E-2</c:v>
                </c:pt>
                <c:pt idx="210">
                  <c:v>4.209595E-3</c:v>
                </c:pt>
                <c:pt idx="211">
                  <c:v>-8.1769319999999996E-3</c:v>
                </c:pt>
                <c:pt idx="212">
                  <c:v>1.0052521999999999E-2</c:v>
                </c:pt>
                <c:pt idx="213">
                  <c:v>3.7314339999999994E-2</c:v>
                </c:pt>
                <c:pt idx="214">
                  <c:v>2.4876049999999999E-3</c:v>
                </c:pt>
                <c:pt idx="215">
                  <c:v>5.5116999999999996E-3</c:v>
                </c:pt>
                <c:pt idx="216">
                  <c:v>-2.5291737000000002E-2</c:v>
                </c:pt>
                <c:pt idx="217">
                  <c:v>-5.1683227000000005E-2</c:v>
                </c:pt>
                <c:pt idx="218">
                  <c:v>-1.2589868000000001E-2</c:v>
                </c:pt>
                <c:pt idx="219">
                  <c:v>2.3499699999999998E-3</c:v>
                </c:pt>
                <c:pt idx="220">
                  <c:v>-9.6234830000000004E-3</c:v>
                </c:pt>
                <c:pt idx="221">
                  <c:v>1.9085992E-2</c:v>
                </c:pt>
                <c:pt idx="222">
                  <c:v>-6.5736890000000006E-3</c:v>
                </c:pt>
                <c:pt idx="223">
                  <c:v>-2.6712580000000001E-3</c:v>
                </c:pt>
                <c:pt idx="224">
                  <c:v>3.4353149999999995E-3</c:v>
                </c:pt>
                <c:pt idx="225">
                  <c:v>-2.4162580000000001E-3</c:v>
                </c:pt>
                <c:pt idx="226">
                  <c:v>9.4740869999999991E-3</c:v>
                </c:pt>
                <c:pt idx="227">
                  <c:v>-1.8953560000000002E-3</c:v>
                </c:pt>
                <c:pt idx="228">
                  <c:v>-1.009816E-2</c:v>
                </c:pt>
                <c:pt idx="229">
                  <c:v>-1.2118752E-2</c:v>
                </c:pt>
                <c:pt idx="230">
                  <c:v>-1.1645450999999999E-2</c:v>
                </c:pt>
                <c:pt idx="231">
                  <c:v>2.9790778E-2</c:v>
                </c:pt>
                <c:pt idx="232">
                  <c:v>-5.4504380000000002E-3</c:v>
                </c:pt>
                <c:pt idx="233">
                  <c:v>1.5982132999999999E-2</c:v>
                </c:pt>
                <c:pt idx="234">
                  <c:v>-2.4346542999999998E-2</c:v>
                </c:pt>
                <c:pt idx="235">
                  <c:v>-5.7188559999999996E-3</c:v>
                </c:pt>
                <c:pt idx="236">
                  <c:v>-1.1536059000000001E-2</c:v>
                </c:pt>
                <c:pt idx="237">
                  <c:v>3.5367829999999999E-3</c:v>
                </c:pt>
                <c:pt idx="238">
                  <c:v>-3.5799005000000002E-2</c:v>
                </c:pt>
                <c:pt idx="239">
                  <c:v>-3.0647811E-2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A-47BE-81C1-A439D5B2204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'SML Daily NSE'!$N$4:$N$243</c:f>
              <c:numCache>
                <c:formatCode>0.000000</c:formatCode>
                <c:ptCount val="240"/>
                <c:pt idx="0">
                  <c:v>-5.4380536E-2</c:v>
                </c:pt>
                <c:pt idx="1">
                  <c:v>1.5175537999999999E-2</c:v>
                </c:pt>
                <c:pt idx="2">
                  <c:v>5.1404355999999998E-2</c:v>
                </c:pt>
                <c:pt idx="3">
                  <c:v>3.6871424E-2</c:v>
                </c:pt>
                <c:pt idx="4">
                  <c:v>-0.14900466099999998</c:v>
                </c:pt>
                <c:pt idx="5">
                  <c:v>8.1929146999999994E-2</c:v>
                </c:pt>
                <c:pt idx="6">
                  <c:v>-4.2347782E-2</c:v>
                </c:pt>
                <c:pt idx="7">
                  <c:v>-6.0464540000000004E-2</c:v>
                </c:pt>
                <c:pt idx="8">
                  <c:v>-3.4245183999999998E-2</c:v>
                </c:pt>
                <c:pt idx="9">
                  <c:v>-5.8121000999999992E-2</c:v>
                </c:pt>
                <c:pt idx="10">
                  <c:v>2.4265076000000003E-2</c:v>
                </c:pt>
                <c:pt idx="11">
                  <c:v>-0.101119388</c:v>
                </c:pt>
                <c:pt idx="12">
                  <c:v>-9.0350020000000003E-3</c:v>
                </c:pt>
                <c:pt idx="13">
                  <c:v>-2.9756042999999999E-2</c:v>
                </c:pt>
                <c:pt idx="14">
                  <c:v>-1.6106974999999999E-2</c:v>
                </c:pt>
                <c:pt idx="15">
                  <c:v>-5.0014199999999986E-4</c:v>
                </c:pt>
                <c:pt idx="16">
                  <c:v>1.3673049999999999E-2</c:v>
                </c:pt>
                <c:pt idx="17">
                  <c:v>1.5919647000000002E-2</c:v>
                </c:pt>
                <c:pt idx="18">
                  <c:v>-2.2597520000000003E-3</c:v>
                </c:pt>
                <c:pt idx="19">
                  <c:v>-3.5996079E-2</c:v>
                </c:pt>
                <c:pt idx="20">
                  <c:v>-8.8703770000000005E-3</c:v>
                </c:pt>
                <c:pt idx="21">
                  <c:v>-6.8204780000000005E-3</c:v>
                </c:pt>
                <c:pt idx="22">
                  <c:v>-2.6628569999999998E-3</c:v>
                </c:pt>
                <c:pt idx="23">
                  <c:v>-1.2213868999999999E-2</c:v>
                </c:pt>
                <c:pt idx="24">
                  <c:v>-9.7152530000000001E-3</c:v>
                </c:pt>
                <c:pt idx="25">
                  <c:v>-3.9247629999999995E-3</c:v>
                </c:pt>
                <c:pt idx="26">
                  <c:v>-8.3847330000000001E-3</c:v>
                </c:pt>
                <c:pt idx="27">
                  <c:v>3.3731459999999996E-3</c:v>
                </c:pt>
                <c:pt idx="28">
                  <c:v>5.5240010000000006E-3</c:v>
                </c:pt>
                <c:pt idx="29">
                  <c:v>6.3056959999999995E-3</c:v>
                </c:pt>
                <c:pt idx="30">
                  <c:v>2.6500300000000003E-3</c:v>
                </c:pt>
                <c:pt idx="31">
                  <c:v>-5.7255149999999996E-3</c:v>
                </c:pt>
                <c:pt idx="32">
                  <c:v>-2.1625430000000003E-3</c:v>
                </c:pt>
                <c:pt idx="33">
                  <c:v>1.3136661000000001E-2</c:v>
                </c:pt>
                <c:pt idx="34">
                  <c:v>8.9404999999999988E-3</c:v>
                </c:pt>
                <c:pt idx="35">
                  <c:v>2.3010823E-2</c:v>
                </c:pt>
                <c:pt idx="36">
                  <c:v>-6.7503849999999994E-3</c:v>
                </c:pt>
                <c:pt idx="37">
                  <c:v>-1.2423415E-2</c:v>
                </c:pt>
                <c:pt idx="38">
                  <c:v>-6.2249839999999994E-3</c:v>
                </c:pt>
                <c:pt idx="39">
                  <c:v>7.2132560000000004E-3</c:v>
                </c:pt>
                <c:pt idx="40">
                  <c:v>-8.9149680000000005E-3</c:v>
                </c:pt>
                <c:pt idx="41">
                  <c:v>-6.4525279999999999E-3</c:v>
                </c:pt>
                <c:pt idx="42">
                  <c:v>8.274585000000001E-3</c:v>
                </c:pt>
                <c:pt idx="43">
                  <c:v>1.1966724E-2</c:v>
                </c:pt>
                <c:pt idx="44">
                  <c:v>-5.4725549999999996E-3</c:v>
                </c:pt>
                <c:pt idx="45">
                  <c:v>-3.5746179999999999E-3</c:v>
                </c:pt>
                <c:pt idx="46">
                  <c:v>-1.2946193999999999E-2</c:v>
                </c:pt>
                <c:pt idx="47">
                  <c:v>-3.8549789999999997E-3</c:v>
                </c:pt>
                <c:pt idx="48">
                  <c:v>4.7884060000000003E-3</c:v>
                </c:pt>
                <c:pt idx="49">
                  <c:v>4.3630689999999998E-3</c:v>
                </c:pt>
                <c:pt idx="50">
                  <c:v>-7.943780000000001E-3</c:v>
                </c:pt>
                <c:pt idx="51">
                  <c:v>4.835481E-3</c:v>
                </c:pt>
                <c:pt idx="52">
                  <c:v>-6.0519530000000005E-3</c:v>
                </c:pt>
                <c:pt idx="53">
                  <c:v>2.0845758000000002E-2</c:v>
                </c:pt>
                <c:pt idx="54">
                  <c:v>-3.3899439999999998E-3</c:v>
                </c:pt>
                <c:pt idx="55">
                  <c:v>7.2945919999999999E-3</c:v>
                </c:pt>
                <c:pt idx="56">
                  <c:v>-2.7505852999999997E-2</c:v>
                </c:pt>
                <c:pt idx="57">
                  <c:v>-5.7227889999999998E-3</c:v>
                </c:pt>
                <c:pt idx="58">
                  <c:v>7.9838859999999991E-3</c:v>
                </c:pt>
                <c:pt idx="59">
                  <c:v>9.2546090000000004E-3</c:v>
                </c:pt>
                <c:pt idx="60">
                  <c:v>-8.6312409999999996E-3</c:v>
                </c:pt>
                <c:pt idx="61">
                  <c:v>-5.9793260000000001E-3</c:v>
                </c:pt>
                <c:pt idx="62">
                  <c:v>2.1433794999999999E-2</c:v>
                </c:pt>
                <c:pt idx="63">
                  <c:v>-8.0045229999999995E-3</c:v>
                </c:pt>
                <c:pt idx="64">
                  <c:v>-5.330619E-3</c:v>
                </c:pt>
                <c:pt idx="65">
                  <c:v>4.7625529999999992E-3</c:v>
                </c:pt>
                <c:pt idx="66">
                  <c:v>2.2886942E-2</c:v>
                </c:pt>
                <c:pt idx="67">
                  <c:v>-2.9866890000000003E-3</c:v>
                </c:pt>
                <c:pt idx="68">
                  <c:v>1.0456834E-2</c:v>
                </c:pt>
                <c:pt idx="69">
                  <c:v>1.6612730999999999E-2</c:v>
                </c:pt>
                <c:pt idx="70">
                  <c:v>-4.50959E-3</c:v>
                </c:pt>
                <c:pt idx="71">
                  <c:v>7.7975869999999999E-3</c:v>
                </c:pt>
                <c:pt idx="72">
                  <c:v>3.6762079999999998E-3</c:v>
                </c:pt>
                <c:pt idx="73">
                  <c:v>-4.0004230000000003E-3</c:v>
                </c:pt>
                <c:pt idx="74">
                  <c:v>-1.3360225999999999E-2</c:v>
                </c:pt>
                <c:pt idx="75">
                  <c:v>1.6421129999999999E-3</c:v>
                </c:pt>
                <c:pt idx="76">
                  <c:v>-1.6062670000000001E-2</c:v>
                </c:pt>
                <c:pt idx="77">
                  <c:v>-2.4659236999999997E-2</c:v>
                </c:pt>
                <c:pt idx="78">
                  <c:v>4.0853080000000002E-3</c:v>
                </c:pt>
                <c:pt idx="79">
                  <c:v>-1.0819969999999999E-3</c:v>
                </c:pt>
                <c:pt idx="80">
                  <c:v>-4.3510930000000003E-3</c:v>
                </c:pt>
                <c:pt idx="81">
                  <c:v>-8.9264679999999999E-3</c:v>
                </c:pt>
                <c:pt idx="82">
                  <c:v>6.3691960000000006E-3</c:v>
                </c:pt>
                <c:pt idx="83">
                  <c:v>6.9335580000000003E-3</c:v>
                </c:pt>
                <c:pt idx="84">
                  <c:v>-4.4857999999999999E-3</c:v>
                </c:pt>
                <c:pt idx="85">
                  <c:v>1.7574539E-2</c:v>
                </c:pt>
                <c:pt idx="86">
                  <c:v>-3.0118809999999997E-3</c:v>
                </c:pt>
                <c:pt idx="87">
                  <c:v>-9.8584599999999994E-3</c:v>
                </c:pt>
                <c:pt idx="88">
                  <c:v>7.2413319999999996E-3</c:v>
                </c:pt>
                <c:pt idx="89">
                  <c:v>5.2783299999999995E-3</c:v>
                </c:pt>
                <c:pt idx="90">
                  <c:v>5.4794639999999999E-3</c:v>
                </c:pt>
                <c:pt idx="91">
                  <c:v>1.3668460000000001E-3</c:v>
                </c:pt>
                <c:pt idx="92">
                  <c:v>4.6729909999999996E-3</c:v>
                </c:pt>
                <c:pt idx="93">
                  <c:v>-1.127528E-3</c:v>
                </c:pt>
                <c:pt idx="94">
                  <c:v>-6.5494300000000006E-4</c:v>
                </c:pt>
                <c:pt idx="95">
                  <c:v>-1.6649599000000001E-2</c:v>
                </c:pt>
                <c:pt idx="96">
                  <c:v>1.3442089999999999E-3</c:v>
                </c:pt>
                <c:pt idx="97">
                  <c:v>8.3990840000000011E-3</c:v>
                </c:pt>
                <c:pt idx="98">
                  <c:v>-8.6181729999999998E-3</c:v>
                </c:pt>
                <c:pt idx="99">
                  <c:v>2.6388899999999979E-4</c:v>
                </c:pt>
                <c:pt idx="100">
                  <c:v>3.0907091000000001E-2</c:v>
                </c:pt>
                <c:pt idx="101">
                  <c:v>6.0157969999999998E-3</c:v>
                </c:pt>
                <c:pt idx="102">
                  <c:v>7.0571079999999994E-3</c:v>
                </c:pt>
                <c:pt idx="103">
                  <c:v>1.6219938E-2</c:v>
                </c:pt>
                <c:pt idx="104">
                  <c:v>-6.5279300000000004E-4</c:v>
                </c:pt>
                <c:pt idx="105">
                  <c:v>1.359124E-3</c:v>
                </c:pt>
                <c:pt idx="106">
                  <c:v>-3.002602E-3</c:v>
                </c:pt>
                <c:pt idx="107">
                  <c:v>5.3162890000000001E-3</c:v>
                </c:pt>
                <c:pt idx="108">
                  <c:v>1.1672505999999999E-2</c:v>
                </c:pt>
                <c:pt idx="109">
                  <c:v>-3.3761589999999997E-3</c:v>
                </c:pt>
                <c:pt idx="110">
                  <c:v>8.2843540000000007E-3</c:v>
                </c:pt>
                <c:pt idx="111">
                  <c:v>4.693315E-3</c:v>
                </c:pt>
                <c:pt idx="112">
                  <c:v>1.4775285000000001E-2</c:v>
                </c:pt>
                <c:pt idx="113">
                  <c:v>-1.4160834000000001E-2</c:v>
                </c:pt>
                <c:pt idx="114">
                  <c:v>1.3197833000000003E-2</c:v>
                </c:pt>
                <c:pt idx="115">
                  <c:v>-2.226684E-3</c:v>
                </c:pt>
                <c:pt idx="116">
                  <c:v>-1.0707759999999998E-2</c:v>
                </c:pt>
                <c:pt idx="117">
                  <c:v>-1.5240562999999999E-2</c:v>
                </c:pt>
                <c:pt idx="118">
                  <c:v>-2.2830319999999991E-3</c:v>
                </c:pt>
                <c:pt idx="119">
                  <c:v>2.4035380000000002E-3</c:v>
                </c:pt>
                <c:pt idx="120">
                  <c:v>1.8435000000000673E-5</c:v>
                </c:pt>
                <c:pt idx="121">
                  <c:v>8.6508490000000004E-3</c:v>
                </c:pt>
                <c:pt idx="122">
                  <c:v>-6.2716120000000002E-3</c:v>
                </c:pt>
                <c:pt idx="123">
                  <c:v>2.0655349999999999E-3</c:v>
                </c:pt>
                <c:pt idx="124">
                  <c:v>2.3615577000000002E-2</c:v>
                </c:pt>
                <c:pt idx="125">
                  <c:v>5.9491128999999997E-2</c:v>
                </c:pt>
                <c:pt idx="126">
                  <c:v>-3.4831590000000003E-2</c:v>
                </c:pt>
                <c:pt idx="127">
                  <c:v>-4.6914099999999974E-4</c:v>
                </c:pt>
                <c:pt idx="128">
                  <c:v>-3.9465999999999807E-4</c:v>
                </c:pt>
                <c:pt idx="129">
                  <c:v>-9.2367500000000002E-3</c:v>
                </c:pt>
                <c:pt idx="130">
                  <c:v>-3.4230550000000012E-3</c:v>
                </c:pt>
                <c:pt idx="131">
                  <c:v>-6.9356899999999978E-4</c:v>
                </c:pt>
                <c:pt idx="132">
                  <c:v>5.3673949999999996E-3</c:v>
                </c:pt>
                <c:pt idx="133">
                  <c:v>-1.0606453000000002E-2</c:v>
                </c:pt>
                <c:pt idx="134">
                  <c:v>1.3161643000000001E-2</c:v>
                </c:pt>
                <c:pt idx="135">
                  <c:v>-3.7003130000000002E-3</c:v>
                </c:pt>
                <c:pt idx="136">
                  <c:v>3.2954499999999966E-4</c:v>
                </c:pt>
                <c:pt idx="137">
                  <c:v>-2.4943119E-2</c:v>
                </c:pt>
                <c:pt idx="138">
                  <c:v>1.294583E-2</c:v>
                </c:pt>
                <c:pt idx="139">
                  <c:v>-1.0853786000000001E-2</c:v>
                </c:pt>
                <c:pt idx="140">
                  <c:v>-2.1352670000000002E-3</c:v>
                </c:pt>
                <c:pt idx="141">
                  <c:v>-2.3044090000000003E-3</c:v>
                </c:pt>
                <c:pt idx="142">
                  <c:v>1.3500067000000001E-2</c:v>
                </c:pt>
                <c:pt idx="143">
                  <c:v>2.2192639E-2</c:v>
                </c:pt>
                <c:pt idx="144">
                  <c:v>-1.7742830000000001E-2</c:v>
                </c:pt>
                <c:pt idx="145">
                  <c:v>-8.0225569999999996E-3</c:v>
                </c:pt>
                <c:pt idx="146">
                  <c:v>-6.3822399999999974E-4</c:v>
                </c:pt>
                <c:pt idx="147">
                  <c:v>1.052199E-3</c:v>
                </c:pt>
                <c:pt idx="148">
                  <c:v>-5.3317850000000003E-3</c:v>
                </c:pt>
                <c:pt idx="149">
                  <c:v>2.2277595000000001E-2</c:v>
                </c:pt>
                <c:pt idx="150">
                  <c:v>-3.2144245000000002E-2</c:v>
                </c:pt>
                <c:pt idx="151">
                  <c:v>3.2975569999999996E-3</c:v>
                </c:pt>
                <c:pt idx="152">
                  <c:v>1.9005110000000006E-3</c:v>
                </c:pt>
                <c:pt idx="153">
                  <c:v>-1.3671674E-2</c:v>
                </c:pt>
                <c:pt idx="154">
                  <c:v>2.984889000000001E-3</c:v>
                </c:pt>
                <c:pt idx="155">
                  <c:v>-4.1529519999999997E-3</c:v>
                </c:pt>
                <c:pt idx="156">
                  <c:v>-4.4198900000000001E-3</c:v>
                </c:pt>
                <c:pt idx="157">
                  <c:v>-1.3123040000000002E-3</c:v>
                </c:pt>
                <c:pt idx="158">
                  <c:v>-5.5592300000000001E-3</c:v>
                </c:pt>
                <c:pt idx="159">
                  <c:v>-6.4767849999999988E-3</c:v>
                </c:pt>
                <c:pt idx="160">
                  <c:v>-4.5276040000000002E-3</c:v>
                </c:pt>
                <c:pt idx="161">
                  <c:v>2.015718E-2</c:v>
                </c:pt>
                <c:pt idx="162">
                  <c:v>-3.3989529999999997E-3</c:v>
                </c:pt>
                <c:pt idx="163">
                  <c:v>-1.7073121E-2</c:v>
                </c:pt>
                <c:pt idx="164">
                  <c:v>2.664717E-3</c:v>
                </c:pt>
                <c:pt idx="165">
                  <c:v>-1.3597076E-2</c:v>
                </c:pt>
                <c:pt idx="166">
                  <c:v>-2.4318781999999997E-2</c:v>
                </c:pt>
                <c:pt idx="167">
                  <c:v>-3.6518379999999993E-3</c:v>
                </c:pt>
                <c:pt idx="168">
                  <c:v>-4.4649360000000001E-3</c:v>
                </c:pt>
                <c:pt idx="169">
                  <c:v>4.2072970000000005E-3</c:v>
                </c:pt>
                <c:pt idx="170">
                  <c:v>1.9003191000000003E-2</c:v>
                </c:pt>
                <c:pt idx="171">
                  <c:v>5.8754080000000004E-3</c:v>
                </c:pt>
                <c:pt idx="172">
                  <c:v>8.1050459999999994E-3</c:v>
                </c:pt>
                <c:pt idx="173">
                  <c:v>2.667455E-3</c:v>
                </c:pt>
                <c:pt idx="174">
                  <c:v>6.5664749999999996E-3</c:v>
                </c:pt>
                <c:pt idx="175">
                  <c:v>-2.5382403000000001E-2</c:v>
                </c:pt>
                <c:pt idx="176">
                  <c:v>8.5496650000000014E-3</c:v>
                </c:pt>
                <c:pt idx="177">
                  <c:v>1.0817465E-2</c:v>
                </c:pt>
                <c:pt idx="178">
                  <c:v>1.2541564E-2</c:v>
                </c:pt>
                <c:pt idx="179">
                  <c:v>5.6672090000000003E-3</c:v>
                </c:pt>
                <c:pt idx="180">
                  <c:v>1.1710389E-2</c:v>
                </c:pt>
                <c:pt idx="181">
                  <c:v>-4.8504480000000003E-3</c:v>
                </c:pt>
                <c:pt idx="182">
                  <c:v>2.0935659999999998E-3</c:v>
                </c:pt>
                <c:pt idx="183">
                  <c:v>9.5317790000000006E-3</c:v>
                </c:pt>
                <c:pt idx="184">
                  <c:v>8.7373500000000048E-4</c:v>
                </c:pt>
                <c:pt idx="185">
                  <c:v>-6.5853809999999995E-3</c:v>
                </c:pt>
                <c:pt idx="186">
                  <c:v>-7.5984340000000011E-3</c:v>
                </c:pt>
                <c:pt idx="187">
                  <c:v>1.7002059999999992E-3</c:v>
                </c:pt>
                <c:pt idx="188">
                  <c:v>7.2957400699999999E-3</c:v>
                </c:pt>
                <c:pt idx="189">
                  <c:v>-3.1422409999999996E-3</c:v>
                </c:pt>
                <c:pt idx="190">
                  <c:v>4.9159700000000004E-3</c:v>
                </c:pt>
                <c:pt idx="191">
                  <c:v>-9.3170570000000001E-3</c:v>
                </c:pt>
                <c:pt idx="192">
                  <c:v>1.3459288E-2</c:v>
                </c:pt>
                <c:pt idx="193">
                  <c:v>-4.564182E-3</c:v>
                </c:pt>
                <c:pt idx="194">
                  <c:v>7.1981289999999993E-3</c:v>
                </c:pt>
                <c:pt idx="195">
                  <c:v>1.0084747E-2</c:v>
                </c:pt>
                <c:pt idx="196">
                  <c:v>-1.2528727E-2</c:v>
                </c:pt>
                <c:pt idx="197">
                  <c:v>-2.0998333000000001E-2</c:v>
                </c:pt>
                <c:pt idx="198">
                  <c:v>7.4658859999999997E-3</c:v>
                </c:pt>
                <c:pt idx="199">
                  <c:v>8.2019359999999999E-3</c:v>
                </c:pt>
                <c:pt idx="200">
                  <c:v>5.1662330000000001E-3</c:v>
                </c:pt>
                <c:pt idx="201">
                  <c:v>2.1349487E-2</c:v>
                </c:pt>
                <c:pt idx="202">
                  <c:v>-6.7712050000000006E-3</c:v>
                </c:pt>
                <c:pt idx="203">
                  <c:v>3.7354369999999999E-3</c:v>
                </c:pt>
                <c:pt idx="204">
                  <c:v>9.3093310000000005E-3</c:v>
                </c:pt>
                <c:pt idx="205">
                  <c:v>2.4246067000000003E-2</c:v>
                </c:pt>
                <c:pt idx="206">
                  <c:v>-5.0879940000000002E-3</c:v>
                </c:pt>
                <c:pt idx="207">
                  <c:v>5.3596919999999992E-3</c:v>
                </c:pt>
                <c:pt idx="208">
                  <c:v>-4.1733739999999997E-3</c:v>
                </c:pt>
                <c:pt idx="209">
                  <c:v>3.4615408E-2</c:v>
                </c:pt>
                <c:pt idx="210">
                  <c:v>2.3629435000000001E-2</c:v>
                </c:pt>
                <c:pt idx="211">
                  <c:v>1.0971911000000001E-2</c:v>
                </c:pt>
                <c:pt idx="212">
                  <c:v>-5.4966060000000002E-3</c:v>
                </c:pt>
                <c:pt idx="213">
                  <c:v>6.5243530000000001E-3</c:v>
                </c:pt>
                <c:pt idx="214">
                  <c:v>-1.0188025999999999E-2</c:v>
                </c:pt>
                <c:pt idx="215">
                  <c:v>1.3738259999999999E-3</c:v>
                </c:pt>
                <c:pt idx="216">
                  <c:v>-7.275104000000001E-3</c:v>
                </c:pt>
                <c:pt idx="217">
                  <c:v>-1.5041346000000001E-2</c:v>
                </c:pt>
                <c:pt idx="218">
                  <c:v>-7.7521340000000008E-3</c:v>
                </c:pt>
                <c:pt idx="219">
                  <c:v>-8.1333989999999995E-3</c:v>
                </c:pt>
                <c:pt idx="220">
                  <c:v>-6.6612099999999999E-4</c:v>
                </c:pt>
                <c:pt idx="221">
                  <c:v>-3.4918359999999999E-3</c:v>
                </c:pt>
                <c:pt idx="222">
                  <c:v>3.247027E-3</c:v>
                </c:pt>
                <c:pt idx="223">
                  <c:v>8.8935690000000005E-3</c:v>
                </c:pt>
                <c:pt idx="224">
                  <c:v>-1.3933740000000002E-3</c:v>
                </c:pt>
                <c:pt idx="225">
                  <c:v>9.3751939999999999E-3</c:v>
                </c:pt>
                <c:pt idx="226">
                  <c:v>5.0044089999999996E-3</c:v>
                </c:pt>
                <c:pt idx="227">
                  <c:v>-1.3373352E-2</c:v>
                </c:pt>
                <c:pt idx="228">
                  <c:v>-1.0214239999999999E-2</c:v>
                </c:pt>
                <c:pt idx="229">
                  <c:v>4.1804009999999994E-3</c:v>
                </c:pt>
                <c:pt idx="230">
                  <c:v>4.3279649999999996E-3</c:v>
                </c:pt>
                <c:pt idx="231">
                  <c:v>6.3313190000000002E-3</c:v>
                </c:pt>
                <c:pt idx="232">
                  <c:v>-4.1295519999999999E-3</c:v>
                </c:pt>
                <c:pt idx="233">
                  <c:v>-8.0094899999999993E-3</c:v>
                </c:pt>
                <c:pt idx="234">
                  <c:v>6.712417E-3</c:v>
                </c:pt>
                <c:pt idx="235">
                  <c:v>-1.7674829999999998E-3</c:v>
                </c:pt>
                <c:pt idx="236">
                  <c:v>-5.4121399999999993E-4</c:v>
                </c:pt>
                <c:pt idx="237">
                  <c:v>-4.6462719999999999E-3</c:v>
                </c:pt>
                <c:pt idx="238">
                  <c:v>-1.6512132999999998E-2</c:v>
                </c:pt>
                <c:pt idx="239">
                  <c:v>3.8748939999999998E-3</c:v>
                </c:pt>
              </c:numCache>
            </c:numRef>
          </c:xVal>
          <c:yVal>
            <c:numRef>
              <c:f>'Daily CAPM SML NSE'!$B$25:$B$264</c:f>
              <c:numCache>
                <c:formatCode>General</c:formatCode>
                <c:ptCount val="240"/>
                <c:pt idx="0">
                  <c:v>-5.0064312342792149E-2</c:v>
                </c:pt>
                <c:pt idx="1">
                  <c:v>1.0690482895562223E-2</c:v>
                </c:pt>
                <c:pt idx="2">
                  <c:v>4.2335086921338708E-2</c:v>
                </c:pt>
                <c:pt idx="3">
                  <c:v>2.9641079667954519E-2</c:v>
                </c:pt>
                <c:pt idx="4">
                  <c:v>-0.1327151724097857</c:v>
                </c:pt>
                <c:pt idx="5">
                  <c:v>6.8997423080486536E-2</c:v>
                </c:pt>
                <c:pt idx="6">
                  <c:v>-3.9554123032459747E-2</c:v>
                </c:pt>
                <c:pt idx="7">
                  <c:v>-5.5378476814601313E-2</c:v>
                </c:pt>
                <c:pt idx="8">
                  <c:v>-3.2476787379663995E-2</c:v>
                </c:pt>
                <c:pt idx="9">
                  <c:v>-5.3331477553572024E-2</c:v>
                </c:pt>
                <c:pt idx="10">
                  <c:v>1.8629876082147785E-2</c:v>
                </c:pt>
                <c:pt idx="11">
                  <c:v>-9.0889063074636928E-2</c:v>
                </c:pt>
                <c:pt idx="12">
                  <c:v>-1.0456576099026633E-2</c:v>
                </c:pt>
                <c:pt idx="13">
                  <c:v>-2.8555679896640998E-2</c:v>
                </c:pt>
                <c:pt idx="14">
                  <c:v>-1.6633696900096723E-2</c:v>
                </c:pt>
                <c:pt idx="15">
                  <c:v>-3.0016747242305043E-3</c:v>
                </c:pt>
                <c:pt idx="16">
                  <c:v>9.3781122349052611E-3</c:v>
                </c:pt>
                <c:pt idx="17">
                  <c:v>1.1340436053211932E-2</c:v>
                </c:pt>
                <c:pt idx="18">
                  <c:v>-4.538632449149837E-3</c:v>
                </c:pt>
                <c:pt idx="19">
                  <c:v>-3.4006132857225861E-2</c:v>
                </c:pt>
                <c:pt idx="20">
                  <c:v>-1.0312781925621819E-2</c:v>
                </c:pt>
                <c:pt idx="21">
                  <c:v>-8.5222669232324164E-3</c:v>
                </c:pt>
                <c:pt idx="22">
                  <c:v>-4.8907305525384328E-3</c:v>
                </c:pt>
                <c:pt idx="23">
                  <c:v>-1.3233205120310407E-2</c:v>
                </c:pt>
                <c:pt idx="24">
                  <c:v>-1.1050751529567549E-2</c:v>
                </c:pt>
                <c:pt idx="25">
                  <c:v>-5.9929612598099615E-3</c:v>
                </c:pt>
                <c:pt idx="26">
                  <c:v>-9.8885888957113699E-3</c:v>
                </c:pt>
                <c:pt idx="27">
                  <c:v>3.8150672645308539E-4</c:v>
                </c:pt>
                <c:pt idx="28">
                  <c:v>2.2602032600209628E-3</c:v>
                </c:pt>
                <c:pt idx="29">
                  <c:v>2.942986472653771E-3</c:v>
                </c:pt>
                <c:pt idx="30">
                  <c:v>-2.5010978073473867E-4</c:v>
                </c:pt>
                <c:pt idx="31">
                  <c:v>-7.5658550812044397E-3</c:v>
                </c:pt>
                <c:pt idx="32">
                  <c:v>-4.4537237912758293E-3</c:v>
                </c:pt>
                <c:pt idx="33">
                  <c:v>8.909595224254177E-3</c:v>
                </c:pt>
                <c:pt idx="34">
                  <c:v>5.2443955129799543E-3</c:v>
                </c:pt>
                <c:pt idx="35">
                  <c:v>1.7534330002418046E-2</c:v>
                </c:pt>
                <c:pt idx="36">
                  <c:v>-8.4610431419327135E-3</c:v>
                </c:pt>
                <c:pt idx="37">
                  <c:v>-1.3416236214374403E-2</c:v>
                </c:pt>
                <c:pt idx="38">
                  <c:v>-8.0021237645534395E-3</c:v>
                </c:pt>
                <c:pt idx="39">
                  <c:v>3.7357083558141255E-3</c:v>
                </c:pt>
                <c:pt idx="40">
                  <c:v>-1.035173060283545E-2</c:v>
                </c:pt>
                <c:pt idx="41">
                  <c:v>-8.2008754814447086E-3</c:v>
                </c:pt>
                <c:pt idx="42">
                  <c:v>4.6627420764857007E-3</c:v>
                </c:pt>
                <c:pt idx="43">
                  <c:v>7.8876962183273228E-3</c:v>
                </c:pt>
                <c:pt idx="44">
                  <c:v>-7.3449033782159402E-3</c:v>
                </c:pt>
                <c:pt idx="45">
                  <c:v>-5.6871218621071303E-3</c:v>
                </c:pt>
                <c:pt idx="46">
                  <c:v>-1.3872865366559036E-2</c:v>
                </c:pt>
                <c:pt idx="47">
                  <c:v>-5.9320073791910913E-3</c:v>
                </c:pt>
                <c:pt idx="48">
                  <c:v>1.6176867832664336E-3</c:v>
                </c:pt>
                <c:pt idx="49">
                  <c:v>1.246169806297665E-3</c:v>
                </c:pt>
                <c:pt idx="50">
                  <c:v>-9.5034318895132041E-3</c:v>
                </c:pt>
                <c:pt idx="51">
                  <c:v>1.6588051475065644E-3</c:v>
                </c:pt>
                <c:pt idx="52">
                  <c:v>-7.8509872444719915E-3</c:v>
                </c:pt>
                <c:pt idx="53">
                  <c:v>1.5643221531391811E-2</c:v>
                </c:pt>
                <c:pt idx="54">
                  <c:v>-5.5258155891877037E-3</c:v>
                </c:pt>
                <c:pt idx="55">
                  <c:v>3.8067525039572015E-3</c:v>
                </c:pt>
                <c:pt idx="56">
                  <c:v>-2.6590217718637781E-2</c:v>
                </c:pt>
                <c:pt idx="57">
                  <c:v>-7.563474015651204E-3</c:v>
                </c:pt>
                <c:pt idx="58">
                  <c:v>4.4088266783711598E-3</c:v>
                </c:pt>
                <c:pt idx="59">
                  <c:v>5.5187587264287803E-3</c:v>
                </c:pt>
                <c:pt idx="60">
                  <c:v>-1.0103905002606883E-2</c:v>
                </c:pt>
                <c:pt idx="61">
                  <c:v>-7.7875501028964638E-3</c:v>
                </c:pt>
                <c:pt idx="62">
                  <c:v>1.6156851261666355E-2</c:v>
                </c:pt>
                <c:pt idx="63">
                  <c:v>-9.5564887731890043E-3</c:v>
                </c:pt>
                <c:pt idx="64">
                  <c:v>-7.2209272518901349E-3</c:v>
                </c:pt>
                <c:pt idx="65">
                  <c:v>1.5951050929700946E-3</c:v>
                </c:pt>
                <c:pt idx="66">
                  <c:v>1.7426124286423747E-2</c:v>
                </c:pt>
                <c:pt idx="67">
                  <c:v>-5.1735864660511308E-3</c:v>
                </c:pt>
                <c:pt idx="68">
                  <c:v>6.5688601698401863E-3</c:v>
                </c:pt>
                <c:pt idx="69">
                  <c:v>1.1945820659924776E-2</c:v>
                </c:pt>
                <c:pt idx="70">
                  <c:v>-6.5037871674777968E-3</c:v>
                </c:pt>
                <c:pt idx="71">
                  <c:v>4.2461010248486487E-3</c:v>
                </c:pt>
                <c:pt idx="72">
                  <c:v>6.462207721958939E-4</c:v>
                </c:pt>
                <c:pt idx="73">
                  <c:v>-6.0590476206895871E-3</c:v>
                </c:pt>
                <c:pt idx="74">
                  <c:v>-1.4234507821855267E-2</c:v>
                </c:pt>
                <c:pt idx="75">
                  <c:v>-1.1304899895466455E-3</c:v>
                </c:pt>
                <c:pt idx="76">
                  <c:v>-1.659499803386924E-2</c:v>
                </c:pt>
                <c:pt idx="77">
                  <c:v>-2.4103798312588159E-2</c:v>
                </c:pt>
                <c:pt idx="78">
                  <c:v>1.0035552981786395E-3</c:v>
                </c:pt>
                <c:pt idx="79">
                  <c:v>-3.5099046939584201E-3</c:v>
                </c:pt>
                <c:pt idx="80">
                  <c:v>-6.3653455875103387E-3</c:v>
                </c:pt>
                <c:pt idx="81">
                  <c:v>-1.0361775450180357E-2</c:v>
                </c:pt>
                <c:pt idx="82">
                  <c:v>2.9984514992973908E-3</c:v>
                </c:pt>
                <c:pt idx="83">
                  <c:v>3.4914019460162227E-3</c:v>
                </c:pt>
                <c:pt idx="84">
                  <c:v>-6.4830074354486362E-3</c:v>
                </c:pt>
                <c:pt idx="85">
                  <c:v>1.2785926271673523E-2</c:v>
                </c:pt>
                <c:pt idx="86">
                  <c:v>-5.1955907959913821E-3</c:v>
                </c:pt>
                <c:pt idx="87">
                  <c:v>-1.1175837829891212E-2</c:v>
                </c:pt>
                <c:pt idx="88">
                  <c:v>3.7602317587754827E-3</c:v>
                </c:pt>
                <c:pt idx="89">
                  <c:v>2.0456182433191599E-3</c:v>
                </c:pt>
                <c:pt idx="90">
                  <c:v>2.2213017499166021E-3</c:v>
                </c:pt>
                <c:pt idx="91">
                  <c:v>-1.370926075989306E-3</c:v>
                </c:pt>
                <c:pt idx="92">
                  <c:v>1.5168758218479569E-3</c:v>
                </c:pt>
                <c:pt idx="93">
                  <c:v>-3.5496744282593746E-3</c:v>
                </c:pt>
                <c:pt idx="94">
                  <c:v>-3.1368879776078082E-3</c:v>
                </c:pt>
                <c:pt idx="95">
                  <c:v>-1.7107659964938723E-2</c:v>
                </c:pt>
                <c:pt idx="96">
                  <c:v>-1.3906987028890164E-3</c:v>
                </c:pt>
                <c:pt idx="97">
                  <c:v>4.7714875938416673E-3</c:v>
                </c:pt>
                <c:pt idx="98">
                  <c:v>-1.0092490562163122E-2</c:v>
                </c:pt>
                <c:pt idx="99">
                  <c:v>-2.3343203971194727E-3</c:v>
                </c:pt>
                <c:pt idx="100">
                  <c:v>2.4431443624546433E-2</c:v>
                </c:pt>
                <c:pt idx="101">
                  <c:v>2.6897698465284427E-3</c:v>
                </c:pt>
                <c:pt idx="102">
                  <c:v>3.5993185450999866E-3</c:v>
                </c:pt>
                <c:pt idx="103">
                  <c:v>1.1602729727477109E-2</c:v>
                </c:pt>
                <c:pt idx="104">
                  <c:v>-3.1350100278868037E-3</c:v>
                </c:pt>
                <c:pt idx="105">
                  <c:v>-1.3776709726151647E-3</c:v>
                </c:pt>
                <c:pt idx="106">
                  <c:v>-5.1874859143815222E-3</c:v>
                </c:pt>
                <c:pt idx="107">
                  <c:v>2.0787741007422334E-3</c:v>
                </c:pt>
                <c:pt idx="108">
                  <c:v>7.6307070969252409E-3</c:v>
                </c:pt>
                <c:pt idx="109">
                  <c:v>-5.5137748743486117E-3</c:v>
                </c:pt>
                <c:pt idx="110">
                  <c:v>4.6712749559389526E-3</c:v>
                </c:pt>
                <c:pt idx="111">
                  <c:v>1.5346281242338607E-3</c:v>
                </c:pt>
                <c:pt idx="112">
                  <c:v>1.0340875914315166E-2</c:v>
                </c:pt>
                <c:pt idx="113">
                  <c:v>-1.493381087777801E-2</c:v>
                </c:pt>
                <c:pt idx="114">
                  <c:v>8.9630268244091926E-3</c:v>
                </c:pt>
                <c:pt idx="115">
                  <c:v>-4.5097487089758026E-3</c:v>
                </c:pt>
                <c:pt idx="116">
                  <c:v>-1.1917671642937278E-2</c:v>
                </c:pt>
                <c:pt idx="117">
                  <c:v>-1.5876916354201437E-2</c:v>
                </c:pt>
                <c:pt idx="118">
                  <c:v>-4.5589667140358749E-3</c:v>
                </c:pt>
                <c:pt idx="119">
                  <c:v>-4.6541191219046834E-4</c:v>
                </c:pt>
                <c:pt idx="120">
                  <c:v>-2.5487158719192E-3</c:v>
                </c:pt>
                <c:pt idx="121">
                  <c:v>4.9913955061712829E-3</c:v>
                </c:pt>
                <c:pt idx="122">
                  <c:v>-8.0428516899445999E-3</c:v>
                </c:pt>
                <c:pt idx="123">
                  <c:v>-7.6064569802705121E-4</c:v>
                </c:pt>
                <c:pt idx="124">
                  <c:v>1.8062561446872141E-2</c:v>
                </c:pt>
                <c:pt idx="125">
                  <c:v>4.939859999072288E-2</c:v>
                </c:pt>
                <c:pt idx="126">
                  <c:v>-3.2988992488545539E-2</c:v>
                </c:pt>
                <c:pt idx="127">
                  <c:v>-2.9745964361835935E-3</c:v>
                </c:pt>
                <c:pt idx="128">
                  <c:v>-2.9095398905230668E-3</c:v>
                </c:pt>
                <c:pt idx="129">
                  <c:v>-1.0632795913125794E-2</c:v>
                </c:pt>
                <c:pt idx="130">
                  <c:v>-5.5547368883561588E-3</c:v>
                </c:pt>
                <c:pt idx="131">
                  <c:v>-3.1706264361768851E-3</c:v>
                </c:pt>
                <c:pt idx="132">
                  <c:v>2.1234134023430003E-3</c:v>
                </c:pt>
                <c:pt idx="133">
                  <c:v>-1.1829183525548539E-2</c:v>
                </c:pt>
                <c:pt idx="134">
                  <c:v>8.9314161265472616E-3</c:v>
                </c:pt>
                <c:pt idx="135">
                  <c:v>-5.7969120435869669E-3</c:v>
                </c:pt>
                <c:pt idx="136">
                  <c:v>-2.2769721799649309E-3</c:v>
                </c:pt>
                <c:pt idx="137">
                  <c:v>-2.4351759299889641E-2</c:v>
                </c:pt>
                <c:pt idx="138">
                  <c:v>8.7429110274127846E-3</c:v>
                </c:pt>
                <c:pt idx="139">
                  <c:v>-1.2045220241057926E-2</c:v>
                </c:pt>
                <c:pt idx="140">
                  <c:v>-4.429899160303682E-3</c:v>
                </c:pt>
                <c:pt idx="141">
                  <c:v>-4.5776387750525779E-3</c:v>
                </c:pt>
                <c:pt idx="142">
                  <c:v>9.2270176411431669E-3</c:v>
                </c:pt>
                <c:pt idx="143">
                  <c:v>1.6819674925892342E-2</c:v>
                </c:pt>
                <c:pt idx="144">
                  <c:v>-1.8062558965610057E-2</c:v>
                </c:pt>
                <c:pt idx="145">
                  <c:v>-9.5722408407557906E-3</c:v>
                </c:pt>
                <c:pt idx="146">
                  <c:v>-3.1222845164982855E-3</c:v>
                </c:pt>
                <c:pt idx="147">
                  <c:v>-1.6457592136008754E-3</c:v>
                </c:pt>
                <c:pt idx="148">
                  <c:v>-7.2219457120644105E-3</c:v>
                </c:pt>
                <c:pt idx="149">
                  <c:v>1.6893881017286595E-2</c:v>
                </c:pt>
                <c:pt idx="150">
                  <c:v>-3.0641690724362937E-2</c:v>
                </c:pt>
                <c:pt idx="151">
                  <c:v>3.1548238158750309E-4</c:v>
                </c:pt>
                <c:pt idx="152">
                  <c:v>-9.0478838396148382E-4</c:v>
                </c:pt>
                <c:pt idx="153">
                  <c:v>-1.450654674497498E-2</c:v>
                </c:pt>
                <c:pt idx="154">
                  <c:v>4.2377831184245689E-5</c:v>
                </c:pt>
                <c:pt idx="155">
                  <c:v>-6.1922763616175311E-3</c:v>
                </c:pt>
                <c:pt idx="156">
                  <c:v>-6.4254373581875196E-3</c:v>
                </c:pt>
                <c:pt idx="157">
                  <c:v>-3.7110697946074259E-3</c:v>
                </c:pt>
                <c:pt idx="158">
                  <c:v>-7.4206109559220136E-3</c:v>
                </c:pt>
                <c:pt idx="159">
                  <c:v>-8.2220631216225696E-3</c:v>
                </c:pt>
                <c:pt idx="160">
                  <c:v>-6.5195217657448542E-3</c:v>
                </c:pt>
                <c:pt idx="161">
                  <c:v>1.5041772757908195E-2</c:v>
                </c:pt>
                <c:pt idx="162">
                  <c:v>-5.5336846352512046E-3</c:v>
                </c:pt>
                <c:pt idx="163">
                  <c:v>-1.747759160295697E-2</c:v>
                </c:pt>
                <c:pt idx="164">
                  <c:v>-2.3728120047781251E-4</c:v>
                </c:pt>
                <c:pt idx="165">
                  <c:v>-1.4441388003911032E-2</c:v>
                </c:pt>
                <c:pt idx="166">
                  <c:v>-2.3806422790604645E-2</c:v>
                </c:pt>
                <c:pt idx="167">
                  <c:v>-5.7545708283657159E-3</c:v>
                </c:pt>
                <c:pt idx="168">
                  <c:v>-6.4647834619700143E-3</c:v>
                </c:pt>
                <c:pt idx="169">
                  <c:v>1.1101084184184568E-3</c:v>
                </c:pt>
                <c:pt idx="170">
                  <c:v>1.4033803771586263E-2</c:v>
                </c:pt>
                <c:pt idx="171">
                  <c:v>2.5671449705367746E-3</c:v>
                </c:pt>
                <c:pt idx="172">
                  <c:v>4.5146556961371568E-3</c:v>
                </c:pt>
                <c:pt idx="173">
                  <c:v>-2.3488965334473796E-4</c:v>
                </c:pt>
                <c:pt idx="174">
                  <c:v>3.1707677983718215E-3</c:v>
                </c:pt>
                <c:pt idx="175">
                  <c:v>-2.4735458493025317E-2</c:v>
                </c:pt>
                <c:pt idx="176">
                  <c:v>4.9030148249758834E-3</c:v>
                </c:pt>
                <c:pt idx="177">
                  <c:v>6.8838587213916006E-3</c:v>
                </c:pt>
                <c:pt idx="178">
                  <c:v>8.3897988311748464E-3</c:v>
                </c:pt>
                <c:pt idx="179">
                  <c:v>2.3852904338096132E-3</c:v>
                </c:pt>
                <c:pt idx="180">
                  <c:v>7.6637965710093393E-3</c:v>
                </c:pt>
                <c:pt idx="181">
                  <c:v>-6.8015146958508759E-3</c:v>
                </c:pt>
                <c:pt idx="182">
                  <c:v>-7.3616160099008641E-4</c:v>
                </c:pt>
                <c:pt idx="183">
                  <c:v>5.7608570167407766E-3</c:v>
                </c:pt>
                <c:pt idx="184">
                  <c:v>-1.8016412689540518E-3</c:v>
                </c:pt>
                <c:pt idx="185">
                  <c:v>-8.3169179252980101E-3</c:v>
                </c:pt>
                <c:pt idx="186">
                  <c:v>-9.2017842502806514E-3</c:v>
                </c:pt>
                <c:pt idx="187">
                  <c:v>-1.0797477880851072E-3</c:v>
                </c:pt>
                <c:pt idx="188">
                  <c:v>3.807755302904268E-3</c:v>
                </c:pt>
                <c:pt idx="189">
                  <c:v>-5.3094556916333056E-3</c:v>
                </c:pt>
                <c:pt idx="190">
                  <c:v>1.7291094708060646E-3</c:v>
                </c:pt>
                <c:pt idx="191">
                  <c:v>-1.0702941265797747E-2</c:v>
                </c:pt>
                <c:pt idx="192">
                  <c:v>9.1913986124581241E-3</c:v>
                </c:pt>
                <c:pt idx="193">
                  <c:v>-6.5514713680215513E-3</c:v>
                </c:pt>
                <c:pt idx="194">
                  <c:v>3.7224954509631316E-3</c:v>
                </c:pt>
                <c:pt idx="195">
                  <c:v>6.2438552034032712E-3</c:v>
                </c:pt>
                <c:pt idx="196">
                  <c:v>-1.350822255903413E-2</c:v>
                </c:pt>
                <c:pt idx="197">
                  <c:v>-2.0906126849600297E-2</c:v>
                </c:pt>
                <c:pt idx="198">
                  <c:v>3.9563718153570746E-3</c:v>
                </c:pt>
                <c:pt idx="199">
                  <c:v>4.5992857186804674E-3</c:v>
                </c:pt>
                <c:pt idx="200">
                  <c:v>1.9477054387259368E-3</c:v>
                </c:pt>
                <c:pt idx="201">
                  <c:v>1.608321117558336E-2</c:v>
                </c:pt>
                <c:pt idx="202">
                  <c:v>-8.4792286829519295E-3</c:v>
                </c:pt>
                <c:pt idx="203">
                  <c:v>6.9795522988211258E-4</c:v>
                </c:pt>
                <c:pt idx="204">
                  <c:v>5.566556477420782E-3</c:v>
                </c:pt>
                <c:pt idx="205">
                  <c:v>1.8613272386219147E-2</c:v>
                </c:pt>
                <c:pt idx="206">
                  <c:v>-7.0090028095372544E-3</c:v>
                </c:pt>
                <c:pt idx="207">
                  <c:v>2.1166851015518859E-3</c:v>
                </c:pt>
                <c:pt idx="208">
                  <c:v>-6.210114263572113E-3</c:v>
                </c:pt>
                <c:pt idx="209">
                  <c:v>2.7670528682939871E-2</c:v>
                </c:pt>
                <c:pt idx="210">
                  <c:v>1.8074665924655245E-2</c:v>
                </c:pt>
                <c:pt idx="211">
                  <c:v>7.0187618946986937E-3</c:v>
                </c:pt>
                <c:pt idx="212">
                  <c:v>-7.3659110846065806E-3</c:v>
                </c:pt>
                <c:pt idx="213">
                  <c:v>3.1339757062098924E-3</c:v>
                </c:pt>
                <c:pt idx="214">
                  <c:v>-1.1463702191636579E-2</c:v>
                </c:pt>
                <c:pt idx="215">
                  <c:v>-1.3648292903834407E-3</c:v>
                </c:pt>
                <c:pt idx="216">
                  <c:v>-8.9193668161911856E-3</c:v>
                </c:pt>
                <c:pt idx="217">
                  <c:v>-1.5702907279983143E-2</c:v>
                </c:pt>
                <c:pt idx="218">
                  <c:v>-9.3360358187078041E-3</c:v>
                </c:pt>
                <c:pt idx="219">
                  <c:v>-9.6690574467909393E-3</c:v>
                </c:pt>
                <c:pt idx="220">
                  <c:v>-3.1466515692270582E-3</c:v>
                </c:pt>
                <c:pt idx="221">
                  <c:v>-5.6148146835935542E-3</c:v>
                </c:pt>
                <c:pt idx="222">
                  <c:v>2.7134619581896694E-4</c:v>
                </c:pt>
                <c:pt idx="223">
                  <c:v>5.2034029276978823E-3</c:v>
                </c:pt>
                <c:pt idx="224">
                  <c:v>-3.78188160106409E-3</c:v>
                </c:pt>
                <c:pt idx="225">
                  <c:v>5.6240855018275318E-3</c:v>
                </c:pt>
                <c:pt idx="226">
                  <c:v>1.8063578407483466E-3</c:v>
                </c:pt>
                <c:pt idx="227">
                  <c:v>-1.4245972923268246E-2</c:v>
                </c:pt>
                <c:pt idx="228">
                  <c:v>-1.1486599202793048E-2</c:v>
                </c:pt>
                <c:pt idx="229">
                  <c:v>1.0866157041411841E-3</c:v>
                </c:pt>
                <c:pt idx="230">
                  <c:v>1.2155076914110888E-3</c:v>
                </c:pt>
                <c:pt idx="231">
                  <c:v>2.9653672660032116E-3</c:v>
                </c:pt>
                <c:pt idx="232">
                  <c:v>-6.1718372809331113E-3</c:v>
                </c:pt>
                <c:pt idx="233">
                  <c:v>-9.5608272737770159E-3</c:v>
                </c:pt>
                <c:pt idx="234">
                  <c:v>3.2982430254336007E-3</c:v>
                </c:pt>
                <c:pt idx="235">
                  <c:v>-4.108652713703735E-3</c:v>
                </c:pt>
                <c:pt idx="236">
                  <c:v>-3.0375496781565939E-3</c:v>
                </c:pt>
                <c:pt idx="237">
                  <c:v>-6.6231741087644591E-3</c:v>
                </c:pt>
                <c:pt idx="238">
                  <c:v>-1.6987588227102633E-2</c:v>
                </c:pt>
                <c:pt idx="239">
                  <c:v>8.1976603650635044E-4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A-47BE-81C1-A439D5B2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80568"/>
        <c:axId val="319286840"/>
      </c:scatterChart>
      <c:valAx>
        <c:axId val="31928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319286840"/>
        <c:crosses val="autoZero"/>
        <c:crossBetween val="midCat"/>
      </c:valAx>
      <c:valAx>
        <c:axId val="319286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319280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368259536391588"/>
          <c:y val="0.11316228328601784"/>
          <c:w val="0.10054939953729493"/>
          <c:h val="8.2008677486742731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Weekly Regression: SML Isuzu NSE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151979290259967E-2"/>
          <c:y val="0.13680247132029844"/>
          <c:w val="0.75142739006939196"/>
          <c:h val="0.8309783538293668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'[1]weekly sml nse'!$K$2:$K$53</c:f>
              <c:numCache>
                <c:formatCode>General</c:formatCode>
                <c:ptCount val="52"/>
                <c:pt idx="0">
                  <c:v>-3.3616881729742212E-2</c:v>
                </c:pt>
                <c:pt idx="1">
                  <c:v>8.657769114194875E-3</c:v>
                </c:pt>
                <c:pt idx="2">
                  <c:v>-0.11151940456281302</c:v>
                </c:pt>
                <c:pt idx="3">
                  <c:v>-0.1163129885160738</c:v>
                </c:pt>
                <c:pt idx="4">
                  <c:v>1.024762157698569E-2</c:v>
                </c:pt>
                <c:pt idx="5">
                  <c:v>-6.4868028528812113E-2</c:v>
                </c:pt>
                <c:pt idx="6">
                  <c:v>-1.0991271724834847E-2</c:v>
                </c:pt>
                <c:pt idx="7">
                  <c:v>1.2148152557003749E-2</c:v>
                </c:pt>
                <c:pt idx="8">
                  <c:v>3.5590140899469581E-2</c:v>
                </c:pt>
                <c:pt idx="9">
                  <c:v>-2.6562553099422303E-2</c:v>
                </c:pt>
                <c:pt idx="10">
                  <c:v>-1.8275147882920294E-3</c:v>
                </c:pt>
                <c:pt idx="11">
                  <c:v>2.1956567391287519E-3</c:v>
                </c:pt>
                <c:pt idx="12">
                  <c:v>-9.0341231624489534E-3</c:v>
                </c:pt>
                <c:pt idx="13">
                  <c:v>-3.0637536383848587E-3</c:v>
                </c:pt>
                <c:pt idx="14">
                  <c:v>1.2781321369877089E-2</c:v>
                </c:pt>
                <c:pt idx="15">
                  <c:v>4.2414321279895126E-2</c:v>
                </c:pt>
                <c:pt idx="16">
                  <c:v>-4.3426670301556485E-3</c:v>
                </c:pt>
                <c:pt idx="17">
                  <c:v>-4.2260355769615246E-2</c:v>
                </c:pt>
                <c:pt idx="18">
                  <c:v>1.7288925111749787E-2</c:v>
                </c:pt>
                <c:pt idx="19">
                  <c:v>5.2930625314176923E-3</c:v>
                </c:pt>
                <c:pt idx="20">
                  <c:v>4.2334871005997379E-3</c:v>
                </c:pt>
                <c:pt idx="21">
                  <c:v>-1.5423978388212294E-2</c:v>
                </c:pt>
                <c:pt idx="22">
                  <c:v>6.0176334192090307E-2</c:v>
                </c:pt>
                <c:pt idx="23">
                  <c:v>-3.3841213541156E-3</c:v>
                </c:pt>
                <c:pt idx="24">
                  <c:v>3.6761099699197677E-2</c:v>
                </c:pt>
                <c:pt idx="25">
                  <c:v>4.660198662162514E-3</c:v>
                </c:pt>
                <c:pt idx="26">
                  <c:v>-2.2029277955270106E-2</c:v>
                </c:pt>
                <c:pt idx="27">
                  <c:v>2.8927901924753766E-2</c:v>
                </c:pt>
                <c:pt idx="28">
                  <c:v>-4.8962813857432591E-3</c:v>
                </c:pt>
                <c:pt idx="29">
                  <c:v>6.648878486549532E-3</c:v>
                </c:pt>
                <c:pt idx="30">
                  <c:v>-1.3289753929195161E-2</c:v>
                </c:pt>
                <c:pt idx="31">
                  <c:v>1.9105081837865263E-2</c:v>
                </c:pt>
                <c:pt idx="32">
                  <c:v>-2.4173185598559983E-2</c:v>
                </c:pt>
                <c:pt idx="33">
                  <c:v>-1.1867284642017559E-2</c:v>
                </c:pt>
                <c:pt idx="34">
                  <c:v>-1.2188377564345701E-2</c:v>
                </c:pt>
                <c:pt idx="35">
                  <c:v>1.0708461350119394E-3</c:v>
                </c:pt>
                <c:pt idx="36">
                  <c:v>-3.7617780940079205E-2</c:v>
                </c:pt>
                <c:pt idx="37">
                  <c:v>8.0657000649210116E-3</c:v>
                </c:pt>
                <c:pt idx="38">
                  <c:v>9.0011686044495116E-3</c:v>
                </c:pt>
                <c:pt idx="39">
                  <c:v>2.859168432371665E-2</c:v>
                </c:pt>
                <c:pt idx="40">
                  <c:v>2.9228121697545701E-3</c:v>
                </c:pt>
                <c:pt idx="41">
                  <c:v>9.7707377724933625E-6</c:v>
                </c:pt>
                <c:pt idx="42">
                  <c:v>3.9111211736217455E-3</c:v>
                </c:pt>
                <c:pt idx="43">
                  <c:v>3.8260765212100841E-3</c:v>
                </c:pt>
                <c:pt idx="44">
                  <c:v>3.3444675289643608E-2</c:v>
                </c:pt>
                <c:pt idx="45">
                  <c:v>5.6804852923193275E-2</c:v>
                </c:pt>
                <c:pt idx="46">
                  <c:v>1.8270789310484301E-2</c:v>
                </c:pt>
                <c:pt idx="47">
                  <c:v>-3.9199689128903564E-2</c:v>
                </c:pt>
                <c:pt idx="48">
                  <c:v>-2.1071162977729448E-3</c:v>
                </c:pt>
                <c:pt idx="49">
                  <c:v>1.757459161280988E-3</c:v>
                </c:pt>
                <c:pt idx="50">
                  <c:v>7.891512667521753E-3</c:v>
                </c:pt>
                <c:pt idx="51">
                  <c:v>-9.5286898729983818E-3</c:v>
                </c:pt>
              </c:numCache>
            </c:numRef>
          </c:xVal>
          <c:yVal>
            <c:numRef>
              <c:f>'[1]weekly sml nse'!$J$2:$J$53</c:f>
              <c:numCache>
                <c:formatCode>General</c:formatCode>
                <c:ptCount val="52"/>
                <c:pt idx="0">
                  <c:v>-5.2361382949110163E-2</c:v>
                </c:pt>
                <c:pt idx="1">
                  <c:v>1.2592553862524055E-2</c:v>
                </c:pt>
                <c:pt idx="2">
                  <c:v>-0.21647865555841309</c:v>
                </c:pt>
                <c:pt idx="3">
                  <c:v>-9.1205535348590119E-2</c:v>
                </c:pt>
                <c:pt idx="4">
                  <c:v>-8.8652020305620249E-2</c:v>
                </c:pt>
                <c:pt idx="5">
                  <c:v>-0.14483072096125257</c:v>
                </c:pt>
                <c:pt idx="6">
                  <c:v>-2.8963306122449031E-2</c:v>
                </c:pt>
                <c:pt idx="7">
                  <c:v>-2.5323531993713719E-2</c:v>
                </c:pt>
                <c:pt idx="8">
                  <c:v>0.14901554019990224</c:v>
                </c:pt>
                <c:pt idx="9">
                  <c:v>-7.8785813378781364E-2</c:v>
                </c:pt>
                <c:pt idx="10">
                  <c:v>-2.0267918861572254E-2</c:v>
                </c:pt>
                <c:pt idx="11">
                  <c:v>1.7997358939255304E-2</c:v>
                </c:pt>
                <c:pt idx="12">
                  <c:v>1.0483248818220631E-3</c:v>
                </c:pt>
                <c:pt idx="13">
                  <c:v>1.0850926324859973E-3</c:v>
                </c:pt>
                <c:pt idx="14">
                  <c:v>7.7337012728209586E-2</c:v>
                </c:pt>
                <c:pt idx="15">
                  <c:v>1.5696275023702987E-2</c:v>
                </c:pt>
                <c:pt idx="16">
                  <c:v>-3.1770174382362404E-2</c:v>
                </c:pt>
                <c:pt idx="17">
                  <c:v>4.1176471122568739E-2</c:v>
                </c:pt>
                <c:pt idx="18">
                  <c:v>3.0120376110173548E-2</c:v>
                </c:pt>
                <c:pt idx="19">
                  <c:v>-5.4764884830806673E-2</c:v>
                </c:pt>
                <c:pt idx="20">
                  <c:v>-1.2302780530320991E-2</c:v>
                </c:pt>
                <c:pt idx="21">
                  <c:v>-3.7255576888888919E-2</c:v>
                </c:pt>
                <c:pt idx="22">
                  <c:v>2.0023008654876592E-2</c:v>
                </c:pt>
                <c:pt idx="23">
                  <c:v>-6.7676761701513854E-3</c:v>
                </c:pt>
                <c:pt idx="24">
                  <c:v>7.7113597798933439E-2</c:v>
                </c:pt>
                <c:pt idx="25">
                  <c:v>-2.8840021363035297E-2</c:v>
                </c:pt>
                <c:pt idx="26">
                  <c:v>-2.5188133862096847E-2</c:v>
                </c:pt>
                <c:pt idx="27">
                  <c:v>1.2762450930706319E-2</c:v>
                </c:pt>
                <c:pt idx="28">
                  <c:v>-0.10562867676394978</c:v>
                </c:pt>
                <c:pt idx="29">
                  <c:v>-6.4095723221333639E-3</c:v>
                </c:pt>
                <c:pt idx="30">
                  <c:v>3.1263804028456507E-2</c:v>
                </c:pt>
                <c:pt idx="31">
                  <c:v>-1.2497502588115508E-2</c:v>
                </c:pt>
                <c:pt idx="32">
                  <c:v>-6.421377015070219E-2</c:v>
                </c:pt>
                <c:pt idx="33">
                  <c:v>0.12380692316199726</c:v>
                </c:pt>
                <c:pt idx="34">
                  <c:v>-1.7379718668987174E-4</c:v>
                </c:pt>
                <c:pt idx="35">
                  <c:v>-7.4676080355679464E-2</c:v>
                </c:pt>
                <c:pt idx="36">
                  <c:v>-6.0781359579108046E-2</c:v>
                </c:pt>
                <c:pt idx="37">
                  <c:v>-3.3473204313648808E-2</c:v>
                </c:pt>
                <c:pt idx="38">
                  <c:v>-1.1803173221792949E-2</c:v>
                </c:pt>
                <c:pt idx="39">
                  <c:v>-2.2733954010284434E-2</c:v>
                </c:pt>
                <c:pt idx="40">
                  <c:v>-1.692722383928625E-2</c:v>
                </c:pt>
                <c:pt idx="41">
                  <c:v>-1.8769417468237369E-2</c:v>
                </c:pt>
                <c:pt idx="42">
                  <c:v>-7.5899209972903212E-2</c:v>
                </c:pt>
                <c:pt idx="43">
                  <c:v>3.2985973933187966E-2</c:v>
                </c:pt>
                <c:pt idx="44">
                  <c:v>6.7076018071913823E-2</c:v>
                </c:pt>
                <c:pt idx="45">
                  <c:v>6.8773449408911266E-2</c:v>
                </c:pt>
                <c:pt idx="46">
                  <c:v>3.8576989833206579E-2</c:v>
                </c:pt>
                <c:pt idx="47">
                  <c:v>-8.2762564150656512E-2</c:v>
                </c:pt>
                <c:pt idx="48">
                  <c:v>1.3750833770025217E-3</c:v>
                </c:pt>
                <c:pt idx="49">
                  <c:v>-5.8246215859468161E-4</c:v>
                </c:pt>
                <c:pt idx="50">
                  <c:v>-2.4110951664539429E-2</c:v>
                </c:pt>
                <c:pt idx="51">
                  <c:v>8.1990890192527952E-4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F-473D-A3D6-DF18C68279F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'[1]weekly sml nse'!$K$2:$K$53</c:f>
              <c:numCache>
                <c:formatCode>General</c:formatCode>
                <c:ptCount val="52"/>
                <c:pt idx="0">
                  <c:v>-3.3616881729742212E-2</c:v>
                </c:pt>
                <c:pt idx="1">
                  <c:v>8.657769114194875E-3</c:v>
                </c:pt>
                <c:pt idx="2">
                  <c:v>-0.11151940456281302</c:v>
                </c:pt>
                <c:pt idx="3">
                  <c:v>-0.1163129885160738</c:v>
                </c:pt>
                <c:pt idx="4">
                  <c:v>1.024762157698569E-2</c:v>
                </c:pt>
                <c:pt idx="5">
                  <c:v>-6.4868028528812113E-2</c:v>
                </c:pt>
                <c:pt idx="6">
                  <c:v>-1.0991271724834847E-2</c:v>
                </c:pt>
                <c:pt idx="7">
                  <c:v>1.2148152557003749E-2</c:v>
                </c:pt>
                <c:pt idx="8">
                  <c:v>3.5590140899469581E-2</c:v>
                </c:pt>
                <c:pt idx="9">
                  <c:v>-2.6562553099422303E-2</c:v>
                </c:pt>
                <c:pt idx="10">
                  <c:v>-1.8275147882920294E-3</c:v>
                </c:pt>
                <c:pt idx="11">
                  <c:v>2.1956567391287519E-3</c:v>
                </c:pt>
                <c:pt idx="12">
                  <c:v>-9.0341231624489534E-3</c:v>
                </c:pt>
                <c:pt idx="13">
                  <c:v>-3.0637536383848587E-3</c:v>
                </c:pt>
                <c:pt idx="14">
                  <c:v>1.2781321369877089E-2</c:v>
                </c:pt>
                <c:pt idx="15">
                  <c:v>4.2414321279895126E-2</c:v>
                </c:pt>
                <c:pt idx="16">
                  <c:v>-4.3426670301556485E-3</c:v>
                </c:pt>
                <c:pt idx="17">
                  <c:v>-4.2260355769615246E-2</c:v>
                </c:pt>
                <c:pt idx="18">
                  <c:v>1.7288925111749787E-2</c:v>
                </c:pt>
                <c:pt idx="19">
                  <c:v>5.2930625314176923E-3</c:v>
                </c:pt>
                <c:pt idx="20">
                  <c:v>4.2334871005997379E-3</c:v>
                </c:pt>
                <c:pt idx="21">
                  <c:v>-1.5423978388212294E-2</c:v>
                </c:pt>
                <c:pt idx="22">
                  <c:v>6.0176334192090307E-2</c:v>
                </c:pt>
                <c:pt idx="23">
                  <c:v>-3.3841213541156E-3</c:v>
                </c:pt>
                <c:pt idx="24">
                  <c:v>3.6761099699197677E-2</c:v>
                </c:pt>
                <c:pt idx="25">
                  <c:v>4.660198662162514E-3</c:v>
                </c:pt>
                <c:pt idx="26">
                  <c:v>-2.2029277955270106E-2</c:v>
                </c:pt>
                <c:pt idx="27">
                  <c:v>2.8927901924753766E-2</c:v>
                </c:pt>
                <c:pt idx="28">
                  <c:v>-4.8962813857432591E-3</c:v>
                </c:pt>
                <c:pt idx="29">
                  <c:v>6.648878486549532E-3</c:v>
                </c:pt>
                <c:pt idx="30">
                  <c:v>-1.3289753929195161E-2</c:v>
                </c:pt>
                <c:pt idx="31">
                  <c:v>1.9105081837865263E-2</c:v>
                </c:pt>
                <c:pt idx="32">
                  <c:v>-2.4173185598559983E-2</c:v>
                </c:pt>
                <c:pt idx="33">
                  <c:v>-1.1867284642017559E-2</c:v>
                </c:pt>
                <c:pt idx="34">
                  <c:v>-1.2188377564345701E-2</c:v>
                </c:pt>
                <c:pt idx="35">
                  <c:v>1.0708461350119394E-3</c:v>
                </c:pt>
                <c:pt idx="36">
                  <c:v>-3.7617780940079205E-2</c:v>
                </c:pt>
                <c:pt idx="37">
                  <c:v>8.0657000649210116E-3</c:v>
                </c:pt>
                <c:pt idx="38">
                  <c:v>9.0011686044495116E-3</c:v>
                </c:pt>
                <c:pt idx="39">
                  <c:v>2.859168432371665E-2</c:v>
                </c:pt>
                <c:pt idx="40">
                  <c:v>2.9228121697545701E-3</c:v>
                </c:pt>
                <c:pt idx="41">
                  <c:v>9.7707377724933625E-6</c:v>
                </c:pt>
                <c:pt idx="42">
                  <c:v>3.9111211736217455E-3</c:v>
                </c:pt>
                <c:pt idx="43">
                  <c:v>3.8260765212100841E-3</c:v>
                </c:pt>
                <c:pt idx="44">
                  <c:v>3.3444675289643608E-2</c:v>
                </c:pt>
                <c:pt idx="45">
                  <c:v>5.6804852923193275E-2</c:v>
                </c:pt>
                <c:pt idx="46">
                  <c:v>1.8270789310484301E-2</c:v>
                </c:pt>
                <c:pt idx="47">
                  <c:v>-3.9199689128903564E-2</c:v>
                </c:pt>
                <c:pt idx="48">
                  <c:v>-2.1071162977729448E-3</c:v>
                </c:pt>
                <c:pt idx="49">
                  <c:v>1.757459161280988E-3</c:v>
                </c:pt>
                <c:pt idx="50">
                  <c:v>7.891512667521753E-3</c:v>
                </c:pt>
                <c:pt idx="51">
                  <c:v>-9.5286898729983818E-3</c:v>
                </c:pt>
              </c:numCache>
            </c:numRef>
          </c:xVal>
          <c:yVal>
            <c:numRef>
              <c:f>'Weekly CAPM SML NSE'!$B$25:$B$76</c:f>
              <c:numCache>
                <c:formatCode>General</c:formatCode>
                <c:ptCount val="52"/>
                <c:pt idx="0">
                  <c:v>-5.2295245642261262E-2</c:v>
                </c:pt>
                <c:pt idx="1">
                  <c:v>-2.010379384443043E-4</c:v>
                </c:pt>
                <c:pt idx="2">
                  <c:v>-0.14829296825146787</c:v>
                </c:pt>
                <c:pt idx="3">
                  <c:v>-0.15420000599445763</c:v>
                </c:pt>
                <c:pt idx="4">
                  <c:v>1.7581054905765354E-3</c:v>
                </c:pt>
                <c:pt idx="5">
                  <c:v>-9.0805409530858014E-2</c:v>
                </c:pt>
                <c:pt idx="6">
                  <c:v>-2.4414158430626873E-2</c:v>
                </c:pt>
                <c:pt idx="7">
                  <c:v>4.1000918498748495E-3</c:v>
                </c:pt>
                <c:pt idx="8">
                  <c:v>3.2987185777890365E-2</c:v>
                </c:pt>
                <c:pt idx="9">
                  <c:v>-4.3602337397187677E-2</c:v>
                </c:pt>
                <c:pt idx="10">
                  <c:v>-1.312184382436634E-2</c:v>
                </c:pt>
                <c:pt idx="11">
                  <c:v>-8.1641699230194133E-3</c:v>
                </c:pt>
                <c:pt idx="12">
                  <c:v>-2.2002403355640139E-2</c:v>
                </c:pt>
                <c:pt idx="13">
                  <c:v>-1.4645236262686144E-2</c:v>
                </c:pt>
                <c:pt idx="14">
                  <c:v>4.8803331290085232E-3</c:v>
                </c:pt>
                <c:pt idx="15">
                  <c:v>4.1396486932347695E-2</c:v>
                </c:pt>
                <c:pt idx="16">
                  <c:v>-1.6221215686195816E-2</c:v>
                </c:pt>
                <c:pt idx="17">
                  <c:v>-6.294642602877587E-2</c:v>
                </c:pt>
                <c:pt idx="18">
                  <c:v>1.043496317060226E-2</c:v>
                </c:pt>
                <c:pt idx="19">
                  <c:v>-4.3472986428241536E-3</c:v>
                </c:pt>
                <c:pt idx="20">
                  <c:v>-5.6529922788203964E-3</c:v>
                </c:pt>
                <c:pt idx="21">
                  <c:v>-2.9876494298628393E-2</c:v>
                </c:pt>
                <c:pt idx="22">
                  <c:v>6.3284260607916171E-2</c:v>
                </c:pt>
                <c:pt idx="23">
                  <c:v>-1.5040018998715959E-2</c:v>
                </c:pt>
                <c:pt idx="24">
                  <c:v>3.4430134914261432E-2</c:v>
                </c:pt>
                <c:pt idx="25">
                  <c:v>-5.127164146029102E-3</c:v>
                </c:pt>
                <c:pt idx="26">
                  <c:v>-3.8016072999408873E-2</c:v>
                </c:pt>
                <c:pt idx="27">
                  <c:v>2.4777441782545571E-2</c:v>
                </c:pt>
                <c:pt idx="28">
                  <c:v>-1.6903423596895378E-2</c:v>
                </c:pt>
                <c:pt idx="29">
                  <c:v>-2.6765537267862093E-3</c:v>
                </c:pt>
                <c:pt idx="30">
                  <c:v>-2.7246532133712011E-2</c:v>
                </c:pt>
                <c:pt idx="31">
                  <c:v>1.267297682238178E-2</c:v>
                </c:pt>
                <c:pt idx="32">
                  <c:v>-4.065796755886119E-2</c:v>
                </c:pt>
                <c:pt idx="33">
                  <c:v>-2.549365164814419E-2</c:v>
                </c:pt>
                <c:pt idx="34">
                  <c:v>-2.5889328041776349E-2</c:v>
                </c:pt>
                <c:pt idx="35">
                  <c:v>-9.5502515598526305E-3</c:v>
                </c:pt>
                <c:pt idx="36">
                  <c:v>-5.7225473812205441E-2</c:v>
                </c:pt>
                <c:pt idx="37">
                  <c:v>-9.3063279995449742E-4</c:v>
                </c:pt>
                <c:pt idx="38">
                  <c:v>2.2212639321984515E-4</c:v>
                </c:pt>
                <c:pt idx="39">
                  <c:v>2.4363127549489789E-2</c:v>
                </c:pt>
                <c:pt idx="40">
                  <c:v>-7.2681108124232931E-3</c:v>
                </c:pt>
                <c:pt idx="41">
                  <c:v>-1.0857793574504877E-2</c:v>
                </c:pt>
                <c:pt idx="42">
                  <c:v>-6.0502373706514383E-3</c:v>
                </c:pt>
                <c:pt idx="43">
                  <c:v>-6.1550361968602512E-3</c:v>
                </c:pt>
                <c:pt idx="44">
                  <c:v>3.0343371367399504E-2</c:v>
                </c:pt>
                <c:pt idx="45">
                  <c:v>5.9129651593170407E-2</c:v>
                </c:pt>
                <c:pt idx="46">
                  <c:v>1.1644894807758602E-2</c:v>
                </c:pt>
                <c:pt idx="47">
                  <c:v>-5.9174827671122143E-2</c:v>
                </c:pt>
                <c:pt idx="48">
                  <c:v>-1.346639117883109E-2</c:v>
                </c:pt>
                <c:pt idx="49">
                  <c:v>-8.7041520442197075E-3</c:v>
                </c:pt>
                <c:pt idx="50">
                  <c:v>-1.1452804499848396E-3</c:v>
                </c:pt>
                <c:pt idx="51">
                  <c:v>-2.2611848032968576E-2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F-473D-A3D6-DF18C682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80176"/>
        <c:axId val="319282920"/>
      </c:scatterChart>
      <c:valAx>
        <c:axId val="31928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282920"/>
        <c:crosses val="autoZero"/>
        <c:crossBetween val="midCat"/>
      </c:valAx>
      <c:valAx>
        <c:axId val="31928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28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365806883675619"/>
          <c:y val="9.4718121933922594E-2"/>
          <c:w val="0.12763916494661467"/>
          <c:h val="7.7178460887011399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Daily</a:t>
            </a:r>
            <a:r>
              <a:rPr lang="en-IN" sz="1800" baseline="0"/>
              <a:t> Beta Regression</a:t>
            </a:r>
            <a:endParaRPr lang="en-IN" sz="1800"/>
          </a:p>
          <a:p>
            <a:pPr>
              <a:defRPr/>
            </a:pPr>
            <a:r>
              <a:rPr lang="en-IN" sz="1800"/>
              <a:t>Force</a:t>
            </a:r>
            <a:r>
              <a:rPr lang="en-IN" sz="1800" baseline="0"/>
              <a:t> Motors (NSE)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'FM Daily NSE'!$H$161:$H$307</c:f>
              <c:numCache>
                <c:formatCode>General</c:formatCode>
                <c:ptCount val="147"/>
                <c:pt idx="0">
                  <c:v>-6.2225565035854196E-3</c:v>
                </c:pt>
                <c:pt idx="1">
                  <c:v>-1.5342829533978123E-2</c:v>
                </c:pt>
                <c:pt idx="2">
                  <c:v>6.6926390261300359E-3</c:v>
                </c:pt>
                <c:pt idx="3">
                  <c:v>3.5100066786106839E-2</c:v>
                </c:pt>
                <c:pt idx="4">
                  <c:v>-3.3044089330587683E-3</c:v>
                </c:pt>
                <c:pt idx="5">
                  <c:v>-1.1935266523440433E-2</c:v>
                </c:pt>
                <c:pt idx="6">
                  <c:v>-5.6537861744715891E-3</c:v>
                </c:pt>
                <c:pt idx="7">
                  <c:v>4.8458296114406996E-3</c:v>
                </c:pt>
                <c:pt idx="8">
                  <c:v>-1.4343118771687185E-2</c:v>
                </c:pt>
                <c:pt idx="9">
                  <c:v>-1.7045459699128931E-4</c:v>
                </c:pt>
                <c:pt idx="10">
                  <c:v>-3.7003130683957151E-3</c:v>
                </c:pt>
                <c:pt idx="11">
                  <c:v>5.0616433094790407E-3</c:v>
                </c:pt>
                <c:pt idx="12">
                  <c:v>9.293547439957188E-3</c:v>
                </c:pt>
                <c:pt idx="13">
                  <c:v>-1.2832605452248168E-2</c:v>
                </c:pt>
                <c:pt idx="14">
                  <c:v>-2.3935689684617136E-3</c:v>
                </c:pt>
                <c:pt idx="15">
                  <c:v>1.2576944645536919E-2</c:v>
                </c:pt>
                <c:pt idx="16">
                  <c:v>-1.8436749920469668E-2</c:v>
                </c:pt>
                <c:pt idx="17">
                  <c:v>-1.9594659971827078E-2</c:v>
                </c:pt>
                <c:pt idx="18">
                  <c:v>1.8630859232469717E-2</c:v>
                </c:pt>
                <c:pt idx="19">
                  <c:v>-1.5131589996923338E-2</c:v>
                </c:pt>
                <c:pt idx="20">
                  <c:v>3.0891129247839197E-2</c:v>
                </c:pt>
                <c:pt idx="21">
                  <c:v>3.5215576658340506E-2</c:v>
                </c:pt>
                <c:pt idx="22">
                  <c:v>-6.3344649056291565E-3</c:v>
                </c:pt>
                <c:pt idx="23">
                  <c:v>-9.6716122874592782E-3</c:v>
                </c:pt>
                <c:pt idx="24">
                  <c:v>1.7950848566203784E-2</c:v>
                </c:pt>
                <c:pt idx="25">
                  <c:v>-7.8815648341654353E-3</c:v>
                </c:pt>
                <c:pt idx="26">
                  <c:v>1.8035375151069328E-3</c:v>
                </c:pt>
                <c:pt idx="27">
                  <c:v>-4.2830320453972944E-3</c:v>
                </c:pt>
                <c:pt idx="28">
                  <c:v>3.6594371939771336E-3</c:v>
                </c:pt>
                <c:pt idx="29">
                  <c:v>-2.3507760296977195E-2</c:v>
                </c:pt>
                <c:pt idx="30">
                  <c:v>-2.7266837289425519E-3</c:v>
                </c:pt>
                <c:pt idx="31">
                  <c:v>1.8897832850881573E-2</c:v>
                </c:pt>
                <c:pt idx="32">
                  <c:v>-1.0560833828976744E-2</c:v>
                </c:pt>
                <c:pt idx="33">
                  <c:v>-9.2471516672403085E-4</c:v>
                </c:pt>
                <c:pt idx="34">
                  <c:v>1.1693315078013375E-2</c:v>
                </c:pt>
                <c:pt idx="35">
                  <c:v>9.184353967227216E-3</c:v>
                </c:pt>
                <c:pt idx="36">
                  <c:v>3.723841307031535E-3</c:v>
                </c:pt>
                <c:pt idx="37">
                  <c:v>4.1725060188416594E-3</c:v>
                </c:pt>
                <c:pt idx="38">
                  <c:v>7.5162887836004357E-3</c:v>
                </c:pt>
                <c:pt idx="39">
                  <c:v>-7.5026022855994101E-3</c:v>
                </c:pt>
                <c:pt idx="40">
                  <c:v>4.6591236484415247E-3</c:v>
                </c:pt>
                <c:pt idx="41">
                  <c:v>-1.8527934716559015E-3</c:v>
                </c:pt>
                <c:pt idx="42">
                  <c:v>1.3123048403561918E-3</c:v>
                </c:pt>
                <c:pt idx="43">
                  <c:v>7.0571078701374135E-3</c:v>
                </c:pt>
                <c:pt idx="44">
                  <c:v>6.0157974941933519E-3</c:v>
                </c:pt>
                <c:pt idx="45">
                  <c:v>3.090709064522424E-2</c:v>
                </c:pt>
                <c:pt idx="46">
                  <c:v>2.6388892630988675E-4</c:v>
                </c:pt>
                <c:pt idx="47">
                  <c:v>-8.6181730961909404E-3</c:v>
                </c:pt>
                <c:pt idx="48">
                  <c:v>8.3990844494243322E-3</c:v>
                </c:pt>
                <c:pt idx="49">
                  <c:v>1.3442093046260721E-3</c:v>
                </c:pt>
                <c:pt idx="50">
                  <c:v>-1.6649599001558699E-2</c:v>
                </c:pt>
                <c:pt idx="51">
                  <c:v>-6.5494314179927269E-4</c:v>
                </c:pt>
                <c:pt idx="52">
                  <c:v>-1.1275280296750342E-3</c:v>
                </c:pt>
                <c:pt idx="53">
                  <c:v>4.6729907629159493E-3</c:v>
                </c:pt>
                <c:pt idx="54">
                  <c:v>1.3668455259840517E-3</c:v>
                </c:pt>
                <c:pt idx="55">
                  <c:v>5.4794635914997046E-3</c:v>
                </c:pt>
                <c:pt idx="56">
                  <c:v>5.2783296731036882E-3</c:v>
                </c:pt>
                <c:pt idx="57">
                  <c:v>7.2413323114597812E-3</c:v>
                </c:pt>
                <c:pt idx="58">
                  <c:v>-9.858460134540047E-3</c:v>
                </c:pt>
                <c:pt idx="59">
                  <c:v>-3.0118811399898466E-3</c:v>
                </c:pt>
                <c:pt idx="60">
                  <c:v>1.7574538690203128E-2</c:v>
                </c:pt>
                <c:pt idx="61">
                  <c:v>-4.4858001863547414E-3</c:v>
                </c:pt>
                <c:pt idx="62">
                  <c:v>6.9335578208010026E-3</c:v>
                </c:pt>
                <c:pt idx="63">
                  <c:v>6.3691964255792217E-3</c:v>
                </c:pt>
                <c:pt idx="64">
                  <c:v>-8.9264676956378446E-3</c:v>
                </c:pt>
                <c:pt idx="65">
                  <c:v>-4.3510930302183767E-3</c:v>
                </c:pt>
                <c:pt idx="66">
                  <c:v>-1.0819972382605319E-3</c:v>
                </c:pt>
                <c:pt idx="67">
                  <c:v>4.0853078323994079E-3</c:v>
                </c:pt>
                <c:pt idx="68">
                  <c:v>-2.4659237046503336E-2</c:v>
                </c:pt>
                <c:pt idx="69">
                  <c:v>-1.606266956063165E-2</c:v>
                </c:pt>
                <c:pt idx="70">
                  <c:v>1.642112989137273E-3</c:v>
                </c:pt>
                <c:pt idx="71">
                  <c:v>-1.3360225759162257E-2</c:v>
                </c:pt>
                <c:pt idx="72">
                  <c:v>-4.0004228056966301E-3</c:v>
                </c:pt>
                <c:pt idx="73">
                  <c:v>3.6762078543178781E-3</c:v>
                </c:pt>
                <c:pt idx="74">
                  <c:v>7.7975869853763296E-3</c:v>
                </c:pt>
                <c:pt idx="75">
                  <c:v>-4.5095898360702248E-3</c:v>
                </c:pt>
                <c:pt idx="76">
                  <c:v>1.6612731362210559E-2</c:v>
                </c:pt>
                <c:pt idx="77">
                  <c:v>1.0456834443074329E-2</c:v>
                </c:pt>
                <c:pt idx="78">
                  <c:v>-2.9866885581983247E-3</c:v>
                </c:pt>
                <c:pt idx="79">
                  <c:v>2.2886941752860795E-2</c:v>
                </c:pt>
                <c:pt idx="80">
                  <c:v>4.7625527515276671E-3</c:v>
                </c:pt>
                <c:pt idx="81">
                  <c:v>-5.3306187437564528E-3</c:v>
                </c:pt>
                <c:pt idx="82">
                  <c:v>-8.00452259026177E-3</c:v>
                </c:pt>
                <c:pt idx="83">
                  <c:v>2.1433794600903798E-2</c:v>
                </c:pt>
                <c:pt idx="84">
                  <c:v>-5.9793264498822808E-3</c:v>
                </c:pt>
                <c:pt idx="85">
                  <c:v>-8.631240737143199E-3</c:v>
                </c:pt>
                <c:pt idx="86">
                  <c:v>9.2546092374009639E-3</c:v>
                </c:pt>
                <c:pt idx="87">
                  <c:v>7.9838863123332191E-3</c:v>
                </c:pt>
                <c:pt idx="88">
                  <c:v>-5.722789330743377E-3</c:v>
                </c:pt>
                <c:pt idx="89">
                  <c:v>-2.7505853077466856E-2</c:v>
                </c:pt>
                <c:pt idx="90">
                  <c:v>7.294591948999154E-3</c:v>
                </c:pt>
                <c:pt idx="91">
                  <c:v>-3.3899444163843287E-3</c:v>
                </c:pt>
                <c:pt idx="92">
                  <c:v>2.084575818547401E-2</c:v>
                </c:pt>
                <c:pt idx="93">
                  <c:v>-6.0519525625688823E-3</c:v>
                </c:pt>
                <c:pt idx="94">
                  <c:v>4.8354808071779543E-3</c:v>
                </c:pt>
                <c:pt idx="95">
                  <c:v>-7.9437797390851279E-3</c:v>
                </c:pt>
                <c:pt idx="96">
                  <c:v>4.3630691457332768E-3</c:v>
                </c:pt>
                <c:pt idx="97">
                  <c:v>4.7884062765013134E-3</c:v>
                </c:pt>
                <c:pt idx="98">
                  <c:v>-3.8549788353364266E-3</c:v>
                </c:pt>
                <c:pt idx="99">
                  <c:v>-1.2946193885808128E-2</c:v>
                </c:pt>
                <c:pt idx="100">
                  <c:v>-3.5746184417872542E-3</c:v>
                </c:pt>
                <c:pt idx="101">
                  <c:v>-5.4725551278340008E-3</c:v>
                </c:pt>
                <c:pt idx="102">
                  <c:v>1.1966723573161805E-2</c:v>
                </c:pt>
                <c:pt idx="103">
                  <c:v>8.2745847352220462E-3</c:v>
                </c:pt>
                <c:pt idx="104">
                  <c:v>-6.4525279121507148E-3</c:v>
                </c:pt>
                <c:pt idx="105">
                  <c:v>-8.9149678191269444E-3</c:v>
                </c:pt>
                <c:pt idx="106">
                  <c:v>7.2132563738685476E-3</c:v>
                </c:pt>
                <c:pt idx="107">
                  <c:v>-6.2249841296013395E-3</c:v>
                </c:pt>
                <c:pt idx="108">
                  <c:v>-1.2423414911685611E-2</c:v>
                </c:pt>
                <c:pt idx="109">
                  <c:v>-6.7503846572844178E-3</c:v>
                </c:pt>
                <c:pt idx="110">
                  <c:v>2.3010822685927312E-2</c:v>
                </c:pt>
                <c:pt idx="111">
                  <c:v>8.9405004675482437E-3</c:v>
                </c:pt>
                <c:pt idx="112">
                  <c:v>1.313666117317311E-2</c:v>
                </c:pt>
                <c:pt idx="113">
                  <c:v>-2.1625431282714744E-3</c:v>
                </c:pt>
                <c:pt idx="114">
                  <c:v>-5.7255147322136518E-3</c:v>
                </c:pt>
                <c:pt idx="115">
                  <c:v>2.6500304201470485E-3</c:v>
                </c:pt>
                <c:pt idx="116">
                  <c:v>6.3056963624635943E-3</c:v>
                </c:pt>
                <c:pt idx="117">
                  <c:v>5.5240006248827699E-3</c:v>
                </c:pt>
                <c:pt idx="118">
                  <c:v>3.3731455085362055E-3</c:v>
                </c:pt>
                <c:pt idx="119">
                  <c:v>-8.3847334088121769E-3</c:v>
                </c:pt>
                <c:pt idx="120">
                  <c:v>-3.9247626444760229E-3</c:v>
                </c:pt>
                <c:pt idx="121">
                  <c:v>-9.715252521242522E-3</c:v>
                </c:pt>
                <c:pt idx="122">
                  <c:v>-1.2213868737566001E-2</c:v>
                </c:pt>
                <c:pt idx="123">
                  <c:v>-2.6628568616179154E-3</c:v>
                </c:pt>
                <c:pt idx="124">
                  <c:v>-6.8204779700533425E-3</c:v>
                </c:pt>
                <c:pt idx="125">
                  <c:v>-8.8703767607140847E-3</c:v>
                </c:pt>
                <c:pt idx="126">
                  <c:v>-3.5996078690804491E-2</c:v>
                </c:pt>
                <c:pt idx="127">
                  <c:v>-2.2597518244917092E-3</c:v>
                </c:pt>
                <c:pt idx="128">
                  <c:v>1.5919647436617237E-2</c:v>
                </c:pt>
                <c:pt idx="129">
                  <c:v>1.3673049825957389E-2</c:v>
                </c:pt>
                <c:pt idx="130">
                  <c:v>-5.0014220958137035E-4</c:v>
                </c:pt>
                <c:pt idx="131">
                  <c:v>-1.6106975330552893E-2</c:v>
                </c:pt>
                <c:pt idx="132">
                  <c:v>-2.9756043337343687E-2</c:v>
                </c:pt>
                <c:pt idx="133">
                  <c:v>-9.0350017585765496E-3</c:v>
                </c:pt>
                <c:pt idx="134">
                  <c:v>-0.10111938800767033</c:v>
                </c:pt>
                <c:pt idx="135">
                  <c:v>2.4265076053717152E-2</c:v>
                </c:pt>
                <c:pt idx="136">
                  <c:v>-5.8121001000121048E-2</c:v>
                </c:pt>
                <c:pt idx="137">
                  <c:v>-3.4245184096302402E-2</c:v>
                </c:pt>
                <c:pt idx="138">
                  <c:v>-6.0464540270778612E-2</c:v>
                </c:pt>
                <c:pt idx="139">
                  <c:v>-4.2347781826034214E-2</c:v>
                </c:pt>
                <c:pt idx="140">
                  <c:v>8.1929146860671556E-2</c:v>
                </c:pt>
                <c:pt idx="141">
                  <c:v>-0.14900466067361778</c:v>
                </c:pt>
                <c:pt idx="142">
                  <c:v>3.6871424066226427E-2</c:v>
                </c:pt>
                <c:pt idx="143">
                  <c:v>6.6247468855892166E-2</c:v>
                </c:pt>
                <c:pt idx="144">
                  <c:v>5.1404356439657128E-2</c:v>
                </c:pt>
                <c:pt idx="145">
                  <c:v>1.5175538199696879E-2</c:v>
                </c:pt>
                <c:pt idx="146">
                  <c:v>-5.4380536474120167E-2</c:v>
                </c:pt>
              </c:numCache>
            </c:numRef>
          </c:xVal>
          <c:yVal>
            <c:numRef>
              <c:f>'FM Daily NSE'!$G$161:$G$307</c:f>
              <c:numCache>
                <c:formatCode>General</c:formatCode>
                <c:ptCount val="147"/>
                <c:pt idx="0">
                  <c:v>-1.4303756562810445E-2</c:v>
                </c:pt>
                <c:pt idx="1">
                  <c:v>-3.6848093668423287E-2</c:v>
                </c:pt>
                <c:pt idx="2">
                  <c:v>8.9418733534465033E-4</c:v>
                </c:pt>
                <c:pt idx="3">
                  <c:v>7.0104792553263837E-2</c:v>
                </c:pt>
                <c:pt idx="4">
                  <c:v>2.2789991756868291E-3</c:v>
                </c:pt>
                <c:pt idx="5">
                  <c:v>-2.266812519627609E-2</c:v>
                </c:pt>
                <c:pt idx="6">
                  <c:v>-2.3591819736845029E-2</c:v>
                </c:pt>
                <c:pt idx="7">
                  <c:v>-5.5694291999078271E-3</c:v>
                </c:pt>
                <c:pt idx="8">
                  <c:v>-2.4039541752123802E-2</c:v>
                </c:pt>
                <c:pt idx="9">
                  <c:v>2.5473755777644181E-3</c:v>
                </c:pt>
                <c:pt idx="10">
                  <c:v>5.7803684594690888E-3</c:v>
                </c:pt>
                <c:pt idx="11">
                  <c:v>8.4410008592525412E-3</c:v>
                </c:pt>
                <c:pt idx="12">
                  <c:v>-8.4355618776672317E-3</c:v>
                </c:pt>
                <c:pt idx="13">
                  <c:v>1.8609388009086278E-2</c:v>
                </c:pt>
                <c:pt idx="14">
                  <c:v>-1.0419990535037617E-2</c:v>
                </c:pt>
                <c:pt idx="15">
                  <c:v>-8.5567425625160815E-3</c:v>
                </c:pt>
                <c:pt idx="16">
                  <c:v>-2.2422339567910746E-2</c:v>
                </c:pt>
                <c:pt idx="17">
                  <c:v>-7.4685572979240325E-3</c:v>
                </c:pt>
                <c:pt idx="18">
                  <c:v>-2.9198634256898046E-3</c:v>
                </c:pt>
                <c:pt idx="19">
                  <c:v>-2.3442425822642068E-2</c:v>
                </c:pt>
                <c:pt idx="20">
                  <c:v>3.4359625310299902E-2</c:v>
                </c:pt>
                <c:pt idx="21">
                  <c:v>1.1942161687977498E-2</c:v>
                </c:pt>
                <c:pt idx="22">
                  <c:v>4.6327348004202564E-3</c:v>
                </c:pt>
                <c:pt idx="23">
                  <c:v>-2.6693071511575222E-2</c:v>
                </c:pt>
                <c:pt idx="24">
                  <c:v>1.1674513402204188E-2</c:v>
                </c:pt>
                <c:pt idx="25">
                  <c:v>-2.5079339290001886E-2</c:v>
                </c:pt>
                <c:pt idx="26">
                  <c:v>-2.7052257929773733E-2</c:v>
                </c:pt>
                <c:pt idx="27">
                  <c:v>-1.8780577722689439E-2</c:v>
                </c:pt>
                <c:pt idx="28">
                  <c:v>-1.6248180498199677E-3</c:v>
                </c:pt>
                <c:pt idx="29">
                  <c:v>5.9641910100672584E-3</c:v>
                </c:pt>
                <c:pt idx="30">
                  <c:v>-1.7724154229984072E-2</c:v>
                </c:pt>
                <c:pt idx="31">
                  <c:v>1.3293948423611972E-2</c:v>
                </c:pt>
                <c:pt idx="32">
                  <c:v>-2.5479877878857209E-3</c:v>
                </c:pt>
                <c:pt idx="33">
                  <c:v>-1.4876752308683032E-2</c:v>
                </c:pt>
                <c:pt idx="34">
                  <c:v>9.881469821613538E-3</c:v>
                </c:pt>
                <c:pt idx="35">
                  <c:v>4.7189826563688499E-3</c:v>
                </c:pt>
                <c:pt idx="36">
                  <c:v>-1.0043270273083754E-3</c:v>
                </c:pt>
                <c:pt idx="37">
                  <c:v>-9.6679655156050349E-3</c:v>
                </c:pt>
                <c:pt idx="38">
                  <c:v>-8.3035890045008338E-3</c:v>
                </c:pt>
                <c:pt idx="39">
                  <c:v>7.9909251510928004E-4</c:v>
                </c:pt>
                <c:pt idx="40">
                  <c:v>-2.1104999224497822E-2</c:v>
                </c:pt>
                <c:pt idx="41">
                  <c:v>9.6066725929140895E-3</c:v>
                </c:pt>
                <c:pt idx="42">
                  <c:v>-1.8866821784610008E-2</c:v>
                </c:pt>
                <c:pt idx="43">
                  <c:v>1.0316254553839008E-2</c:v>
                </c:pt>
                <c:pt idx="44">
                  <c:v>7.4998497683613895E-3</c:v>
                </c:pt>
                <c:pt idx="45">
                  <c:v>4.3282167160100152E-2</c:v>
                </c:pt>
                <c:pt idx="46">
                  <c:v>5.6311870967343858E-2</c:v>
                </c:pt>
                <c:pt idx="47">
                  <c:v>-3.7202275476239118E-2</c:v>
                </c:pt>
                <c:pt idx="48">
                  <c:v>-1.1746606806625119E-2</c:v>
                </c:pt>
                <c:pt idx="49">
                  <c:v>-2.0452321258144147E-2</c:v>
                </c:pt>
                <c:pt idx="50">
                  <c:v>-2.7864209049773807E-2</c:v>
                </c:pt>
                <c:pt idx="51">
                  <c:v>-2.691039570784314E-4</c:v>
                </c:pt>
                <c:pt idx="52">
                  <c:v>-1.2067208668567021E-2</c:v>
                </c:pt>
                <c:pt idx="53">
                  <c:v>-1.1609273702993486E-2</c:v>
                </c:pt>
                <c:pt idx="54">
                  <c:v>-2.1771322172695926E-2</c:v>
                </c:pt>
                <c:pt idx="55">
                  <c:v>2.9004615811437078E-3</c:v>
                </c:pt>
                <c:pt idx="56">
                  <c:v>-2.2777212653060678E-3</c:v>
                </c:pt>
                <c:pt idx="57">
                  <c:v>-1.0516157797204185E-2</c:v>
                </c:pt>
                <c:pt idx="58">
                  <c:v>-3.5836330760652068E-3</c:v>
                </c:pt>
                <c:pt idx="59">
                  <c:v>-4.0785585179133662E-3</c:v>
                </c:pt>
                <c:pt idx="60">
                  <c:v>1.7504834116749177E-2</c:v>
                </c:pt>
                <c:pt idx="61">
                  <c:v>-3.6066719173779016E-3</c:v>
                </c:pt>
                <c:pt idx="62">
                  <c:v>2.2025953959325457E-2</c:v>
                </c:pt>
                <c:pt idx="63">
                  <c:v>-5.3064259264308036E-3</c:v>
                </c:pt>
                <c:pt idx="64">
                  <c:v>1.5674872663658745E-2</c:v>
                </c:pt>
                <c:pt idx="65">
                  <c:v>-2.9973115230359289E-2</c:v>
                </c:pt>
                <c:pt idx="66">
                  <c:v>-4.3861143856161675E-3</c:v>
                </c:pt>
                <c:pt idx="67">
                  <c:v>7.8970291082117324E-4</c:v>
                </c:pt>
                <c:pt idx="68">
                  <c:v>-1.0468698383618909E-2</c:v>
                </c:pt>
                <c:pt idx="69">
                  <c:v>-1.5405939741659651E-2</c:v>
                </c:pt>
                <c:pt idx="70">
                  <c:v>-1.2560766059943409E-2</c:v>
                </c:pt>
                <c:pt idx="71">
                  <c:v>-2.6739234211834911E-2</c:v>
                </c:pt>
                <c:pt idx="72">
                  <c:v>-2.5602233950773885E-2</c:v>
                </c:pt>
                <c:pt idx="73">
                  <c:v>6.1688140148165142E-4</c:v>
                </c:pt>
                <c:pt idx="74">
                  <c:v>-8.3433931902512515E-3</c:v>
                </c:pt>
                <c:pt idx="75">
                  <c:v>2.5271918524765159E-2</c:v>
                </c:pt>
                <c:pt idx="76">
                  <c:v>8.6118884926856733E-3</c:v>
                </c:pt>
                <c:pt idx="77">
                  <c:v>5.3460843361851527E-3</c:v>
                </c:pt>
                <c:pt idx="78">
                  <c:v>-1.1047813309880512E-3</c:v>
                </c:pt>
                <c:pt idx="79">
                  <c:v>8.294168417049802E-3</c:v>
                </c:pt>
                <c:pt idx="80">
                  <c:v>1.2676717231375045E-2</c:v>
                </c:pt>
                <c:pt idx="81">
                  <c:v>-1.2012492162219716E-2</c:v>
                </c:pt>
                <c:pt idx="82">
                  <c:v>0.11933481777174823</c:v>
                </c:pt>
                <c:pt idx="83">
                  <c:v>2.6784700410396746E-2</c:v>
                </c:pt>
                <c:pt idx="84">
                  <c:v>-1.4570762083727925E-2</c:v>
                </c:pt>
                <c:pt idx="85">
                  <c:v>-1.9471911272068782E-2</c:v>
                </c:pt>
                <c:pt idx="86">
                  <c:v>1.4738041617744838E-2</c:v>
                </c:pt>
                <c:pt idx="87">
                  <c:v>-1.7235285441083315E-2</c:v>
                </c:pt>
                <c:pt idx="88">
                  <c:v>1.9391638481248516E-2</c:v>
                </c:pt>
                <c:pt idx="89">
                  <c:v>6.7466140339423428E-2</c:v>
                </c:pt>
                <c:pt idx="90">
                  <c:v>-2.4175414567690921E-2</c:v>
                </c:pt>
                <c:pt idx="91">
                  <c:v>-2.2673327522336022E-2</c:v>
                </c:pt>
                <c:pt idx="92">
                  <c:v>2.3040089086859689E-2</c:v>
                </c:pt>
                <c:pt idx="93">
                  <c:v>8.4516945963684347E-3</c:v>
                </c:pt>
                <c:pt idx="94">
                  <c:v>8.7280625782457114E-2</c:v>
                </c:pt>
                <c:pt idx="95">
                  <c:v>-4.9914860185496478E-3</c:v>
                </c:pt>
                <c:pt idx="96">
                  <c:v>4.643098905454039E-3</c:v>
                </c:pt>
                <c:pt idx="97">
                  <c:v>8.418072825408443E-2</c:v>
                </c:pt>
                <c:pt idx="98">
                  <c:v>1.8894830895878845E-2</c:v>
                </c:pt>
                <c:pt idx="99">
                  <c:v>4.1364257481578716E-2</c:v>
                </c:pt>
                <c:pt idx="100">
                  <c:v>1.786535467885008E-3</c:v>
                </c:pt>
                <c:pt idx="101">
                  <c:v>-6.5687054718239785E-3</c:v>
                </c:pt>
                <c:pt idx="102">
                  <c:v>1.3408195158943537E-2</c:v>
                </c:pt>
                <c:pt idx="103">
                  <c:v>-2.3229817009096251E-2</c:v>
                </c:pt>
                <c:pt idx="104">
                  <c:v>-5.5288646288209606E-2</c:v>
                </c:pt>
                <c:pt idx="105">
                  <c:v>-2.5352756917363072E-2</c:v>
                </c:pt>
                <c:pt idx="106">
                  <c:v>-1.5952600901118117E-3</c:v>
                </c:pt>
                <c:pt idx="107">
                  <c:v>-3.7288071332940868E-2</c:v>
                </c:pt>
                <c:pt idx="108">
                  <c:v>-8.161219740748649E-3</c:v>
                </c:pt>
                <c:pt idx="109">
                  <c:v>-1.1248820472128588E-2</c:v>
                </c:pt>
                <c:pt idx="110">
                  <c:v>8.1938761178694239E-2</c:v>
                </c:pt>
                <c:pt idx="111">
                  <c:v>1.1164901010230191E-2</c:v>
                </c:pt>
                <c:pt idx="112">
                  <c:v>4.6420948093023273E-2</c:v>
                </c:pt>
                <c:pt idx="113">
                  <c:v>-8.4057032583851939E-3</c:v>
                </c:pt>
                <c:pt idx="114">
                  <c:v>-1.5446476394513183E-2</c:v>
                </c:pt>
                <c:pt idx="115">
                  <c:v>-4.2534898449571631E-2</c:v>
                </c:pt>
                <c:pt idx="116">
                  <c:v>-7.4957532282730584E-4</c:v>
                </c:pt>
                <c:pt idx="117">
                  <c:v>-4.8416003510125954E-3</c:v>
                </c:pt>
                <c:pt idx="118">
                  <c:v>2.0636243175217769E-2</c:v>
                </c:pt>
                <c:pt idx="119">
                  <c:v>-2.8468526638033849E-2</c:v>
                </c:pt>
                <c:pt idx="120">
                  <c:v>-1.6696720848056561E-2</c:v>
                </c:pt>
                <c:pt idx="121">
                  <c:v>4.5765797216699364E-3</c:v>
                </c:pt>
                <c:pt idx="122">
                  <c:v>-1.5479396301628479E-2</c:v>
                </c:pt>
                <c:pt idx="123">
                  <c:v>-2.5963515781496797E-2</c:v>
                </c:pt>
                <c:pt idx="124">
                  <c:v>-1.2718192052980106E-2</c:v>
                </c:pt>
                <c:pt idx="125">
                  <c:v>-3.8567512046758706E-2</c:v>
                </c:pt>
                <c:pt idx="126">
                  <c:v>-6.7626834385201354E-2</c:v>
                </c:pt>
                <c:pt idx="127">
                  <c:v>-1.3439734670361698E-2</c:v>
                </c:pt>
                <c:pt idx="128">
                  <c:v>3.4179119143876287E-2</c:v>
                </c:pt>
                <c:pt idx="129">
                  <c:v>-1.9894282940021293E-2</c:v>
                </c:pt>
                <c:pt idx="130">
                  <c:v>5.6985757790248299E-3</c:v>
                </c:pt>
                <c:pt idx="131">
                  <c:v>-3.820463852860554E-2</c:v>
                </c:pt>
                <c:pt idx="132">
                  <c:v>-2.4135326280159314E-2</c:v>
                </c:pt>
                <c:pt idx="133">
                  <c:v>2.5132877661141882E-2</c:v>
                </c:pt>
                <c:pt idx="134">
                  <c:v>-0.12521950893081762</c:v>
                </c:pt>
                <c:pt idx="135">
                  <c:v>8.5148746396691982E-3</c:v>
                </c:pt>
                <c:pt idx="136">
                  <c:v>-5.59719741763062E-2</c:v>
                </c:pt>
                <c:pt idx="137">
                  <c:v>-1.848569999999998E-2</c:v>
                </c:pt>
                <c:pt idx="138">
                  <c:v>-6.7925728483166636E-2</c:v>
                </c:pt>
                <c:pt idx="139">
                  <c:v>-7.9016960564283423E-2</c:v>
                </c:pt>
                <c:pt idx="140">
                  <c:v>6.4296467053601897E-2</c:v>
                </c:pt>
                <c:pt idx="141">
                  <c:v>-0.19117033011435464</c:v>
                </c:pt>
                <c:pt idx="142">
                  <c:v>-2.8592709984152139E-3</c:v>
                </c:pt>
                <c:pt idx="143">
                  <c:v>2.6779290711700893E-2</c:v>
                </c:pt>
                <c:pt idx="144">
                  <c:v>0.10656326087481473</c:v>
                </c:pt>
                <c:pt idx="145">
                  <c:v>2.8963868291836975E-2</c:v>
                </c:pt>
                <c:pt idx="146">
                  <c:v>-3.7727960331272618E-2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4CB0-ACEB-0E28E858A69B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'FM Daily NSE'!$H$161:$H$307</c:f>
              <c:numCache>
                <c:formatCode>General</c:formatCode>
                <c:ptCount val="147"/>
                <c:pt idx="0">
                  <c:v>-6.2225565035854196E-3</c:v>
                </c:pt>
                <c:pt idx="1">
                  <c:v>-1.5342829533978123E-2</c:v>
                </c:pt>
                <c:pt idx="2">
                  <c:v>6.6926390261300359E-3</c:v>
                </c:pt>
                <c:pt idx="3">
                  <c:v>3.5100066786106839E-2</c:v>
                </c:pt>
                <c:pt idx="4">
                  <c:v>-3.3044089330587683E-3</c:v>
                </c:pt>
                <c:pt idx="5">
                  <c:v>-1.1935266523440433E-2</c:v>
                </c:pt>
                <c:pt idx="6">
                  <c:v>-5.6537861744715891E-3</c:v>
                </c:pt>
                <c:pt idx="7">
                  <c:v>4.8458296114406996E-3</c:v>
                </c:pt>
                <c:pt idx="8">
                  <c:v>-1.4343118771687185E-2</c:v>
                </c:pt>
                <c:pt idx="9">
                  <c:v>-1.7045459699128931E-4</c:v>
                </c:pt>
                <c:pt idx="10">
                  <c:v>-3.7003130683957151E-3</c:v>
                </c:pt>
                <c:pt idx="11">
                  <c:v>5.0616433094790407E-3</c:v>
                </c:pt>
                <c:pt idx="12">
                  <c:v>9.293547439957188E-3</c:v>
                </c:pt>
                <c:pt idx="13">
                  <c:v>-1.2832605452248168E-2</c:v>
                </c:pt>
                <c:pt idx="14">
                  <c:v>-2.3935689684617136E-3</c:v>
                </c:pt>
                <c:pt idx="15">
                  <c:v>1.2576944645536919E-2</c:v>
                </c:pt>
                <c:pt idx="16">
                  <c:v>-1.8436749920469668E-2</c:v>
                </c:pt>
                <c:pt idx="17">
                  <c:v>-1.9594659971827078E-2</c:v>
                </c:pt>
                <c:pt idx="18">
                  <c:v>1.8630859232469717E-2</c:v>
                </c:pt>
                <c:pt idx="19">
                  <c:v>-1.5131589996923338E-2</c:v>
                </c:pt>
                <c:pt idx="20">
                  <c:v>3.0891129247839197E-2</c:v>
                </c:pt>
                <c:pt idx="21">
                  <c:v>3.5215576658340506E-2</c:v>
                </c:pt>
                <c:pt idx="22">
                  <c:v>-6.3344649056291565E-3</c:v>
                </c:pt>
                <c:pt idx="23">
                  <c:v>-9.6716122874592782E-3</c:v>
                </c:pt>
                <c:pt idx="24">
                  <c:v>1.7950848566203784E-2</c:v>
                </c:pt>
                <c:pt idx="25">
                  <c:v>-7.8815648341654353E-3</c:v>
                </c:pt>
                <c:pt idx="26">
                  <c:v>1.8035375151069328E-3</c:v>
                </c:pt>
                <c:pt idx="27">
                  <c:v>-4.2830320453972944E-3</c:v>
                </c:pt>
                <c:pt idx="28">
                  <c:v>3.6594371939771336E-3</c:v>
                </c:pt>
                <c:pt idx="29">
                  <c:v>-2.3507760296977195E-2</c:v>
                </c:pt>
                <c:pt idx="30">
                  <c:v>-2.7266837289425519E-3</c:v>
                </c:pt>
                <c:pt idx="31">
                  <c:v>1.8897832850881573E-2</c:v>
                </c:pt>
                <c:pt idx="32">
                  <c:v>-1.0560833828976744E-2</c:v>
                </c:pt>
                <c:pt idx="33">
                  <c:v>-9.2471516672403085E-4</c:v>
                </c:pt>
                <c:pt idx="34">
                  <c:v>1.1693315078013375E-2</c:v>
                </c:pt>
                <c:pt idx="35">
                  <c:v>9.184353967227216E-3</c:v>
                </c:pt>
                <c:pt idx="36">
                  <c:v>3.723841307031535E-3</c:v>
                </c:pt>
                <c:pt idx="37">
                  <c:v>4.1725060188416594E-3</c:v>
                </c:pt>
                <c:pt idx="38">
                  <c:v>7.5162887836004357E-3</c:v>
                </c:pt>
                <c:pt idx="39">
                  <c:v>-7.5026022855994101E-3</c:v>
                </c:pt>
                <c:pt idx="40">
                  <c:v>4.6591236484415247E-3</c:v>
                </c:pt>
                <c:pt idx="41">
                  <c:v>-1.8527934716559015E-3</c:v>
                </c:pt>
                <c:pt idx="42">
                  <c:v>1.3123048403561918E-3</c:v>
                </c:pt>
                <c:pt idx="43">
                  <c:v>7.0571078701374135E-3</c:v>
                </c:pt>
                <c:pt idx="44">
                  <c:v>6.0157974941933519E-3</c:v>
                </c:pt>
                <c:pt idx="45">
                  <c:v>3.090709064522424E-2</c:v>
                </c:pt>
                <c:pt idx="46">
                  <c:v>2.6388892630988675E-4</c:v>
                </c:pt>
                <c:pt idx="47">
                  <c:v>-8.6181730961909404E-3</c:v>
                </c:pt>
                <c:pt idx="48">
                  <c:v>8.3990844494243322E-3</c:v>
                </c:pt>
                <c:pt idx="49">
                  <c:v>1.3442093046260721E-3</c:v>
                </c:pt>
                <c:pt idx="50">
                  <c:v>-1.6649599001558699E-2</c:v>
                </c:pt>
                <c:pt idx="51">
                  <c:v>-6.5494314179927269E-4</c:v>
                </c:pt>
                <c:pt idx="52">
                  <c:v>-1.1275280296750342E-3</c:v>
                </c:pt>
                <c:pt idx="53">
                  <c:v>4.6729907629159493E-3</c:v>
                </c:pt>
                <c:pt idx="54">
                  <c:v>1.3668455259840517E-3</c:v>
                </c:pt>
                <c:pt idx="55">
                  <c:v>5.4794635914997046E-3</c:v>
                </c:pt>
                <c:pt idx="56">
                  <c:v>5.2783296731036882E-3</c:v>
                </c:pt>
                <c:pt idx="57">
                  <c:v>7.2413323114597812E-3</c:v>
                </c:pt>
                <c:pt idx="58">
                  <c:v>-9.858460134540047E-3</c:v>
                </c:pt>
                <c:pt idx="59">
                  <c:v>-3.0118811399898466E-3</c:v>
                </c:pt>
                <c:pt idx="60">
                  <c:v>1.7574538690203128E-2</c:v>
                </c:pt>
                <c:pt idx="61">
                  <c:v>-4.4858001863547414E-3</c:v>
                </c:pt>
                <c:pt idx="62">
                  <c:v>6.9335578208010026E-3</c:v>
                </c:pt>
                <c:pt idx="63">
                  <c:v>6.3691964255792217E-3</c:v>
                </c:pt>
                <c:pt idx="64">
                  <c:v>-8.9264676956378446E-3</c:v>
                </c:pt>
                <c:pt idx="65">
                  <c:v>-4.3510930302183767E-3</c:v>
                </c:pt>
                <c:pt idx="66">
                  <c:v>-1.0819972382605319E-3</c:v>
                </c:pt>
                <c:pt idx="67">
                  <c:v>4.0853078323994079E-3</c:v>
                </c:pt>
                <c:pt idx="68">
                  <c:v>-2.4659237046503336E-2</c:v>
                </c:pt>
                <c:pt idx="69">
                  <c:v>-1.606266956063165E-2</c:v>
                </c:pt>
                <c:pt idx="70">
                  <c:v>1.642112989137273E-3</c:v>
                </c:pt>
                <c:pt idx="71">
                  <c:v>-1.3360225759162257E-2</c:v>
                </c:pt>
                <c:pt idx="72">
                  <c:v>-4.0004228056966301E-3</c:v>
                </c:pt>
                <c:pt idx="73">
                  <c:v>3.6762078543178781E-3</c:v>
                </c:pt>
                <c:pt idx="74">
                  <c:v>7.7975869853763296E-3</c:v>
                </c:pt>
                <c:pt idx="75">
                  <c:v>-4.5095898360702248E-3</c:v>
                </c:pt>
                <c:pt idx="76">
                  <c:v>1.6612731362210559E-2</c:v>
                </c:pt>
                <c:pt idx="77">
                  <c:v>1.0456834443074329E-2</c:v>
                </c:pt>
                <c:pt idx="78">
                  <c:v>-2.9866885581983247E-3</c:v>
                </c:pt>
                <c:pt idx="79">
                  <c:v>2.2886941752860795E-2</c:v>
                </c:pt>
                <c:pt idx="80">
                  <c:v>4.7625527515276671E-3</c:v>
                </c:pt>
                <c:pt idx="81">
                  <c:v>-5.3306187437564528E-3</c:v>
                </c:pt>
                <c:pt idx="82">
                  <c:v>-8.00452259026177E-3</c:v>
                </c:pt>
                <c:pt idx="83">
                  <c:v>2.1433794600903798E-2</c:v>
                </c:pt>
                <c:pt idx="84">
                  <c:v>-5.9793264498822808E-3</c:v>
                </c:pt>
                <c:pt idx="85">
                  <c:v>-8.631240737143199E-3</c:v>
                </c:pt>
                <c:pt idx="86">
                  <c:v>9.2546092374009639E-3</c:v>
                </c:pt>
                <c:pt idx="87">
                  <c:v>7.9838863123332191E-3</c:v>
                </c:pt>
                <c:pt idx="88">
                  <c:v>-5.722789330743377E-3</c:v>
                </c:pt>
                <c:pt idx="89">
                  <c:v>-2.7505853077466856E-2</c:v>
                </c:pt>
                <c:pt idx="90">
                  <c:v>7.294591948999154E-3</c:v>
                </c:pt>
                <c:pt idx="91">
                  <c:v>-3.3899444163843287E-3</c:v>
                </c:pt>
                <c:pt idx="92">
                  <c:v>2.084575818547401E-2</c:v>
                </c:pt>
                <c:pt idx="93">
                  <c:v>-6.0519525625688823E-3</c:v>
                </c:pt>
                <c:pt idx="94">
                  <c:v>4.8354808071779543E-3</c:v>
                </c:pt>
                <c:pt idx="95">
                  <c:v>-7.9437797390851279E-3</c:v>
                </c:pt>
                <c:pt idx="96">
                  <c:v>4.3630691457332768E-3</c:v>
                </c:pt>
                <c:pt idx="97">
                  <c:v>4.7884062765013134E-3</c:v>
                </c:pt>
                <c:pt idx="98">
                  <c:v>-3.8549788353364266E-3</c:v>
                </c:pt>
                <c:pt idx="99">
                  <c:v>-1.2946193885808128E-2</c:v>
                </c:pt>
                <c:pt idx="100">
                  <c:v>-3.5746184417872542E-3</c:v>
                </c:pt>
                <c:pt idx="101">
                  <c:v>-5.4725551278340008E-3</c:v>
                </c:pt>
                <c:pt idx="102">
                  <c:v>1.1966723573161805E-2</c:v>
                </c:pt>
                <c:pt idx="103">
                  <c:v>8.2745847352220462E-3</c:v>
                </c:pt>
                <c:pt idx="104">
                  <c:v>-6.4525279121507148E-3</c:v>
                </c:pt>
                <c:pt idx="105">
                  <c:v>-8.9149678191269444E-3</c:v>
                </c:pt>
                <c:pt idx="106">
                  <c:v>7.2132563738685476E-3</c:v>
                </c:pt>
                <c:pt idx="107">
                  <c:v>-6.2249841296013395E-3</c:v>
                </c:pt>
                <c:pt idx="108">
                  <c:v>-1.2423414911685611E-2</c:v>
                </c:pt>
                <c:pt idx="109">
                  <c:v>-6.7503846572844178E-3</c:v>
                </c:pt>
                <c:pt idx="110">
                  <c:v>2.3010822685927312E-2</c:v>
                </c:pt>
                <c:pt idx="111">
                  <c:v>8.9405004675482437E-3</c:v>
                </c:pt>
                <c:pt idx="112">
                  <c:v>1.313666117317311E-2</c:v>
                </c:pt>
                <c:pt idx="113">
                  <c:v>-2.1625431282714744E-3</c:v>
                </c:pt>
                <c:pt idx="114">
                  <c:v>-5.7255147322136518E-3</c:v>
                </c:pt>
                <c:pt idx="115">
                  <c:v>2.6500304201470485E-3</c:v>
                </c:pt>
                <c:pt idx="116">
                  <c:v>6.3056963624635943E-3</c:v>
                </c:pt>
                <c:pt idx="117">
                  <c:v>5.5240006248827699E-3</c:v>
                </c:pt>
                <c:pt idx="118">
                  <c:v>3.3731455085362055E-3</c:v>
                </c:pt>
                <c:pt idx="119">
                  <c:v>-8.3847334088121769E-3</c:v>
                </c:pt>
                <c:pt idx="120">
                  <c:v>-3.9247626444760229E-3</c:v>
                </c:pt>
                <c:pt idx="121">
                  <c:v>-9.715252521242522E-3</c:v>
                </c:pt>
                <c:pt idx="122">
                  <c:v>-1.2213868737566001E-2</c:v>
                </c:pt>
                <c:pt idx="123">
                  <c:v>-2.6628568616179154E-3</c:v>
                </c:pt>
                <c:pt idx="124">
                  <c:v>-6.8204779700533425E-3</c:v>
                </c:pt>
                <c:pt idx="125">
                  <c:v>-8.8703767607140847E-3</c:v>
                </c:pt>
                <c:pt idx="126">
                  <c:v>-3.5996078690804491E-2</c:v>
                </c:pt>
                <c:pt idx="127">
                  <c:v>-2.2597518244917092E-3</c:v>
                </c:pt>
                <c:pt idx="128">
                  <c:v>1.5919647436617237E-2</c:v>
                </c:pt>
                <c:pt idx="129">
                  <c:v>1.3673049825957389E-2</c:v>
                </c:pt>
                <c:pt idx="130">
                  <c:v>-5.0014220958137035E-4</c:v>
                </c:pt>
                <c:pt idx="131">
                  <c:v>-1.6106975330552893E-2</c:v>
                </c:pt>
                <c:pt idx="132">
                  <c:v>-2.9756043337343687E-2</c:v>
                </c:pt>
                <c:pt idx="133">
                  <c:v>-9.0350017585765496E-3</c:v>
                </c:pt>
                <c:pt idx="134">
                  <c:v>-0.10111938800767033</c:v>
                </c:pt>
                <c:pt idx="135">
                  <c:v>2.4265076053717152E-2</c:v>
                </c:pt>
                <c:pt idx="136">
                  <c:v>-5.8121001000121048E-2</c:v>
                </c:pt>
                <c:pt idx="137">
                  <c:v>-3.4245184096302402E-2</c:v>
                </c:pt>
                <c:pt idx="138">
                  <c:v>-6.0464540270778612E-2</c:v>
                </c:pt>
                <c:pt idx="139">
                  <c:v>-4.2347781826034214E-2</c:v>
                </c:pt>
                <c:pt idx="140">
                  <c:v>8.1929146860671556E-2</c:v>
                </c:pt>
                <c:pt idx="141">
                  <c:v>-0.14900466067361778</c:v>
                </c:pt>
                <c:pt idx="142">
                  <c:v>3.6871424066226427E-2</c:v>
                </c:pt>
                <c:pt idx="143">
                  <c:v>6.6247468855892166E-2</c:v>
                </c:pt>
                <c:pt idx="144">
                  <c:v>5.1404356439657128E-2</c:v>
                </c:pt>
                <c:pt idx="145">
                  <c:v>1.5175538199696879E-2</c:v>
                </c:pt>
                <c:pt idx="146">
                  <c:v>-5.4380536474120167E-2</c:v>
                </c:pt>
              </c:numCache>
            </c:numRef>
          </c:xVal>
          <c:yVal>
            <c:numRef>
              <c:f>'FM Daily CAPM NSE'!$B$25:$B$172</c:f>
              <c:numCache>
                <c:formatCode>General</c:formatCode>
                <c:ptCount val="148"/>
                <c:pt idx="0">
                  <c:v>-8.2941402838837049E-3</c:v>
                </c:pt>
                <c:pt idx="1">
                  <c:v>-1.7794399043012322E-2</c:v>
                </c:pt>
                <c:pt idx="2">
                  <c:v>5.1591520735003431E-3</c:v>
                </c:pt>
                <c:pt idx="3">
                  <c:v>3.4750142771002801E-2</c:v>
                </c:pt>
                <c:pt idx="4">
                  <c:v>-5.2544114375059564E-3</c:v>
                </c:pt>
                <c:pt idx="5">
                  <c:v>-1.4244863822930271E-2</c:v>
                </c:pt>
                <c:pt idx="6">
                  <c:v>-7.7016727905214518E-3</c:v>
                </c:pt>
                <c:pt idx="7">
                  <c:v>3.2353974600281958E-3</c:v>
                </c:pt>
                <c:pt idx="8">
                  <c:v>-1.6753036476957577E-2</c:v>
                </c:pt>
                <c:pt idx="9">
                  <c:v>-1.9898844839031007E-3</c:v>
                </c:pt>
                <c:pt idx="10">
                  <c:v>-5.6668104651420971E-3</c:v>
                </c:pt>
                <c:pt idx="11">
                  <c:v>3.4602027885853831E-3</c:v>
                </c:pt>
                <c:pt idx="12">
                  <c:v>7.8684243571052973E-3</c:v>
                </c:pt>
                <c:pt idx="13">
                  <c:v>-1.5179589350324454E-2</c:v>
                </c:pt>
                <c:pt idx="14">
                  <c:v>-4.3056223691314349E-3</c:v>
                </c:pt>
                <c:pt idx="15">
                  <c:v>1.1288620546195061E-2</c:v>
                </c:pt>
                <c:pt idx="16">
                  <c:v>-2.1017224078388186E-2</c:v>
                </c:pt>
                <c:pt idx="17">
                  <c:v>-2.2223377125674494E-2</c:v>
                </c:pt>
                <c:pt idx="18">
                  <c:v>1.7594764549764257E-2</c:v>
                </c:pt>
                <c:pt idx="19">
                  <c:v>-1.7574358452616467E-2</c:v>
                </c:pt>
                <c:pt idx="20">
                  <c:v>3.036584467145011E-2</c:v>
                </c:pt>
                <c:pt idx="21">
                  <c:v>3.4870465229749022E-2</c:v>
                </c:pt>
                <c:pt idx="22">
                  <c:v>-8.4107112213099421E-3</c:v>
                </c:pt>
                <c:pt idx="23">
                  <c:v>-1.1886897026173904E-2</c:v>
                </c:pt>
                <c:pt idx="24">
                  <c:v>1.6886422018025857E-2</c:v>
                </c:pt>
                <c:pt idx="25">
                  <c:v>-1.0022269296199194E-2</c:v>
                </c:pt>
                <c:pt idx="26">
                  <c:v>6.6351748380445372E-5</c:v>
                </c:pt>
                <c:pt idx="27">
                  <c:v>-6.273807760828469E-3</c:v>
                </c:pt>
                <c:pt idx="28">
                  <c:v>1.9995753614778515E-3</c:v>
                </c:pt>
                <c:pt idx="29">
                  <c:v>-2.6299512293500246E-2</c:v>
                </c:pt>
                <c:pt idx="30">
                  <c:v>-4.6526159745319574E-3</c:v>
                </c:pt>
                <c:pt idx="31">
                  <c:v>1.787286131817474E-2</c:v>
                </c:pt>
                <c:pt idx="32">
                  <c:v>-1.2813166964634661E-2</c:v>
                </c:pt>
                <c:pt idx="33">
                  <c:v>-2.7755704562845963E-3</c:v>
                </c:pt>
                <c:pt idx="34">
                  <c:v>1.0368175564919195E-2</c:v>
                </c:pt>
                <c:pt idx="35">
                  <c:v>7.7546814634127919E-3</c:v>
                </c:pt>
                <c:pt idx="36">
                  <c:v>2.0666627981291469E-3</c:v>
                </c:pt>
                <c:pt idx="37">
                  <c:v>2.5340206112211216E-3</c:v>
                </c:pt>
                <c:pt idx="38">
                  <c:v>6.017118254642774E-3</c:v>
                </c:pt>
                <c:pt idx="39">
                  <c:v>-9.6275177071405652E-3</c:v>
                </c:pt>
                <c:pt idx="40">
                  <c:v>3.0409126069483009E-3</c:v>
                </c:pt>
                <c:pt idx="41">
                  <c:v>-3.742316080697838E-3</c:v>
                </c:pt>
                <c:pt idx="42">
                  <c:v>-4.4534757306738631E-4</c:v>
                </c:pt>
                <c:pt idx="43">
                  <c:v>5.5388060944021131E-3</c:v>
                </c:pt>
                <c:pt idx="44">
                  <c:v>4.4541107144428459E-3</c:v>
                </c:pt>
                <c:pt idx="45">
                  <c:v>3.0382471082173765E-2</c:v>
                </c:pt>
                <c:pt idx="46">
                  <c:v>-1.5374445352346882E-3</c:v>
                </c:pt>
                <c:pt idx="47">
                  <c:v>-1.0789567497693168E-2</c:v>
                </c:pt>
                <c:pt idx="48">
                  <c:v>6.936694590659891E-3</c:v>
                </c:pt>
                <c:pt idx="49">
                  <c:v>-4.1211384583957479E-4</c:v>
                </c:pt>
                <c:pt idx="50">
                  <c:v>-1.9155613563583494E-2</c:v>
                </c:pt>
                <c:pt idx="51">
                  <c:v>-2.4945586889593648E-3</c:v>
                </c:pt>
                <c:pt idx="52">
                  <c:v>-2.9868332848527073E-3</c:v>
                </c:pt>
                <c:pt idx="53">
                  <c:v>3.055357478862823E-3</c:v>
                </c:pt>
                <c:pt idx="54">
                  <c:v>-3.8853451224801685E-4</c:v>
                </c:pt>
                <c:pt idx="55">
                  <c:v>3.8954310740523467E-3</c:v>
                </c:pt>
                <c:pt idx="56">
                  <c:v>3.6859171413409111E-3</c:v>
                </c:pt>
                <c:pt idx="57">
                  <c:v>5.7307060360470667E-3</c:v>
                </c:pt>
                <c:pt idx="58">
                  <c:v>-1.2081529674773127E-2</c:v>
                </c:pt>
                <c:pt idx="59">
                  <c:v>-4.9496958090230747E-3</c:v>
                </c:pt>
                <c:pt idx="60">
                  <c:v>1.6494433622096454E-2</c:v>
                </c:pt>
                <c:pt idx="61">
                  <c:v>-6.4850240041123899E-3</c:v>
                </c:pt>
                <c:pt idx="62">
                  <c:v>5.4101084737840088E-3</c:v>
                </c:pt>
                <c:pt idx="63">
                  <c:v>4.822233607494078E-3</c:v>
                </c:pt>
                <c:pt idx="64">
                  <c:v>-1.1110706838481236E-2</c:v>
                </c:pt>
                <c:pt idx="65">
                  <c:v>-6.3447044286197365E-3</c:v>
                </c:pt>
                <c:pt idx="66">
                  <c:v>-2.9394055051684561E-3</c:v>
                </c:pt>
                <c:pt idx="67">
                  <c:v>2.4431894122243897E-3</c:v>
                </c:pt>
                <c:pt idx="68">
                  <c:v>-2.7498964002803696E-2</c:v>
                </c:pt>
                <c:pt idx="69">
                  <c:v>-1.8544230379815195E-2</c:v>
                </c:pt>
                <c:pt idx="70">
                  <c:v>-1.0179834555543881E-4</c:v>
                </c:pt>
                <c:pt idx="71">
                  <c:v>-1.5729192352948475E-2</c:v>
                </c:pt>
                <c:pt idx="72">
                  <c:v>-5.9794239308784448E-3</c:v>
                </c:pt>
                <c:pt idx="73">
                  <c:v>2.0170447521712649E-3</c:v>
                </c:pt>
                <c:pt idx="74">
                  <c:v>6.3101364237746569E-3</c:v>
                </c:pt>
                <c:pt idx="75">
                  <c:v>-6.5098048223327411E-3</c:v>
                </c:pt>
                <c:pt idx="76">
                  <c:v>1.5492553693512556E-2</c:v>
                </c:pt>
                <c:pt idx="77">
                  <c:v>9.0801783806872243E-3</c:v>
                </c:pt>
                <c:pt idx="78">
                  <c:v>-4.9234536071687662E-3</c:v>
                </c:pt>
                <c:pt idx="79">
                  <c:v>2.2028171873117001E-2</c:v>
                </c:pt>
                <c:pt idx="80">
                  <c:v>3.1486509651387274E-3</c:v>
                </c:pt>
                <c:pt idx="81">
                  <c:v>-7.3650409589868671E-3</c:v>
                </c:pt>
                <c:pt idx="82">
                  <c:v>-1.0150349946357834E-2</c:v>
                </c:pt>
                <c:pt idx="83">
                  <c:v>2.0514481009622335E-2</c:v>
                </c:pt>
                <c:pt idx="84">
                  <c:v>-8.040776328607788E-3</c:v>
                </c:pt>
                <c:pt idx="85">
                  <c:v>-1.0803179586937002E-2</c:v>
                </c:pt>
                <c:pt idx="86">
                  <c:v>7.8278638389424372E-3</c:v>
                </c:pt>
                <c:pt idx="87">
                  <c:v>6.5041976987873576E-3</c:v>
                </c:pt>
                <c:pt idx="88">
                  <c:v>-7.7735508842576816E-3</c:v>
                </c:pt>
                <c:pt idx="89">
                  <c:v>-3.0464181029960246E-2</c:v>
                </c:pt>
                <c:pt idx="90">
                  <c:v>5.786184675376756E-3</c:v>
                </c:pt>
                <c:pt idx="91">
                  <c:v>-5.3435106587652308E-3</c:v>
                </c:pt>
                <c:pt idx="92">
                  <c:v>1.9901944730526654E-2</c:v>
                </c:pt>
                <c:pt idx="93">
                  <c:v>-8.116428325087837E-3</c:v>
                </c:pt>
                <c:pt idx="94">
                  <c:v>3.2246174846901746E-3</c:v>
                </c:pt>
                <c:pt idx="95">
                  <c:v>-1.0087076313866539E-2</c:v>
                </c:pt>
                <c:pt idx="96">
                  <c:v>2.7325233325087403E-3</c:v>
                </c:pt>
                <c:pt idx="97">
                  <c:v>3.1755816476157473E-3</c:v>
                </c:pt>
                <c:pt idx="98">
                  <c:v>-5.8279202040961049E-3</c:v>
                </c:pt>
                <c:pt idx="99">
                  <c:v>-1.5297910315855598E-2</c:v>
                </c:pt>
                <c:pt idx="100">
                  <c:v>-5.5358789158964691E-3</c:v>
                </c:pt>
                <c:pt idx="101">
                  <c:v>-7.5128909599219505E-3</c:v>
                </c:pt>
                <c:pt idx="102">
                  <c:v>1.065297531183447E-2</c:v>
                </c:pt>
                <c:pt idx="103">
                  <c:v>6.807007738477094E-3</c:v>
                </c:pt>
                <c:pt idx="104">
                  <c:v>-8.5336931877596015E-3</c:v>
                </c:pt>
                <c:pt idx="105">
                  <c:v>-1.1098727832788369E-2</c:v>
                </c:pt>
                <c:pt idx="106">
                  <c:v>5.7014603466764742E-3</c:v>
                </c:pt>
                <c:pt idx="107">
                  <c:v>-8.2966690541567863E-3</c:v>
                </c:pt>
                <c:pt idx="108">
                  <c:v>-1.4753350354608268E-2</c:v>
                </c:pt>
                <c:pt idx="109">
                  <c:v>-8.8439597929908451E-3</c:v>
                </c:pt>
                <c:pt idx="110">
                  <c:v>2.2157214163356805E-2</c:v>
                </c:pt>
                <c:pt idx="111">
                  <c:v>7.5006680869986013E-3</c:v>
                </c:pt>
                <c:pt idx="112">
                  <c:v>1.1871657021812042E-2</c:v>
                </c:pt>
                <c:pt idx="113">
                  <c:v>-4.06497110194477E-3</c:v>
                </c:pt>
                <c:pt idx="114">
                  <c:v>-7.7763898364583261E-3</c:v>
                </c:pt>
                <c:pt idx="115">
                  <c:v>9.4811281066975233E-4</c:v>
                </c:pt>
                <c:pt idx="116">
                  <c:v>4.7560878869866863E-3</c:v>
                </c:pt>
                <c:pt idx="117">
                  <c:v>3.9418236919151091E-3</c:v>
                </c:pt>
                <c:pt idx="118">
                  <c:v>1.7013556609039577E-3</c:v>
                </c:pt>
                <c:pt idx="119">
                  <c:v>-1.0546401813139879E-2</c:v>
                </c:pt>
                <c:pt idx="120">
                  <c:v>-5.9006114757076591E-3</c:v>
                </c:pt>
                <c:pt idx="121">
                  <c:v>9.7747776400146508E-3</c:v>
                </c:pt>
                <c:pt idx="122">
                  <c:v>-1.1932355480308783E-2</c:v>
                </c:pt>
                <c:pt idx="123">
                  <c:v>-1.4535073679174572E-2</c:v>
                </c:pt>
                <c:pt idx="124">
                  <c:v>-4.5861298338925353E-3</c:v>
                </c:pt>
                <c:pt idx="125">
                  <c:v>-8.9169734633459136E-3</c:v>
                </c:pt>
                <c:pt idx="126">
                  <c:v>-1.1052278939004829E-2</c:v>
                </c:pt>
                <c:pt idx="127">
                  <c:v>-3.9308142168107879E-2</c:v>
                </c:pt>
                <c:pt idx="128">
                  <c:v>-4.166229887142563E-3</c:v>
                </c:pt>
                <c:pt idx="129">
                  <c:v>1.4770593220072029E-2</c:v>
                </c:pt>
                <c:pt idx="130">
                  <c:v>1.2430393693392983E-2</c:v>
                </c:pt>
                <c:pt idx="131">
                  <c:v>-2.3333081532217219E-3</c:v>
                </c:pt>
                <c:pt idx="132">
                  <c:v>-1.8590382098888907E-2</c:v>
                </c:pt>
                <c:pt idx="133">
                  <c:v>-3.2808122889470596E-2</c:v>
                </c:pt>
                <c:pt idx="134">
                  <c:v>-1.1223762848828861E-2</c:v>
                </c:pt>
                <c:pt idx="135">
                  <c:v>-0.10714473957031934</c:v>
                </c:pt>
                <c:pt idx="136">
                  <c:v>2.3463724560995519E-2</c:v>
                </c:pt>
                <c:pt idx="137">
                  <c:v>-6.2354874021822375E-2</c:v>
                </c:pt>
                <c:pt idx="138">
                  <c:v>-3.7484298555937733E-2</c:v>
                </c:pt>
                <c:pt idx="139">
                  <c:v>-6.4796054171718367E-2</c:v>
                </c:pt>
                <c:pt idx="140">
                  <c:v>-4.5924481738728457E-2</c:v>
                </c:pt>
                <c:pt idx="141">
                  <c:v>8.3530302825176386E-2</c:v>
                </c:pt>
                <c:pt idx="142">
                  <c:v>-0.15702509727034986</c:v>
                </c:pt>
                <c:pt idx="143">
                  <c:v>3.6595301623147135E-2</c:v>
                </c:pt>
                <c:pt idx="144">
                  <c:v>6.7195265669350676E-2</c:v>
                </c:pt>
                <c:pt idx="145">
                  <c:v>5.1733731976757277E-2</c:v>
                </c:pt>
                <c:pt idx="146">
                  <c:v>1.399548152415641E-2</c:v>
                </c:pt>
                <c:pt idx="147">
                  <c:v>-5.845856732596684E-2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C-4CB0-ACEB-0E28E858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84096"/>
        <c:axId val="319285664"/>
      </c:scatterChart>
      <c:valAx>
        <c:axId val="3192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Market</a:t>
                </a:r>
                <a:r>
                  <a:rPr lang="en-IN" sz="1100" b="1" baseline="0"/>
                  <a:t> Premium (NIFTY)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69864377417939039"/>
              <c:y val="0.53923721744084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5664"/>
        <c:crosses val="autoZero"/>
        <c:crossBetween val="midCat"/>
      </c:valAx>
      <c:valAx>
        <c:axId val="3192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Force Motors Premium</a:t>
                </a:r>
              </a:p>
            </c:rich>
          </c:tx>
          <c:layout>
            <c:manualLayout>
              <c:xMode val="edge"/>
              <c:yMode val="edge"/>
              <c:x val="0.54425842118572387"/>
              <c:y val="0.20915094915461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502972012219402"/>
          <c:y val="9.079716779588598E-2"/>
          <c:w val="0.17762716740944295"/>
          <c:h val="5.213632758522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Beta</a:t>
            </a:r>
            <a:r>
              <a:rPr lang="en-IN" baseline="0"/>
              <a:t> Regression</a:t>
            </a:r>
          </a:p>
          <a:p>
            <a:pPr>
              <a:defRPr/>
            </a:pPr>
            <a:r>
              <a:rPr lang="en-IN" baseline="0"/>
              <a:t>Force Motors (NSE)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'FM Weekly NSE'!$H$6:$H$36</c:f>
              <c:numCache>
                <c:formatCode>0.000000</c:formatCode>
                <c:ptCount val="31"/>
                <c:pt idx="0">
                  <c:v>-1.3289753929195161E-2</c:v>
                </c:pt>
                <c:pt idx="1">
                  <c:v>6.648878486549532E-3</c:v>
                </c:pt>
                <c:pt idx="2">
                  <c:v>-4.8962813857432591E-3</c:v>
                </c:pt>
                <c:pt idx="3">
                  <c:v>2.8927901924753766E-2</c:v>
                </c:pt>
                <c:pt idx="4">
                  <c:v>-2.2029277955270106E-2</c:v>
                </c:pt>
                <c:pt idx="5">
                  <c:v>4.660198662162514E-3</c:v>
                </c:pt>
                <c:pt idx="6">
                  <c:v>3.6761099699197677E-2</c:v>
                </c:pt>
                <c:pt idx="7">
                  <c:v>-3.3841213541156E-3</c:v>
                </c:pt>
                <c:pt idx="8">
                  <c:v>6.0176334192090307E-2</c:v>
                </c:pt>
                <c:pt idx="9">
                  <c:v>-1.5423978388212294E-2</c:v>
                </c:pt>
                <c:pt idx="10">
                  <c:v>4.2334871005997379E-3</c:v>
                </c:pt>
                <c:pt idx="11">
                  <c:v>5.2930625314176923E-3</c:v>
                </c:pt>
                <c:pt idx="12">
                  <c:v>1.7288925111749787E-2</c:v>
                </c:pt>
                <c:pt idx="13">
                  <c:v>-4.2260355769615246E-2</c:v>
                </c:pt>
                <c:pt idx="14">
                  <c:v>-4.3426670301556485E-3</c:v>
                </c:pt>
                <c:pt idx="15">
                  <c:v>4.2414321279895126E-2</c:v>
                </c:pt>
                <c:pt idx="16">
                  <c:v>1.2781321369877089E-2</c:v>
                </c:pt>
                <c:pt idx="17">
                  <c:v>-3.0637536383848587E-3</c:v>
                </c:pt>
                <c:pt idx="18">
                  <c:v>-9.0341231624489534E-3</c:v>
                </c:pt>
                <c:pt idx="19">
                  <c:v>2.1956567391287519E-3</c:v>
                </c:pt>
                <c:pt idx="20">
                  <c:v>-1.8275147882920294E-3</c:v>
                </c:pt>
                <c:pt idx="21">
                  <c:v>-2.6562553099422303E-2</c:v>
                </c:pt>
                <c:pt idx="22">
                  <c:v>3.5590140899469581E-2</c:v>
                </c:pt>
                <c:pt idx="23">
                  <c:v>1.2148152557003749E-2</c:v>
                </c:pt>
                <c:pt idx="24">
                  <c:v>-1.0991271724834847E-2</c:v>
                </c:pt>
                <c:pt idx="25">
                  <c:v>-6.4868028528812113E-2</c:v>
                </c:pt>
                <c:pt idx="26">
                  <c:v>1.024762157698569E-2</c:v>
                </c:pt>
                <c:pt idx="27">
                  <c:v>-0.1163129885160738</c:v>
                </c:pt>
                <c:pt idx="28">
                  <c:v>-0.11151940456281302</c:v>
                </c:pt>
                <c:pt idx="29">
                  <c:v>8.657769114194875E-3</c:v>
                </c:pt>
                <c:pt idx="30">
                  <c:v>-3.3616881729742212E-2</c:v>
                </c:pt>
              </c:numCache>
            </c:numRef>
          </c:xVal>
          <c:yVal>
            <c:numRef>
              <c:f>'FM Weekly NSE'!$G$6:$G$36</c:f>
              <c:numCache>
                <c:formatCode>0.000000</c:formatCode>
                <c:ptCount val="31"/>
                <c:pt idx="0">
                  <c:v>-7.7822190728622743E-3</c:v>
                </c:pt>
                <c:pt idx="1">
                  <c:v>-1.7653150582620812E-2</c:v>
                </c:pt>
                <c:pt idx="2">
                  <c:v>-1.5586353143947677E-2</c:v>
                </c:pt>
                <c:pt idx="3">
                  <c:v>-2.3796044433740199E-2</c:v>
                </c:pt>
                <c:pt idx="4">
                  <c:v>-4.1295267031057667E-2</c:v>
                </c:pt>
                <c:pt idx="5">
                  <c:v>-2.1923974597414429E-2</c:v>
                </c:pt>
                <c:pt idx="6">
                  <c:v>-4.2861379030937445E-3</c:v>
                </c:pt>
                <c:pt idx="7">
                  <c:v>-8.6944435146443788E-3</c:v>
                </c:pt>
                <c:pt idx="8">
                  <c:v>8.0707410246732378E-2</c:v>
                </c:pt>
                <c:pt idx="9">
                  <c:v>-4.3415661049600117E-2</c:v>
                </c:pt>
                <c:pt idx="10">
                  <c:v>-4.4882443600074012E-2</c:v>
                </c:pt>
                <c:pt idx="11">
                  <c:v>-1.7248700327098611E-2</c:v>
                </c:pt>
                <c:pt idx="12">
                  <c:v>4.655568784417756E-2</c:v>
                </c:pt>
                <c:pt idx="13">
                  <c:v>-5.9709575325796113E-2</c:v>
                </c:pt>
                <c:pt idx="14">
                  <c:v>-7.1704811784916056E-2</c:v>
                </c:pt>
                <c:pt idx="15">
                  <c:v>4.6029572092427889E-2</c:v>
                </c:pt>
                <c:pt idx="16">
                  <c:v>0.1480501513672354</c:v>
                </c:pt>
                <c:pt idx="17">
                  <c:v>-1.7490699920247283E-2</c:v>
                </c:pt>
                <c:pt idx="18">
                  <c:v>5.0398068640666191E-2</c:v>
                </c:pt>
                <c:pt idx="19">
                  <c:v>0.20193988739117277</c:v>
                </c:pt>
                <c:pt idx="20">
                  <c:v>2.5609611668170648E-2</c:v>
                </c:pt>
                <c:pt idx="21">
                  <c:v>-0.15369783336244544</c:v>
                </c:pt>
                <c:pt idx="22">
                  <c:v>0.15974307789039269</c:v>
                </c:pt>
                <c:pt idx="23">
                  <c:v>-4.2408205352988199E-2</c:v>
                </c:pt>
                <c:pt idx="24">
                  <c:v>-3.6034209587256595E-2</c:v>
                </c:pt>
                <c:pt idx="25">
                  <c:v>-0.15026807699855543</c:v>
                </c:pt>
                <c:pt idx="26">
                  <c:v>-3.2493828731540803E-2</c:v>
                </c:pt>
                <c:pt idx="27">
                  <c:v>-0.1185339441681683</c:v>
                </c:pt>
                <c:pt idx="28">
                  <c:v>-0.14990518337308387</c:v>
                </c:pt>
                <c:pt idx="29">
                  <c:v>-5.0427521587730825E-2</c:v>
                </c:pt>
                <c:pt idx="30">
                  <c:v>7.4924024991794291E-3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7-496D-A901-2FDB12D0A3CD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'FM Weekly NSE'!$H$6:$H$36</c:f>
              <c:numCache>
                <c:formatCode>0.000000</c:formatCode>
                <c:ptCount val="31"/>
                <c:pt idx="0">
                  <c:v>-1.3289753929195161E-2</c:v>
                </c:pt>
                <c:pt idx="1">
                  <c:v>6.648878486549532E-3</c:v>
                </c:pt>
                <c:pt idx="2">
                  <c:v>-4.8962813857432591E-3</c:v>
                </c:pt>
                <c:pt idx="3">
                  <c:v>2.8927901924753766E-2</c:v>
                </c:pt>
                <c:pt idx="4">
                  <c:v>-2.2029277955270106E-2</c:v>
                </c:pt>
                <c:pt idx="5">
                  <c:v>4.660198662162514E-3</c:v>
                </c:pt>
                <c:pt idx="6">
                  <c:v>3.6761099699197677E-2</c:v>
                </c:pt>
                <c:pt idx="7">
                  <c:v>-3.3841213541156E-3</c:v>
                </c:pt>
                <c:pt idx="8">
                  <c:v>6.0176334192090307E-2</c:v>
                </c:pt>
                <c:pt idx="9">
                  <c:v>-1.5423978388212294E-2</c:v>
                </c:pt>
                <c:pt idx="10">
                  <c:v>4.2334871005997379E-3</c:v>
                </c:pt>
                <c:pt idx="11">
                  <c:v>5.2930625314176923E-3</c:v>
                </c:pt>
                <c:pt idx="12">
                  <c:v>1.7288925111749787E-2</c:v>
                </c:pt>
                <c:pt idx="13">
                  <c:v>-4.2260355769615246E-2</c:v>
                </c:pt>
                <c:pt idx="14">
                  <c:v>-4.3426670301556485E-3</c:v>
                </c:pt>
                <c:pt idx="15">
                  <c:v>4.2414321279895126E-2</c:v>
                </c:pt>
                <c:pt idx="16">
                  <c:v>1.2781321369877089E-2</c:v>
                </c:pt>
                <c:pt idx="17">
                  <c:v>-3.0637536383848587E-3</c:v>
                </c:pt>
                <c:pt idx="18">
                  <c:v>-9.0341231624489534E-3</c:v>
                </c:pt>
                <c:pt idx="19">
                  <c:v>2.1956567391287519E-3</c:v>
                </c:pt>
                <c:pt idx="20">
                  <c:v>-1.8275147882920294E-3</c:v>
                </c:pt>
                <c:pt idx="21">
                  <c:v>-2.6562553099422303E-2</c:v>
                </c:pt>
                <c:pt idx="22">
                  <c:v>3.5590140899469581E-2</c:v>
                </c:pt>
                <c:pt idx="23">
                  <c:v>1.2148152557003749E-2</c:v>
                </c:pt>
                <c:pt idx="24">
                  <c:v>-1.0991271724834847E-2</c:v>
                </c:pt>
                <c:pt idx="25">
                  <c:v>-6.4868028528812113E-2</c:v>
                </c:pt>
                <c:pt idx="26">
                  <c:v>1.024762157698569E-2</c:v>
                </c:pt>
                <c:pt idx="27">
                  <c:v>-0.1163129885160738</c:v>
                </c:pt>
                <c:pt idx="28">
                  <c:v>-0.11151940456281302</c:v>
                </c:pt>
                <c:pt idx="29">
                  <c:v>8.657769114194875E-3</c:v>
                </c:pt>
                <c:pt idx="30">
                  <c:v>-3.3616881729742212E-2</c:v>
                </c:pt>
              </c:numCache>
            </c:numRef>
          </c:xVal>
          <c:yVal>
            <c:numRef>
              <c:f>'FM Weekly CAPM NSE'!$B$25:$B$55</c:f>
              <c:numCache>
                <c:formatCode>General</c:formatCode>
                <c:ptCount val="31"/>
                <c:pt idx="0">
                  <c:v>-2.1232935225498233E-2</c:v>
                </c:pt>
                <c:pt idx="1">
                  <c:v>5.9714245392476686E-3</c:v>
                </c:pt>
                <c:pt idx="2">
                  <c:v>-9.7808435280118643E-3</c:v>
                </c:pt>
                <c:pt idx="3">
                  <c:v>3.6369024343611042E-2</c:v>
                </c:pt>
                <c:pt idx="4">
                  <c:v>-3.3157181122636076E-2</c:v>
                </c:pt>
                <c:pt idx="5">
                  <c:v>3.258060840501959E-3</c:v>
                </c:pt>
                <c:pt idx="6">
                  <c:v>4.7056674625789136E-2</c:v>
                </c:pt>
                <c:pt idx="7">
                  <c:v>-7.717645578197414E-3</c:v>
                </c:pt>
                <c:pt idx="8">
                  <c:v>7.9004525904572409E-2</c:v>
                </c:pt>
                <c:pt idx="9">
                  <c:v>-2.4144880678485997E-2</c:v>
                </c:pt>
                <c:pt idx="10">
                  <c:v>2.6758536662845533E-3</c:v>
                </c:pt>
                <c:pt idx="11">
                  <c:v>4.1215431507396318E-3</c:v>
                </c:pt>
                <c:pt idx="12">
                  <c:v>2.0488752020396642E-2</c:v>
                </c:pt>
                <c:pt idx="13">
                  <c:v>-6.0760554704838626E-2</c:v>
                </c:pt>
                <c:pt idx="14">
                  <c:v>-9.0254896107371512E-3</c:v>
                </c:pt>
                <c:pt idx="15">
                  <c:v>5.4769955582294243E-2</c:v>
                </c:pt>
                <c:pt idx="16">
                  <c:v>1.4338557196904802E-2</c:v>
                </c:pt>
                <c:pt idx="17">
                  <c:v>-7.2805344256357792E-3</c:v>
                </c:pt>
                <c:pt idx="18">
                  <c:v>-1.5426533462804353E-2</c:v>
                </c:pt>
                <c:pt idx="19">
                  <c:v>-1.0457124636903186E-4</c:v>
                </c:pt>
                <c:pt idx="20">
                  <c:v>-5.5938045771771628E-3</c:v>
                </c:pt>
                <c:pt idx="21">
                  <c:v>-3.9342402122884437E-2</c:v>
                </c:pt>
                <c:pt idx="22">
                  <c:v>4.5459013171719527E-2</c:v>
                </c:pt>
                <c:pt idx="23">
                  <c:v>1.3474658820222677E-2</c:v>
                </c:pt>
                <c:pt idx="24">
                  <c:v>-1.8096875765827976E-2</c:v>
                </c:pt>
                <c:pt idx="25">
                  <c:v>-9.1606565121238909E-2</c:v>
                </c:pt>
                <c:pt idx="26">
                  <c:v>1.088156580128378E-2</c:v>
                </c:pt>
                <c:pt idx="27">
                  <c:v>-0.16179829996014777</c:v>
                </c:pt>
                <c:pt idx="28">
                  <c:v>-0.1552579124497164</c:v>
                </c:pt>
                <c:pt idx="29">
                  <c:v>8.7123639488801401E-3</c:v>
                </c:pt>
                <c:pt idx="30">
                  <c:v>-4.8967359840968852E-2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7-496D-A901-2FDB12D0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84488"/>
        <c:axId val="319284880"/>
      </c:scatterChart>
      <c:valAx>
        <c:axId val="3192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Market Premium (NIFTY)</a:t>
                </a:r>
              </a:p>
            </c:rich>
          </c:tx>
          <c:layout>
            <c:manualLayout>
              <c:xMode val="edge"/>
              <c:yMode val="edge"/>
              <c:x val="0.66406132131345819"/>
              <c:y val="0.68476584022038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4880"/>
        <c:crosses val="autoZero"/>
        <c:crossBetween val="midCat"/>
      </c:valAx>
      <c:valAx>
        <c:axId val="3192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Force</a:t>
                </a:r>
                <a:r>
                  <a:rPr lang="en-IN" sz="1100" baseline="0"/>
                  <a:t> Motors Premium</a:t>
                </a:r>
                <a:endParaRPr lang="en-IN" sz="1100"/>
              </a:p>
            </c:rich>
          </c:tx>
          <c:layout>
            <c:manualLayout>
              <c:xMode val="edge"/>
              <c:yMode val="edge"/>
              <c:x val="0.49287410926365793"/>
              <c:y val="0.2827342140083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813252835583052"/>
          <c:y val="7.946287519747236E-2"/>
          <c:w val="0.27755934805024374"/>
          <c:h val="8.9191990811575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Force</a:t>
            </a:r>
            <a:r>
              <a:rPr lang="en-IN" sz="1400" baseline="0"/>
              <a:t> Motors(Daily)</a:t>
            </a:r>
            <a:endParaRPr lang="en-IN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'[2]FM Daily BSE'!$L$8:$L$245</c:f>
              <c:numCache>
                <c:formatCode>General</c:formatCode>
                <c:ptCount val="238"/>
                <c:pt idx="0">
                  <c:v>1.4853498E-2</c:v>
                </c:pt>
                <c:pt idx="1">
                  <c:v>-4.4965889999999996E-3</c:v>
                </c:pt>
                <c:pt idx="2">
                  <c:v>-1.5548986000000001E-2</c:v>
                </c:pt>
                <c:pt idx="3">
                  <c:v>3.8886779999999996E-3</c:v>
                </c:pt>
                <c:pt idx="4">
                  <c:v>-1.0560831999999999E-2</c:v>
                </c:pt>
                <c:pt idx="5">
                  <c:v>9.6675509999999999E-3</c:v>
                </c:pt>
                <c:pt idx="6">
                  <c:v>-8.1876810000000005E-3</c:v>
                </c:pt>
                <c:pt idx="7">
                  <c:v>6.1356999999999948E-5</c:v>
                </c:pt>
                <c:pt idx="8">
                  <c:v>-1.0531459999999996E-3</c:v>
                </c:pt>
                <c:pt idx="9">
                  <c:v>5.878561E-3</c:v>
                </c:pt>
                <c:pt idx="10">
                  <c:v>9.8050199999999994E-3</c:v>
                </c:pt>
                <c:pt idx="11">
                  <c:v>-7.5463950000000009E-3</c:v>
                </c:pt>
                <c:pt idx="12">
                  <c:v>-1.9949412E-2</c:v>
                </c:pt>
                <c:pt idx="13">
                  <c:v>-1.977899E-3</c:v>
                </c:pt>
                <c:pt idx="14">
                  <c:v>1.9300695E-2</c:v>
                </c:pt>
                <c:pt idx="15">
                  <c:v>-1.189146E-2</c:v>
                </c:pt>
                <c:pt idx="16">
                  <c:v>1.4487356E-2</c:v>
                </c:pt>
                <c:pt idx="17">
                  <c:v>-1.7157870000000001E-3</c:v>
                </c:pt>
                <c:pt idx="18">
                  <c:v>2.515883E-3</c:v>
                </c:pt>
                <c:pt idx="19">
                  <c:v>-1.9660670000000002E-3</c:v>
                </c:pt>
                <c:pt idx="20">
                  <c:v>-8.9144630000000009E-3</c:v>
                </c:pt>
                <c:pt idx="21">
                  <c:v>-6.7862199999999999E-3</c:v>
                </c:pt>
                <c:pt idx="22">
                  <c:v>-1.1836231000000001E-2</c:v>
                </c:pt>
                <c:pt idx="23">
                  <c:v>-9.0921950000000008E-3</c:v>
                </c:pt>
                <c:pt idx="24">
                  <c:v>-4.7539050000000001E-3</c:v>
                </c:pt>
                <c:pt idx="25">
                  <c:v>-6.5342839999999996E-3</c:v>
                </c:pt>
                <c:pt idx="26">
                  <c:v>7.5392800000000006E-3</c:v>
                </c:pt>
                <c:pt idx="27">
                  <c:v>-5.5571370000000002E-3</c:v>
                </c:pt>
                <c:pt idx="28">
                  <c:v>7.8064659999999998E-3</c:v>
                </c:pt>
                <c:pt idx="29">
                  <c:v>1.6368522E-2</c:v>
                </c:pt>
                <c:pt idx="30">
                  <c:v>4.7786778000000002E-2</c:v>
                </c:pt>
                <c:pt idx="31">
                  <c:v>-1.2029227E-2</c:v>
                </c:pt>
                <c:pt idx="32">
                  <c:v>9.503049999999999E-3</c:v>
                </c:pt>
                <c:pt idx="33">
                  <c:v>-4.7404680000000003E-3</c:v>
                </c:pt>
                <c:pt idx="34">
                  <c:v>1.7860443E-2</c:v>
                </c:pt>
                <c:pt idx="35">
                  <c:v>1.4503337000000002E-2</c:v>
                </c:pt>
                <c:pt idx="36">
                  <c:v>4.1742919999999996E-3</c:v>
                </c:pt>
                <c:pt idx="37">
                  <c:v>-2.8309780000000001E-3</c:v>
                </c:pt>
                <c:pt idx="38">
                  <c:v>7.2519200000000002E-3</c:v>
                </c:pt>
                <c:pt idx="39">
                  <c:v>1.1243341E-2</c:v>
                </c:pt>
                <c:pt idx="40">
                  <c:v>2.1035114000000001E-2</c:v>
                </c:pt>
                <c:pt idx="41">
                  <c:v>-1.0271465E-2</c:v>
                </c:pt>
                <c:pt idx="42">
                  <c:v>-8.1665200000000104E-4</c:v>
                </c:pt>
                <c:pt idx="43">
                  <c:v>-4.0198760000000004E-3</c:v>
                </c:pt>
                <c:pt idx="44">
                  <c:v>-1.05436E-2</c:v>
                </c:pt>
                <c:pt idx="45">
                  <c:v>9.8710039999999992E-3</c:v>
                </c:pt>
                <c:pt idx="46">
                  <c:v>-1.2473120000000004E-3</c:v>
                </c:pt>
                <c:pt idx="47">
                  <c:v>1.1407000000000008E-5</c:v>
                </c:pt>
                <c:pt idx="48">
                  <c:v>5.5207050000000008E-3</c:v>
                </c:pt>
                <c:pt idx="49">
                  <c:v>-1.4152609999999999E-2</c:v>
                </c:pt>
                <c:pt idx="50">
                  <c:v>1.9895817E-2</c:v>
                </c:pt>
                <c:pt idx="51">
                  <c:v>-3.0994969999999997E-3</c:v>
                </c:pt>
                <c:pt idx="52">
                  <c:v>1.9799523999999999E-2</c:v>
                </c:pt>
                <c:pt idx="53">
                  <c:v>-2.0580906E-2</c:v>
                </c:pt>
                <c:pt idx="54">
                  <c:v>-3.2493400000000003E-4</c:v>
                </c:pt>
                <c:pt idx="55">
                  <c:v>3.474357E-3</c:v>
                </c:pt>
                <c:pt idx="56">
                  <c:v>-3.4152920000000003E-3</c:v>
                </c:pt>
                <c:pt idx="57">
                  <c:v>5.0568409999999994E-3</c:v>
                </c:pt>
                <c:pt idx="58">
                  <c:v>-2.244327E-3</c:v>
                </c:pt>
                <c:pt idx="59">
                  <c:v>7.0086059999999997E-3</c:v>
                </c:pt>
                <c:pt idx="60">
                  <c:v>8.475181E-3</c:v>
                </c:pt>
                <c:pt idx="61">
                  <c:v>2.471862E-3</c:v>
                </c:pt>
                <c:pt idx="62">
                  <c:v>1.3727156000000001E-2</c:v>
                </c:pt>
                <c:pt idx="63">
                  <c:v>-1.5894299999999993E-3</c:v>
                </c:pt>
                <c:pt idx="64">
                  <c:v>-1.6459799999999844E-4</c:v>
                </c:pt>
                <c:pt idx="65">
                  <c:v>-3.7352830000000003E-3</c:v>
                </c:pt>
                <c:pt idx="66">
                  <c:v>2.313102E-3</c:v>
                </c:pt>
                <c:pt idx="67">
                  <c:v>1.4500694E-2</c:v>
                </c:pt>
                <c:pt idx="68">
                  <c:v>-1.4378139999999999E-3</c:v>
                </c:pt>
                <c:pt idx="69">
                  <c:v>1.2642904E-2</c:v>
                </c:pt>
                <c:pt idx="70">
                  <c:v>2.1924368999999999E-2</c:v>
                </c:pt>
                <c:pt idx="71">
                  <c:v>-3.7993000000000055E-5</c:v>
                </c:pt>
                <c:pt idx="72">
                  <c:v>-1.4713591E-2</c:v>
                </c:pt>
                <c:pt idx="73">
                  <c:v>-1.0308374999999998E-2</c:v>
                </c:pt>
                <c:pt idx="74">
                  <c:v>-1.6978785999999999E-2</c:v>
                </c:pt>
                <c:pt idx="75">
                  <c:v>-8.4723950000000006E-3</c:v>
                </c:pt>
                <c:pt idx="76">
                  <c:v>4.433890000000002E-4</c:v>
                </c:pt>
                <c:pt idx="77">
                  <c:v>-1.2240396000000001E-2</c:v>
                </c:pt>
                <c:pt idx="78">
                  <c:v>-3.3052499999999992E-4</c:v>
                </c:pt>
                <c:pt idx="79">
                  <c:v>1.2115113E-2</c:v>
                </c:pt>
                <c:pt idx="80">
                  <c:v>-3.7720790000000002E-3</c:v>
                </c:pt>
                <c:pt idx="81">
                  <c:v>5.0430219999999994E-3</c:v>
                </c:pt>
                <c:pt idx="82">
                  <c:v>-2.0847570000000003E-2</c:v>
                </c:pt>
                <c:pt idx="83">
                  <c:v>1.3798622E-2</c:v>
                </c:pt>
                <c:pt idx="84">
                  <c:v>-1.7271524E-2</c:v>
                </c:pt>
                <c:pt idx="85">
                  <c:v>1.5648036000000001E-2</c:v>
                </c:pt>
                <c:pt idx="86">
                  <c:v>-1.2644076000000001E-2</c:v>
                </c:pt>
                <c:pt idx="87">
                  <c:v>1.2157609999999999E-2</c:v>
                </c:pt>
                <c:pt idx="88">
                  <c:v>-7.5805839999999996E-3</c:v>
                </c:pt>
                <c:pt idx="89">
                  <c:v>-2.0297081000000002E-2</c:v>
                </c:pt>
                <c:pt idx="90">
                  <c:v>-6.0386179999999991E-3</c:v>
                </c:pt>
                <c:pt idx="91">
                  <c:v>1.3839809000000002E-2</c:v>
                </c:pt>
                <c:pt idx="92">
                  <c:v>-5.6034889999999997E-3</c:v>
                </c:pt>
                <c:pt idx="93">
                  <c:v>-1.4912189999999998E-3</c:v>
                </c:pt>
                <c:pt idx="94">
                  <c:v>-4.469967E-3</c:v>
                </c:pt>
                <c:pt idx="95">
                  <c:v>-1.4950932000000002E-2</c:v>
                </c:pt>
                <c:pt idx="96">
                  <c:v>4.7575299999999994E-3</c:v>
                </c:pt>
                <c:pt idx="97">
                  <c:v>3.5605881999999998E-2</c:v>
                </c:pt>
                <c:pt idx="98">
                  <c:v>-3.6754259999999999E-3</c:v>
                </c:pt>
                <c:pt idx="99">
                  <c:v>-1.16325E-2</c:v>
                </c:pt>
                <c:pt idx="100">
                  <c:v>-7.0240679999999996E-3</c:v>
                </c:pt>
                <c:pt idx="101">
                  <c:v>5.1180740000000002E-3</c:v>
                </c:pt>
                <c:pt idx="102">
                  <c:v>-1.4522056999999998E-2</c:v>
                </c:pt>
                <c:pt idx="103">
                  <c:v>-7.3980999999999873E-5</c:v>
                </c:pt>
                <c:pt idx="104">
                  <c:v>-6.1869839999999995E-3</c:v>
                </c:pt>
                <c:pt idx="105">
                  <c:v>5.2059759999999993E-3</c:v>
                </c:pt>
                <c:pt idx="106">
                  <c:v>8.5259560000000012E-3</c:v>
                </c:pt>
                <c:pt idx="107">
                  <c:v>-1.2424860000000001E-2</c:v>
                </c:pt>
                <c:pt idx="108">
                  <c:v>-2.0683500000000005E-3</c:v>
                </c:pt>
                <c:pt idx="109">
                  <c:v>1.1665353999999999E-2</c:v>
                </c:pt>
                <c:pt idx="110">
                  <c:v>-1.8899592999999999E-2</c:v>
                </c:pt>
                <c:pt idx="111">
                  <c:v>-1.9999610000000001E-2</c:v>
                </c:pt>
                <c:pt idx="112">
                  <c:v>1.8769369000000001E-2</c:v>
                </c:pt>
                <c:pt idx="113">
                  <c:v>-1.5465434E-2</c:v>
                </c:pt>
                <c:pt idx="114">
                  <c:v>3.0927146000000003E-2</c:v>
                </c:pt>
                <c:pt idx="115">
                  <c:v>3.4589382000000002E-2</c:v>
                </c:pt>
                <c:pt idx="116">
                  <c:v>-5.1181280000000004E-3</c:v>
                </c:pt>
                <c:pt idx="117">
                  <c:v>-9.7812769999999997E-3</c:v>
                </c:pt>
                <c:pt idx="118">
                  <c:v>1.6766457999999998E-2</c:v>
                </c:pt>
                <c:pt idx="119">
                  <c:v>-7.0874860000000005E-3</c:v>
                </c:pt>
                <c:pt idx="120">
                  <c:v>1.1012390000000004E-3</c:v>
                </c:pt>
                <c:pt idx="121">
                  <c:v>-3.6597869999999994E-3</c:v>
                </c:pt>
                <c:pt idx="122">
                  <c:v>2.5169450000000005E-3</c:v>
                </c:pt>
                <c:pt idx="123">
                  <c:v>-2.2577541E-2</c:v>
                </c:pt>
                <c:pt idx="124">
                  <c:v>-2.1514129999999996E-3</c:v>
                </c:pt>
                <c:pt idx="125">
                  <c:v>1.9311155E-2</c:v>
                </c:pt>
                <c:pt idx="126">
                  <c:v>-1.1393785999999999E-2</c:v>
                </c:pt>
                <c:pt idx="127">
                  <c:v>-6.8793299999999995E-4</c:v>
                </c:pt>
                <c:pt idx="128">
                  <c:v>1.0792088E-2</c:v>
                </c:pt>
                <c:pt idx="129">
                  <c:v>9.1311699999999992E-3</c:v>
                </c:pt>
                <c:pt idx="130">
                  <c:v>3.012565E-3</c:v>
                </c:pt>
                <c:pt idx="131">
                  <c:v>5.2378810000000007E-3</c:v>
                </c:pt>
                <c:pt idx="132">
                  <c:v>7.3074860000000002E-3</c:v>
                </c:pt>
                <c:pt idx="133">
                  <c:v>-9.7127949999999998E-3</c:v>
                </c:pt>
                <c:pt idx="134">
                  <c:v>5.7378569999999999E-3</c:v>
                </c:pt>
                <c:pt idx="135">
                  <c:v>-9.840929999999999E-4</c:v>
                </c:pt>
                <c:pt idx="136">
                  <c:v>2.1653409999999999E-3</c:v>
                </c:pt>
                <c:pt idx="137">
                  <c:v>7.7240039999999996E-3</c:v>
                </c:pt>
                <c:pt idx="138">
                  <c:v>5.1269929999999998E-3</c:v>
                </c:pt>
                <c:pt idx="139">
                  <c:v>3.0696619000000001E-2</c:v>
                </c:pt>
                <c:pt idx="140">
                  <c:v>-5.9082299999999987E-4</c:v>
                </c:pt>
                <c:pt idx="141">
                  <c:v>-7.9331969999999995E-3</c:v>
                </c:pt>
                <c:pt idx="142">
                  <c:v>9.8046089999999989E-3</c:v>
                </c:pt>
                <c:pt idx="143">
                  <c:v>2.0455410000000001E-3</c:v>
                </c:pt>
                <c:pt idx="144">
                  <c:v>-1.6120506E-2</c:v>
                </c:pt>
                <c:pt idx="145">
                  <c:v>-5.6758900000000007E-4</c:v>
                </c:pt>
                <c:pt idx="146">
                  <c:v>-6.7651699999999974E-4</c:v>
                </c:pt>
                <c:pt idx="147">
                  <c:v>6.248221E-3</c:v>
                </c:pt>
                <c:pt idx="148">
                  <c:v>1.1427920000000001E-3</c:v>
                </c:pt>
                <c:pt idx="149">
                  <c:v>4.6035199999999998E-3</c:v>
                </c:pt>
                <c:pt idx="150">
                  <c:v>5.2049779999999999E-3</c:v>
                </c:pt>
                <c:pt idx="151">
                  <c:v>6.7957440000000003E-3</c:v>
                </c:pt>
                <c:pt idx="152">
                  <c:v>-9.1810740000000009E-3</c:v>
                </c:pt>
                <c:pt idx="153">
                  <c:v>-3.8175799999999997E-3</c:v>
                </c:pt>
                <c:pt idx="154">
                  <c:v>1.7327552999999999E-2</c:v>
                </c:pt>
                <c:pt idx="155">
                  <c:v>-3.1613100000000001E-3</c:v>
                </c:pt>
                <c:pt idx="156">
                  <c:v>6.5824660000000004E-3</c:v>
                </c:pt>
                <c:pt idx="157">
                  <c:v>4.8709140000000005E-3</c:v>
                </c:pt>
                <c:pt idx="158">
                  <c:v>-9.2780180000000007E-3</c:v>
                </c:pt>
                <c:pt idx="159">
                  <c:v>-3.4949870000000002E-3</c:v>
                </c:pt>
                <c:pt idx="160">
                  <c:v>2.9421799999999974E-4</c:v>
                </c:pt>
                <c:pt idx="161">
                  <c:v>4.2984119999999997E-3</c:v>
                </c:pt>
                <c:pt idx="162">
                  <c:v>-2.4330690999999998E-2</c:v>
                </c:pt>
                <c:pt idx="163">
                  <c:v>-1.6201196000000001E-2</c:v>
                </c:pt>
                <c:pt idx="164">
                  <c:v>1.3453969999999999E-3</c:v>
                </c:pt>
                <c:pt idx="165">
                  <c:v>-1.2714263E-2</c:v>
                </c:pt>
                <c:pt idx="166">
                  <c:v>-4.2084510000000002E-3</c:v>
                </c:pt>
                <c:pt idx="167">
                  <c:v>2.6853469999999998E-3</c:v>
                </c:pt>
                <c:pt idx="168">
                  <c:v>8.7466230000000002E-3</c:v>
                </c:pt>
                <c:pt idx="169">
                  <c:v>-3.5311069999999999E-3</c:v>
                </c:pt>
                <c:pt idx="170">
                  <c:v>1.7499318E-2</c:v>
                </c:pt>
                <c:pt idx="171">
                  <c:v>1.0791235999999999E-2</c:v>
                </c:pt>
                <c:pt idx="172">
                  <c:v>-3.3243620000000004E-3</c:v>
                </c:pt>
                <c:pt idx="173">
                  <c:v>2.2082780999999999E-2</c:v>
                </c:pt>
                <c:pt idx="174">
                  <c:v>4.5672389999999998E-3</c:v>
                </c:pt>
                <c:pt idx="175">
                  <c:v>-5.7560720000000001E-3</c:v>
                </c:pt>
                <c:pt idx="176">
                  <c:v>-7.9753729999999991E-3</c:v>
                </c:pt>
                <c:pt idx="177">
                  <c:v>2.1593714999999999E-2</c:v>
                </c:pt>
                <c:pt idx="178">
                  <c:v>-7.2122809999999992E-3</c:v>
                </c:pt>
                <c:pt idx="179">
                  <c:v>-8.8213749999999994E-3</c:v>
                </c:pt>
                <c:pt idx="180">
                  <c:v>-5.0924889999999995E-3</c:v>
                </c:pt>
                <c:pt idx="181">
                  <c:v>-2.7403686999999996E-2</c:v>
                </c:pt>
                <c:pt idx="182">
                  <c:v>7.0408019999999997E-3</c:v>
                </c:pt>
                <c:pt idx="183">
                  <c:v>-2.3657490000000003E-3</c:v>
                </c:pt>
                <c:pt idx="184">
                  <c:v>2.0547487999999999E-2</c:v>
                </c:pt>
                <c:pt idx="185">
                  <c:v>-5.8449020000000008E-3</c:v>
                </c:pt>
                <c:pt idx="186">
                  <c:v>5.1493849999999994E-3</c:v>
                </c:pt>
                <c:pt idx="187">
                  <c:v>-8.3797850000000007E-3</c:v>
                </c:pt>
                <c:pt idx="188">
                  <c:v>3.995508E-3</c:v>
                </c:pt>
                <c:pt idx="189">
                  <c:v>5.2288090000000001E-3</c:v>
                </c:pt>
                <c:pt idx="190">
                  <c:v>-3.29445E-3</c:v>
                </c:pt>
                <c:pt idx="191">
                  <c:v>-1.2528651E-2</c:v>
                </c:pt>
                <c:pt idx="192">
                  <c:v>-4.0387660000000001E-3</c:v>
                </c:pt>
                <c:pt idx="193">
                  <c:v>-5.3438159999999995E-3</c:v>
                </c:pt>
                <c:pt idx="194">
                  <c:v>1.2491683E-2</c:v>
                </c:pt>
                <c:pt idx="195">
                  <c:v>8.1798909999999999E-3</c:v>
                </c:pt>
                <c:pt idx="196">
                  <c:v>-6.9078150000000003E-3</c:v>
                </c:pt>
                <c:pt idx="197">
                  <c:v>-8.2744419999999999E-3</c:v>
                </c:pt>
                <c:pt idx="198">
                  <c:v>6.7582510000000007E-3</c:v>
                </c:pt>
                <c:pt idx="199">
                  <c:v>-5.413813E-3</c:v>
                </c:pt>
                <c:pt idx="200">
                  <c:v>-1.0952023E-2</c:v>
                </c:pt>
                <c:pt idx="201">
                  <c:v>-6.401442999999998E-3</c:v>
                </c:pt>
                <c:pt idx="202">
                  <c:v>2.2800181000000003E-2</c:v>
                </c:pt>
                <c:pt idx="203">
                  <c:v>8.4611089999999996E-3</c:v>
                </c:pt>
                <c:pt idx="204">
                  <c:v>1.3070844000000002E-2</c:v>
                </c:pt>
                <c:pt idx="205">
                  <c:v>-2.8747149999999999E-3</c:v>
                </c:pt>
                <c:pt idx="206">
                  <c:v>-4.1431979999999998E-3</c:v>
                </c:pt>
                <c:pt idx="207">
                  <c:v>2.0716379999999998E-3</c:v>
                </c:pt>
                <c:pt idx="208">
                  <c:v>7.0859429999999991E-3</c:v>
                </c:pt>
                <c:pt idx="209">
                  <c:v>5.1472010000000006E-3</c:v>
                </c:pt>
                <c:pt idx="210">
                  <c:v>3.5265839999999993E-3</c:v>
                </c:pt>
                <c:pt idx="211">
                  <c:v>-7.6971869999999994E-3</c:v>
                </c:pt>
                <c:pt idx="212">
                  <c:v>-3.429114E-3</c:v>
                </c:pt>
                <c:pt idx="213">
                  <c:v>-9.6996080000000002E-3</c:v>
                </c:pt>
                <c:pt idx="214">
                  <c:v>-1.0998937E-2</c:v>
                </c:pt>
                <c:pt idx="215">
                  <c:v>-2.0323260000000001E-3</c:v>
                </c:pt>
                <c:pt idx="216">
                  <c:v>-6.4375029999999998E-3</c:v>
                </c:pt>
                <c:pt idx="217">
                  <c:v>-8.5924920000000002E-3</c:v>
                </c:pt>
                <c:pt idx="218">
                  <c:v>-3.5340987000000004E-2</c:v>
                </c:pt>
                <c:pt idx="219">
                  <c:v>-1.0209900000000046E-4</c:v>
                </c:pt>
                <c:pt idx="220">
                  <c:v>1.3175489E-2</c:v>
                </c:pt>
                <c:pt idx="221">
                  <c:v>1.2753697000000001E-2</c:v>
                </c:pt>
                <c:pt idx="222">
                  <c:v>-5.0849399999999996E-4</c:v>
                </c:pt>
                <c:pt idx="223">
                  <c:v>-1.4538215E-2</c:v>
                </c:pt>
                <c:pt idx="224">
                  <c:v>-3.2472338000000003E-2</c:v>
                </c:pt>
                <c:pt idx="225">
                  <c:v>-7.9475290000000001E-3</c:v>
                </c:pt>
                <c:pt idx="226">
                  <c:v>-9.9877886999999999E-2</c:v>
                </c:pt>
                <c:pt idx="227">
                  <c:v>2.6633649000000002E-2</c:v>
                </c:pt>
                <c:pt idx="228">
                  <c:v>-6.1564024999999994E-2</c:v>
                </c:pt>
                <c:pt idx="229">
                  <c:v>-3.5035574E-2</c:v>
                </c:pt>
                <c:pt idx="230">
                  <c:v>-6.0806833000000005E-2</c:v>
                </c:pt>
                <c:pt idx="231">
                  <c:v>-3.8234713000000004E-2</c:v>
                </c:pt>
                <c:pt idx="232">
                  <c:v>8.1140907999999998E-2</c:v>
                </c:pt>
                <c:pt idx="233">
                  <c:v>-0.15072579999999999</c:v>
                </c:pt>
                <c:pt idx="234">
                  <c:v>3.8464973E-2</c:v>
                </c:pt>
                <c:pt idx="235">
                  <c:v>6.1946353999999995E-2</c:v>
                </c:pt>
                <c:pt idx="236">
                  <c:v>8.6195709999999995E-3</c:v>
                </c:pt>
                <c:pt idx="237">
                  <c:v>-5.6725853999999999E-2</c:v>
                </c:pt>
              </c:numCache>
            </c:numRef>
          </c:xVal>
          <c:yVal>
            <c:numRef>
              <c:f>'[2]FM Daily BSE'!$K$8:$K$245</c:f>
              <c:numCache>
                <c:formatCode>General</c:formatCode>
                <c:ptCount val="238"/>
                <c:pt idx="0">
                  <c:v>-8.0424580000000006E-3</c:v>
                </c:pt>
                <c:pt idx="1">
                  <c:v>-1.3001876000000001E-2</c:v>
                </c:pt>
                <c:pt idx="2">
                  <c:v>5.4618068000000006E-2</c:v>
                </c:pt>
                <c:pt idx="3">
                  <c:v>-3.2149500000000003E-3</c:v>
                </c:pt>
                <c:pt idx="4">
                  <c:v>4.4134949999999991E-3</c:v>
                </c:pt>
                <c:pt idx="5">
                  <c:v>2.8071340000000002E-3</c:v>
                </c:pt>
                <c:pt idx="6">
                  <c:v>-2.8163110000000002E-3</c:v>
                </c:pt>
                <c:pt idx="7">
                  <c:v>-1.4669236E-2</c:v>
                </c:pt>
                <c:pt idx="8">
                  <c:v>2.4983599999999981E-4</c:v>
                </c:pt>
                <c:pt idx="9">
                  <c:v>1.3281014000000001E-2</c:v>
                </c:pt>
                <c:pt idx="10">
                  <c:v>-4.7280840000000005E-3</c:v>
                </c:pt>
                <c:pt idx="11">
                  <c:v>-2.0293427999999999E-2</c:v>
                </c:pt>
                <c:pt idx="12">
                  <c:v>-5.3986039999999996E-3</c:v>
                </c:pt>
                <c:pt idx="13">
                  <c:v>-1.1428425000000001E-2</c:v>
                </c:pt>
                <c:pt idx="14">
                  <c:v>1.0694240000000002E-3</c:v>
                </c:pt>
                <c:pt idx="15">
                  <c:v>-1.1639390999999999E-2</c:v>
                </c:pt>
                <c:pt idx="16">
                  <c:v>-2.9726800000000001E-3</c:v>
                </c:pt>
                <c:pt idx="17">
                  <c:v>-1.4749563E-2</c:v>
                </c:pt>
                <c:pt idx="18">
                  <c:v>-2.9605625E-2</c:v>
                </c:pt>
                <c:pt idx="19">
                  <c:v>-1.7181210000000002E-2</c:v>
                </c:pt>
                <c:pt idx="20">
                  <c:v>-2.5933067000000001E-2</c:v>
                </c:pt>
                <c:pt idx="21">
                  <c:v>-9.3445699999999987E-4</c:v>
                </c:pt>
                <c:pt idx="22">
                  <c:v>-6.1175399999999994E-4</c:v>
                </c:pt>
                <c:pt idx="23">
                  <c:v>3.7001839999999996E-3</c:v>
                </c:pt>
                <c:pt idx="24">
                  <c:v>8.7183399999999972E-4</c:v>
                </c:pt>
                <c:pt idx="25">
                  <c:v>-6.3614190000000001E-3</c:v>
                </c:pt>
                <c:pt idx="26">
                  <c:v>-3.2553967000000003E-2</c:v>
                </c:pt>
                <c:pt idx="27">
                  <c:v>-3.1779338000000004E-2</c:v>
                </c:pt>
                <c:pt idx="28">
                  <c:v>-6.6908560000000002E-3</c:v>
                </c:pt>
                <c:pt idx="29">
                  <c:v>9.2828159999999993E-3</c:v>
                </c:pt>
                <c:pt idx="30">
                  <c:v>4.2112671000000004E-2</c:v>
                </c:pt>
                <c:pt idx="31">
                  <c:v>1.5451743E-2</c:v>
                </c:pt>
                <c:pt idx="32">
                  <c:v>1.7866819999999999E-2</c:v>
                </c:pt>
                <c:pt idx="33">
                  <c:v>-1.9487124000000002E-2</c:v>
                </c:pt>
                <c:pt idx="34">
                  <c:v>5.5785055E-2</c:v>
                </c:pt>
                <c:pt idx="35">
                  <c:v>-1.9343659999999999E-2</c:v>
                </c:pt>
                <c:pt idx="36">
                  <c:v>-2.0262592000000003E-2</c:v>
                </c:pt>
                <c:pt idx="37">
                  <c:v>1.7230085999999999E-2</c:v>
                </c:pt>
                <c:pt idx="38">
                  <c:v>3.0066373E-2</c:v>
                </c:pt>
                <c:pt idx="39">
                  <c:v>-1.814132999999999E-3</c:v>
                </c:pt>
                <c:pt idx="40">
                  <c:v>6.1028950000000005E-3</c:v>
                </c:pt>
                <c:pt idx="41">
                  <c:v>-2.1282712000000002E-2</c:v>
                </c:pt>
                <c:pt idx="42">
                  <c:v>9.0753529999999995E-3</c:v>
                </c:pt>
                <c:pt idx="43">
                  <c:v>-5.1821860000000001E-3</c:v>
                </c:pt>
                <c:pt idx="44">
                  <c:v>-3.1954869999999996E-2</c:v>
                </c:pt>
                <c:pt idx="45">
                  <c:v>4.5653380000000004E-3</c:v>
                </c:pt>
                <c:pt idx="46">
                  <c:v>-4.6860169999999998E-3</c:v>
                </c:pt>
                <c:pt idx="47">
                  <c:v>-8.4942469999999999E-3</c:v>
                </c:pt>
                <c:pt idx="48">
                  <c:v>5.285690000000013E-4</c:v>
                </c:pt>
                <c:pt idx="49">
                  <c:v>-2.916328E-2</c:v>
                </c:pt>
                <c:pt idx="50">
                  <c:v>5.4207430000000004E-3</c:v>
                </c:pt>
                <c:pt idx="51">
                  <c:v>-2.0098062999999999E-2</c:v>
                </c:pt>
                <c:pt idx="52">
                  <c:v>2.8620756000000001E-2</c:v>
                </c:pt>
                <c:pt idx="53">
                  <c:v>-1.8921066E-2</c:v>
                </c:pt>
                <c:pt idx="54">
                  <c:v>-3.8181230000000001E-3</c:v>
                </c:pt>
                <c:pt idx="55">
                  <c:v>-4.8974199999999996E-3</c:v>
                </c:pt>
                <c:pt idx="56">
                  <c:v>-1.0688796E-2</c:v>
                </c:pt>
                <c:pt idx="57">
                  <c:v>5.4585474999999994E-2</c:v>
                </c:pt>
                <c:pt idx="58">
                  <c:v>-1.9168425000000003E-2</c:v>
                </c:pt>
                <c:pt idx="59">
                  <c:v>9.4216500000000002E-4</c:v>
                </c:pt>
                <c:pt idx="60">
                  <c:v>-1.0109148E-2</c:v>
                </c:pt>
                <c:pt idx="61">
                  <c:v>4.3359840000000002E-3</c:v>
                </c:pt>
                <c:pt idx="62">
                  <c:v>1.5752278000000002E-2</c:v>
                </c:pt>
                <c:pt idx="63">
                  <c:v>-8.1127370000000001E-3</c:v>
                </c:pt>
                <c:pt idx="64">
                  <c:v>-1.3002560999999996E-2</c:v>
                </c:pt>
                <c:pt idx="65">
                  <c:v>-1.3506753999999999E-2</c:v>
                </c:pt>
                <c:pt idx="66">
                  <c:v>-1.4247442999999999E-2</c:v>
                </c:pt>
                <c:pt idx="67">
                  <c:v>1.0263429000000001E-2</c:v>
                </c:pt>
                <c:pt idx="68">
                  <c:v>-9.5557690000000004E-3</c:v>
                </c:pt>
                <c:pt idx="69">
                  <c:v>-9.1994599999999996E-3</c:v>
                </c:pt>
                <c:pt idx="70">
                  <c:v>5.1461559000000004E-2</c:v>
                </c:pt>
                <c:pt idx="71">
                  <c:v>-4.0269500000000022E-4</c:v>
                </c:pt>
                <c:pt idx="72">
                  <c:v>-3.1221140000000001E-2</c:v>
                </c:pt>
                <c:pt idx="73">
                  <c:v>-9.9106649999999991E-3</c:v>
                </c:pt>
                <c:pt idx="74">
                  <c:v>-5.0120845000000004E-2</c:v>
                </c:pt>
                <c:pt idx="75">
                  <c:v>-8.5660270000000004E-3</c:v>
                </c:pt>
                <c:pt idx="76">
                  <c:v>-3.7616540000000004E-2</c:v>
                </c:pt>
                <c:pt idx="77">
                  <c:v>-3.4376961999999997E-2</c:v>
                </c:pt>
                <c:pt idx="78">
                  <c:v>1.2371442E-2</c:v>
                </c:pt>
                <c:pt idx="79">
                  <c:v>-1.4117725000000001E-2</c:v>
                </c:pt>
                <c:pt idx="80">
                  <c:v>-3.3627616999999999E-2</c:v>
                </c:pt>
                <c:pt idx="81">
                  <c:v>1.6140199000000001E-2</c:v>
                </c:pt>
                <c:pt idx="82">
                  <c:v>-2.8085156E-2</c:v>
                </c:pt>
                <c:pt idx="83">
                  <c:v>2.4433356E-2</c:v>
                </c:pt>
                <c:pt idx="84">
                  <c:v>-3.3478191999999997E-2</c:v>
                </c:pt>
                <c:pt idx="85">
                  <c:v>1.0060174E-2</c:v>
                </c:pt>
                <c:pt idx="86">
                  <c:v>-7.1425559999999996E-3</c:v>
                </c:pt>
                <c:pt idx="87">
                  <c:v>-4.0044569999999995E-3</c:v>
                </c:pt>
                <c:pt idx="88">
                  <c:v>6.4077167000000004E-2</c:v>
                </c:pt>
                <c:pt idx="89">
                  <c:v>-5.5473731000000005E-2</c:v>
                </c:pt>
                <c:pt idx="90">
                  <c:v>-2.0924569000000001E-2</c:v>
                </c:pt>
                <c:pt idx="91">
                  <c:v>6.3983317999999997E-2</c:v>
                </c:pt>
                <c:pt idx="92">
                  <c:v>0.154842128</c:v>
                </c:pt>
                <c:pt idx="93">
                  <c:v>-3.1296668E-2</c:v>
                </c:pt>
                <c:pt idx="94">
                  <c:v>-1.5447864999999998E-2</c:v>
                </c:pt>
                <c:pt idx="95">
                  <c:v>-3.6147562000000001E-2</c:v>
                </c:pt>
                <c:pt idx="96">
                  <c:v>1.692112E-3</c:v>
                </c:pt>
                <c:pt idx="97">
                  <c:v>6.6920201999999998E-2</c:v>
                </c:pt>
                <c:pt idx="98">
                  <c:v>4.4085079999999994E-3</c:v>
                </c:pt>
                <c:pt idx="99">
                  <c:v>-2.2945172E-2</c:v>
                </c:pt>
                <c:pt idx="100">
                  <c:v>-2.3402794999999997E-2</c:v>
                </c:pt>
                <c:pt idx="101">
                  <c:v>-5.4880380000000006E-3</c:v>
                </c:pt>
                <c:pt idx="102">
                  <c:v>-2.2478448999999998E-2</c:v>
                </c:pt>
                <c:pt idx="103">
                  <c:v>-4.8960999999999276E-5</c:v>
                </c:pt>
                <c:pt idx="104">
                  <c:v>7.14155E-3</c:v>
                </c:pt>
                <c:pt idx="105">
                  <c:v>8.14579E-3</c:v>
                </c:pt>
                <c:pt idx="106">
                  <c:v>-8.6010509999999984E-3</c:v>
                </c:pt>
                <c:pt idx="107">
                  <c:v>1.9034243999999999E-2</c:v>
                </c:pt>
                <c:pt idx="108">
                  <c:v>-1.8628453E-2</c:v>
                </c:pt>
                <c:pt idx="109">
                  <c:v>-8.1037100000000001E-3</c:v>
                </c:pt>
                <c:pt idx="110">
                  <c:v>-2.1917113000000002E-2</c:v>
                </c:pt>
                <c:pt idx="111">
                  <c:v>-9.2769440000000005E-3</c:v>
                </c:pt>
                <c:pt idx="112">
                  <c:v>-2.2158239999999982E-3</c:v>
                </c:pt>
                <c:pt idx="113">
                  <c:v>-2.3835124999999999E-2</c:v>
                </c:pt>
                <c:pt idx="114">
                  <c:v>3.5143327000000002E-2</c:v>
                </c:pt>
                <c:pt idx="115">
                  <c:v>1.0771167E-2</c:v>
                </c:pt>
                <c:pt idx="116">
                  <c:v>3.4777080000000004E-3</c:v>
                </c:pt>
                <c:pt idx="117">
                  <c:v>-2.3828866000000001E-2</c:v>
                </c:pt>
                <c:pt idx="118">
                  <c:v>1.0102304999999999E-2</c:v>
                </c:pt>
                <c:pt idx="119">
                  <c:v>-2.3956241999999999E-2</c:v>
                </c:pt>
                <c:pt idx="120">
                  <c:v>-2.7902587999999999E-2</c:v>
                </c:pt>
                <c:pt idx="121">
                  <c:v>-1.8837139999999999E-2</c:v>
                </c:pt>
                <c:pt idx="122">
                  <c:v>-1.4012590000000002E-3</c:v>
                </c:pt>
                <c:pt idx="123">
                  <c:v>8.6005630000000003E-3</c:v>
                </c:pt>
                <c:pt idx="124">
                  <c:v>-1.9898076000000001E-2</c:v>
                </c:pt>
                <c:pt idx="125">
                  <c:v>1.1905713E-2</c:v>
                </c:pt>
                <c:pt idx="126">
                  <c:v>-1.9968490000000002E-3</c:v>
                </c:pt>
                <c:pt idx="127">
                  <c:v>-1.4928496999999999E-2</c:v>
                </c:pt>
                <c:pt idx="128">
                  <c:v>9.9747680000000002E-3</c:v>
                </c:pt>
                <c:pt idx="129">
                  <c:v>5.0434659999999999E-3</c:v>
                </c:pt>
                <c:pt idx="130">
                  <c:v>2.7902399999999995E-4</c:v>
                </c:pt>
                <c:pt idx="131">
                  <c:v>-1.1866949999999999E-2</c:v>
                </c:pt>
                <c:pt idx="132">
                  <c:v>-6.3330009999999996E-3</c:v>
                </c:pt>
                <c:pt idx="133">
                  <c:v>-2.4543910000000002E-3</c:v>
                </c:pt>
                <c:pt idx="134">
                  <c:v>-1.8237912999999998E-2</c:v>
                </c:pt>
                <c:pt idx="135">
                  <c:v>1.0649495E-2</c:v>
                </c:pt>
                <c:pt idx="136">
                  <c:v>-2.1332762000000002E-2</c:v>
                </c:pt>
                <c:pt idx="137">
                  <c:v>1.1481108E-2</c:v>
                </c:pt>
                <c:pt idx="138">
                  <c:v>9.0560020000000005E-3</c:v>
                </c:pt>
                <c:pt idx="139">
                  <c:v>4.0534037000000002E-2</c:v>
                </c:pt>
                <c:pt idx="140">
                  <c:v>5.8055687999999994E-2</c:v>
                </c:pt>
                <c:pt idx="141">
                  <c:v>-3.5836048000000002E-2</c:v>
                </c:pt>
                <c:pt idx="142">
                  <c:v>-1.3769986E-2</c:v>
                </c:pt>
                <c:pt idx="143">
                  <c:v>-2.0457908E-2</c:v>
                </c:pt>
                <c:pt idx="144">
                  <c:v>-2.7282168999999998E-2</c:v>
                </c:pt>
                <c:pt idx="145">
                  <c:v>-1.7000140000000001E-3</c:v>
                </c:pt>
                <c:pt idx="146">
                  <c:v>-1.120941E-2</c:v>
                </c:pt>
                <c:pt idx="147">
                  <c:v>-1.0439561999999999E-2</c:v>
                </c:pt>
                <c:pt idx="148">
                  <c:v>-2.4319054E-2</c:v>
                </c:pt>
                <c:pt idx="149">
                  <c:v>3.6735510000000002E-3</c:v>
                </c:pt>
                <c:pt idx="150">
                  <c:v>-3.0127640000000002E-3</c:v>
                </c:pt>
                <c:pt idx="151">
                  <c:v>-7.4506120000000006E-3</c:v>
                </c:pt>
                <c:pt idx="152">
                  <c:v>-4.2817039999999999E-3</c:v>
                </c:pt>
                <c:pt idx="153">
                  <c:v>-3.285137E-3</c:v>
                </c:pt>
                <c:pt idx="154">
                  <c:v>1.5352969000000001E-2</c:v>
                </c:pt>
                <c:pt idx="155">
                  <c:v>-4.2942900000000001E-3</c:v>
                </c:pt>
                <c:pt idx="156">
                  <c:v>2.3674216000000001E-2</c:v>
                </c:pt>
                <c:pt idx="157">
                  <c:v>-4.7266930000000006E-3</c:v>
                </c:pt>
                <c:pt idx="158">
                  <c:v>1.0912616999999999E-2</c:v>
                </c:pt>
                <c:pt idx="159">
                  <c:v>-2.5381925999999999E-2</c:v>
                </c:pt>
                <c:pt idx="160">
                  <c:v>-7.3142969999999991E-3</c:v>
                </c:pt>
                <c:pt idx="161">
                  <c:v>3.7584570000000002E-3</c:v>
                </c:pt>
                <c:pt idx="162">
                  <c:v>-1.0923421999999999E-2</c:v>
                </c:pt>
                <c:pt idx="163">
                  <c:v>-1.5791896E-2</c:v>
                </c:pt>
                <c:pt idx="164">
                  <c:v>-1.3246664999999999E-2</c:v>
                </c:pt>
                <c:pt idx="165">
                  <c:v>-2.5407865000000002E-2</c:v>
                </c:pt>
                <c:pt idx="166">
                  <c:v>-2.7262676999999999E-2</c:v>
                </c:pt>
                <c:pt idx="167">
                  <c:v>2.2726349999999998E-3</c:v>
                </c:pt>
                <c:pt idx="168">
                  <c:v>-9.1624299999999992E-3</c:v>
                </c:pt>
                <c:pt idx="169">
                  <c:v>2.4755992000000001E-2</c:v>
                </c:pt>
                <c:pt idx="170">
                  <c:v>1.0229475E-2</c:v>
                </c:pt>
                <c:pt idx="171">
                  <c:v>4.2380809999999994E-3</c:v>
                </c:pt>
                <c:pt idx="172">
                  <c:v>2.0771599999999928E-4</c:v>
                </c:pt>
                <c:pt idx="173">
                  <c:v>6.9566999999999997E-3</c:v>
                </c:pt>
                <c:pt idx="174">
                  <c:v>1.0488763999999999E-2</c:v>
                </c:pt>
                <c:pt idx="175">
                  <c:v>-7.9849459999999997E-3</c:v>
                </c:pt>
                <c:pt idx="176">
                  <c:v>0.11723997800000001</c:v>
                </c:pt>
                <c:pt idx="177">
                  <c:v>2.6923618E-2</c:v>
                </c:pt>
                <c:pt idx="178">
                  <c:v>-7.024588E-3</c:v>
                </c:pt>
                <c:pt idx="179">
                  <c:v>-2.6659493000000003E-2</c:v>
                </c:pt>
                <c:pt idx="180">
                  <c:v>1.8686340999999999E-2</c:v>
                </c:pt>
                <c:pt idx="181">
                  <c:v>6.6717588999999994E-2</c:v>
                </c:pt>
                <c:pt idx="182">
                  <c:v>-2.2122359000000001E-2</c:v>
                </c:pt>
                <c:pt idx="183">
                  <c:v>-2.2737838999999999E-2</c:v>
                </c:pt>
                <c:pt idx="184">
                  <c:v>2.199891E-2</c:v>
                </c:pt>
                <c:pt idx="185">
                  <c:v>8.3649859999999996E-3</c:v>
                </c:pt>
                <c:pt idx="186">
                  <c:v>8.6217324999999997E-2</c:v>
                </c:pt>
                <c:pt idx="187">
                  <c:v>-4.1155189999999998E-3</c:v>
                </c:pt>
                <c:pt idx="188">
                  <c:v>5.9785511999999996E-3</c:v>
                </c:pt>
                <c:pt idx="189">
                  <c:v>8.2128220000000002E-2</c:v>
                </c:pt>
                <c:pt idx="190">
                  <c:v>1.964134E-2</c:v>
                </c:pt>
                <c:pt idx="191">
                  <c:v>3.812774E-2</c:v>
                </c:pt>
                <c:pt idx="192">
                  <c:v>4.6628709999999999E-3</c:v>
                </c:pt>
                <c:pt idx="193">
                  <c:v>-7.0477930000000001E-3</c:v>
                </c:pt>
                <c:pt idx="194">
                  <c:v>1.3551415000000001E-2</c:v>
                </c:pt>
                <c:pt idx="195">
                  <c:v>-2.3110421999999999E-2</c:v>
                </c:pt>
                <c:pt idx="196">
                  <c:v>-5.4201310000000003E-2</c:v>
                </c:pt>
                <c:pt idx="197">
                  <c:v>-2.5042143000000003E-2</c:v>
                </c:pt>
                <c:pt idx="198">
                  <c:v>-2.3133579999999997E-3</c:v>
                </c:pt>
                <c:pt idx="199">
                  <c:v>-3.8040246999999999E-2</c:v>
                </c:pt>
                <c:pt idx="200">
                  <c:v>-8.4792529999999991E-3</c:v>
                </c:pt>
                <c:pt idx="201">
                  <c:v>-8.0151690000000008E-3</c:v>
                </c:pt>
                <c:pt idx="202">
                  <c:v>7.9016765999999988E-2</c:v>
                </c:pt>
                <c:pt idx="203">
                  <c:v>1.064085E-2</c:v>
                </c:pt>
                <c:pt idx="204">
                  <c:v>4.7306636999999999E-2</c:v>
                </c:pt>
                <c:pt idx="205">
                  <c:v>-9.3017220000000001E-3</c:v>
                </c:pt>
                <c:pt idx="206">
                  <c:v>-1.5640411999999999E-2</c:v>
                </c:pt>
                <c:pt idx="207">
                  <c:v>-4.0366123000000004E-2</c:v>
                </c:pt>
                <c:pt idx="208">
                  <c:v>-2.8904259999999998E-3</c:v>
                </c:pt>
                <c:pt idx="209">
                  <c:v>-4.738286999999999E-3</c:v>
                </c:pt>
                <c:pt idx="210">
                  <c:v>2.0801179E-2</c:v>
                </c:pt>
                <c:pt idx="211">
                  <c:v>-2.8064126000000002E-2</c:v>
                </c:pt>
                <c:pt idx="212">
                  <c:v>-1.6386585999999998E-2</c:v>
                </c:pt>
                <c:pt idx="213">
                  <c:v>5.0217849999999991E-3</c:v>
                </c:pt>
                <c:pt idx="214">
                  <c:v>-1.5958190000000001E-2</c:v>
                </c:pt>
                <c:pt idx="215">
                  <c:v>-2.5055516999999999E-2</c:v>
                </c:pt>
                <c:pt idx="216">
                  <c:v>-1.2177529999999999E-2</c:v>
                </c:pt>
                <c:pt idx="217">
                  <c:v>-3.9972656999999995E-2</c:v>
                </c:pt>
                <c:pt idx="218">
                  <c:v>-6.6283894999999995E-2</c:v>
                </c:pt>
                <c:pt idx="219">
                  <c:v>-1.3988023999999998E-2</c:v>
                </c:pt>
                <c:pt idx="220">
                  <c:v>3.1606254E-2</c:v>
                </c:pt>
                <c:pt idx="221">
                  <c:v>-1.9476707999999999E-2</c:v>
                </c:pt>
                <c:pt idx="222">
                  <c:v>3.0291640000000004E-3</c:v>
                </c:pt>
                <c:pt idx="223">
                  <c:v>-3.3077992000000001E-2</c:v>
                </c:pt>
                <c:pt idx="224">
                  <c:v>1.9199999999999998E-2</c:v>
                </c:pt>
                <c:pt idx="225">
                  <c:v>-2.1943667E-2</c:v>
                </c:pt>
                <c:pt idx="226">
                  <c:v>-0.12250388700000001</c:v>
                </c:pt>
                <c:pt idx="227">
                  <c:v>1.0730198999999999E-2</c:v>
                </c:pt>
                <c:pt idx="228">
                  <c:v>-5.8496457000000002E-2</c:v>
                </c:pt>
                <c:pt idx="229">
                  <c:v>-1.9011501E-2</c:v>
                </c:pt>
                <c:pt idx="230">
                  <c:v>-6.5313151E-2</c:v>
                </c:pt>
                <c:pt idx="231">
                  <c:v>-8.1758429000000007E-2</c:v>
                </c:pt>
                <c:pt idx="232">
                  <c:v>6.2234795999999995E-2</c:v>
                </c:pt>
                <c:pt idx="233">
                  <c:v>-0.188626874</c:v>
                </c:pt>
                <c:pt idx="234">
                  <c:v>-5.0539699999999996E-3</c:v>
                </c:pt>
                <c:pt idx="235">
                  <c:v>0.108640236</c:v>
                </c:pt>
                <c:pt idx="236">
                  <c:v>2.7713217999999998E-2</c:v>
                </c:pt>
                <c:pt idx="237">
                  <c:v>-3.8051256999999998E-2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E-42CA-94AC-FB13982323F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'[2]FM Daily BSE'!$L$8:$L$245</c:f>
              <c:numCache>
                <c:formatCode>General</c:formatCode>
                <c:ptCount val="238"/>
                <c:pt idx="0">
                  <c:v>1.4853498E-2</c:v>
                </c:pt>
                <c:pt idx="1">
                  <c:v>-4.4965889999999996E-3</c:v>
                </c:pt>
                <c:pt idx="2">
                  <c:v>-1.5548986000000001E-2</c:v>
                </c:pt>
                <c:pt idx="3">
                  <c:v>3.8886779999999996E-3</c:v>
                </c:pt>
                <c:pt idx="4">
                  <c:v>-1.0560831999999999E-2</c:v>
                </c:pt>
                <c:pt idx="5">
                  <c:v>9.6675509999999999E-3</c:v>
                </c:pt>
                <c:pt idx="6">
                  <c:v>-8.1876810000000005E-3</c:v>
                </c:pt>
                <c:pt idx="7">
                  <c:v>6.1356999999999948E-5</c:v>
                </c:pt>
                <c:pt idx="8">
                  <c:v>-1.0531459999999996E-3</c:v>
                </c:pt>
                <c:pt idx="9">
                  <c:v>5.878561E-3</c:v>
                </c:pt>
                <c:pt idx="10">
                  <c:v>9.8050199999999994E-3</c:v>
                </c:pt>
                <c:pt idx="11">
                  <c:v>-7.5463950000000009E-3</c:v>
                </c:pt>
                <c:pt idx="12">
                  <c:v>-1.9949412E-2</c:v>
                </c:pt>
                <c:pt idx="13">
                  <c:v>-1.977899E-3</c:v>
                </c:pt>
                <c:pt idx="14">
                  <c:v>1.9300695E-2</c:v>
                </c:pt>
                <c:pt idx="15">
                  <c:v>-1.189146E-2</c:v>
                </c:pt>
                <c:pt idx="16">
                  <c:v>1.4487356E-2</c:v>
                </c:pt>
                <c:pt idx="17">
                  <c:v>-1.7157870000000001E-3</c:v>
                </c:pt>
                <c:pt idx="18">
                  <c:v>2.515883E-3</c:v>
                </c:pt>
                <c:pt idx="19">
                  <c:v>-1.9660670000000002E-3</c:v>
                </c:pt>
                <c:pt idx="20">
                  <c:v>-8.9144630000000009E-3</c:v>
                </c:pt>
                <c:pt idx="21">
                  <c:v>-6.7862199999999999E-3</c:v>
                </c:pt>
                <c:pt idx="22">
                  <c:v>-1.1836231000000001E-2</c:v>
                </c:pt>
                <c:pt idx="23">
                  <c:v>-9.0921950000000008E-3</c:v>
                </c:pt>
                <c:pt idx="24">
                  <c:v>-4.7539050000000001E-3</c:v>
                </c:pt>
                <c:pt idx="25">
                  <c:v>-6.5342839999999996E-3</c:v>
                </c:pt>
                <c:pt idx="26">
                  <c:v>7.5392800000000006E-3</c:v>
                </c:pt>
                <c:pt idx="27">
                  <c:v>-5.5571370000000002E-3</c:v>
                </c:pt>
                <c:pt idx="28">
                  <c:v>7.8064659999999998E-3</c:v>
                </c:pt>
                <c:pt idx="29">
                  <c:v>1.6368522E-2</c:v>
                </c:pt>
                <c:pt idx="30">
                  <c:v>4.7786778000000002E-2</c:v>
                </c:pt>
                <c:pt idx="31">
                  <c:v>-1.2029227E-2</c:v>
                </c:pt>
                <c:pt idx="32">
                  <c:v>9.503049999999999E-3</c:v>
                </c:pt>
                <c:pt idx="33">
                  <c:v>-4.7404680000000003E-3</c:v>
                </c:pt>
                <c:pt idx="34">
                  <c:v>1.7860443E-2</c:v>
                </c:pt>
                <c:pt idx="35">
                  <c:v>1.4503337000000002E-2</c:v>
                </c:pt>
                <c:pt idx="36">
                  <c:v>4.1742919999999996E-3</c:v>
                </c:pt>
                <c:pt idx="37">
                  <c:v>-2.8309780000000001E-3</c:v>
                </c:pt>
                <c:pt idx="38">
                  <c:v>7.2519200000000002E-3</c:v>
                </c:pt>
                <c:pt idx="39">
                  <c:v>1.1243341E-2</c:v>
                </c:pt>
                <c:pt idx="40">
                  <c:v>2.1035114000000001E-2</c:v>
                </c:pt>
                <c:pt idx="41">
                  <c:v>-1.0271465E-2</c:v>
                </c:pt>
                <c:pt idx="42">
                  <c:v>-8.1665200000000104E-4</c:v>
                </c:pt>
                <c:pt idx="43">
                  <c:v>-4.0198760000000004E-3</c:v>
                </c:pt>
                <c:pt idx="44">
                  <c:v>-1.05436E-2</c:v>
                </c:pt>
                <c:pt idx="45">
                  <c:v>9.8710039999999992E-3</c:v>
                </c:pt>
                <c:pt idx="46">
                  <c:v>-1.2473120000000004E-3</c:v>
                </c:pt>
                <c:pt idx="47">
                  <c:v>1.1407000000000008E-5</c:v>
                </c:pt>
                <c:pt idx="48">
                  <c:v>5.5207050000000008E-3</c:v>
                </c:pt>
                <c:pt idx="49">
                  <c:v>-1.4152609999999999E-2</c:v>
                </c:pt>
                <c:pt idx="50">
                  <c:v>1.9895817E-2</c:v>
                </c:pt>
                <c:pt idx="51">
                  <c:v>-3.0994969999999997E-3</c:v>
                </c:pt>
                <c:pt idx="52">
                  <c:v>1.9799523999999999E-2</c:v>
                </c:pt>
                <c:pt idx="53">
                  <c:v>-2.0580906E-2</c:v>
                </c:pt>
                <c:pt idx="54">
                  <c:v>-3.2493400000000003E-4</c:v>
                </c:pt>
                <c:pt idx="55">
                  <c:v>3.474357E-3</c:v>
                </c:pt>
                <c:pt idx="56">
                  <c:v>-3.4152920000000003E-3</c:v>
                </c:pt>
                <c:pt idx="57">
                  <c:v>5.0568409999999994E-3</c:v>
                </c:pt>
                <c:pt idx="58">
                  <c:v>-2.244327E-3</c:v>
                </c:pt>
                <c:pt idx="59">
                  <c:v>7.0086059999999997E-3</c:v>
                </c:pt>
                <c:pt idx="60">
                  <c:v>8.475181E-3</c:v>
                </c:pt>
                <c:pt idx="61">
                  <c:v>2.471862E-3</c:v>
                </c:pt>
                <c:pt idx="62">
                  <c:v>1.3727156000000001E-2</c:v>
                </c:pt>
                <c:pt idx="63">
                  <c:v>-1.5894299999999993E-3</c:v>
                </c:pt>
                <c:pt idx="64">
                  <c:v>-1.6459799999999844E-4</c:v>
                </c:pt>
                <c:pt idx="65">
                  <c:v>-3.7352830000000003E-3</c:v>
                </c:pt>
                <c:pt idx="66">
                  <c:v>2.313102E-3</c:v>
                </c:pt>
                <c:pt idx="67">
                  <c:v>1.4500694E-2</c:v>
                </c:pt>
                <c:pt idx="68">
                  <c:v>-1.4378139999999999E-3</c:v>
                </c:pt>
                <c:pt idx="69">
                  <c:v>1.2642904E-2</c:v>
                </c:pt>
                <c:pt idx="70">
                  <c:v>2.1924368999999999E-2</c:v>
                </c:pt>
                <c:pt idx="71">
                  <c:v>-3.7993000000000055E-5</c:v>
                </c:pt>
                <c:pt idx="72">
                  <c:v>-1.4713591E-2</c:v>
                </c:pt>
                <c:pt idx="73">
                  <c:v>-1.0308374999999998E-2</c:v>
                </c:pt>
                <c:pt idx="74">
                  <c:v>-1.6978785999999999E-2</c:v>
                </c:pt>
                <c:pt idx="75">
                  <c:v>-8.4723950000000006E-3</c:v>
                </c:pt>
                <c:pt idx="76">
                  <c:v>4.433890000000002E-4</c:v>
                </c:pt>
                <c:pt idx="77">
                  <c:v>-1.2240396000000001E-2</c:v>
                </c:pt>
                <c:pt idx="78">
                  <c:v>-3.3052499999999992E-4</c:v>
                </c:pt>
                <c:pt idx="79">
                  <c:v>1.2115113E-2</c:v>
                </c:pt>
                <c:pt idx="80">
                  <c:v>-3.7720790000000002E-3</c:v>
                </c:pt>
                <c:pt idx="81">
                  <c:v>5.0430219999999994E-3</c:v>
                </c:pt>
                <c:pt idx="82">
                  <c:v>-2.0847570000000003E-2</c:v>
                </c:pt>
                <c:pt idx="83">
                  <c:v>1.3798622E-2</c:v>
                </c:pt>
                <c:pt idx="84">
                  <c:v>-1.7271524E-2</c:v>
                </c:pt>
                <c:pt idx="85">
                  <c:v>1.5648036000000001E-2</c:v>
                </c:pt>
                <c:pt idx="86">
                  <c:v>-1.2644076000000001E-2</c:v>
                </c:pt>
                <c:pt idx="87">
                  <c:v>1.2157609999999999E-2</c:v>
                </c:pt>
                <c:pt idx="88">
                  <c:v>-7.5805839999999996E-3</c:v>
                </c:pt>
                <c:pt idx="89">
                  <c:v>-2.0297081000000002E-2</c:v>
                </c:pt>
                <c:pt idx="90">
                  <c:v>-6.0386179999999991E-3</c:v>
                </c:pt>
                <c:pt idx="91">
                  <c:v>1.3839809000000002E-2</c:v>
                </c:pt>
                <c:pt idx="92">
                  <c:v>-5.6034889999999997E-3</c:v>
                </c:pt>
                <c:pt idx="93">
                  <c:v>-1.4912189999999998E-3</c:v>
                </c:pt>
                <c:pt idx="94">
                  <c:v>-4.469967E-3</c:v>
                </c:pt>
                <c:pt idx="95">
                  <c:v>-1.4950932000000002E-2</c:v>
                </c:pt>
                <c:pt idx="96">
                  <c:v>4.7575299999999994E-3</c:v>
                </c:pt>
                <c:pt idx="97">
                  <c:v>3.5605881999999998E-2</c:v>
                </c:pt>
                <c:pt idx="98">
                  <c:v>-3.6754259999999999E-3</c:v>
                </c:pt>
                <c:pt idx="99">
                  <c:v>-1.16325E-2</c:v>
                </c:pt>
                <c:pt idx="100">
                  <c:v>-7.0240679999999996E-3</c:v>
                </c:pt>
                <c:pt idx="101">
                  <c:v>5.1180740000000002E-3</c:v>
                </c:pt>
                <c:pt idx="102">
                  <c:v>-1.4522056999999998E-2</c:v>
                </c:pt>
                <c:pt idx="103">
                  <c:v>-7.3980999999999873E-5</c:v>
                </c:pt>
                <c:pt idx="104">
                  <c:v>-6.1869839999999995E-3</c:v>
                </c:pt>
                <c:pt idx="105">
                  <c:v>5.2059759999999993E-3</c:v>
                </c:pt>
                <c:pt idx="106">
                  <c:v>8.5259560000000012E-3</c:v>
                </c:pt>
                <c:pt idx="107">
                  <c:v>-1.2424860000000001E-2</c:v>
                </c:pt>
                <c:pt idx="108">
                  <c:v>-2.0683500000000005E-3</c:v>
                </c:pt>
                <c:pt idx="109">
                  <c:v>1.1665353999999999E-2</c:v>
                </c:pt>
                <c:pt idx="110">
                  <c:v>-1.8899592999999999E-2</c:v>
                </c:pt>
                <c:pt idx="111">
                  <c:v>-1.9999610000000001E-2</c:v>
                </c:pt>
                <c:pt idx="112">
                  <c:v>1.8769369000000001E-2</c:v>
                </c:pt>
                <c:pt idx="113">
                  <c:v>-1.5465434E-2</c:v>
                </c:pt>
                <c:pt idx="114">
                  <c:v>3.0927146000000003E-2</c:v>
                </c:pt>
                <c:pt idx="115">
                  <c:v>3.4589382000000002E-2</c:v>
                </c:pt>
                <c:pt idx="116">
                  <c:v>-5.1181280000000004E-3</c:v>
                </c:pt>
                <c:pt idx="117">
                  <c:v>-9.7812769999999997E-3</c:v>
                </c:pt>
                <c:pt idx="118">
                  <c:v>1.6766457999999998E-2</c:v>
                </c:pt>
                <c:pt idx="119">
                  <c:v>-7.0874860000000005E-3</c:v>
                </c:pt>
                <c:pt idx="120">
                  <c:v>1.1012390000000004E-3</c:v>
                </c:pt>
                <c:pt idx="121">
                  <c:v>-3.6597869999999994E-3</c:v>
                </c:pt>
                <c:pt idx="122">
                  <c:v>2.5169450000000005E-3</c:v>
                </c:pt>
                <c:pt idx="123">
                  <c:v>-2.2577541E-2</c:v>
                </c:pt>
                <c:pt idx="124">
                  <c:v>-2.1514129999999996E-3</c:v>
                </c:pt>
                <c:pt idx="125">
                  <c:v>1.9311155E-2</c:v>
                </c:pt>
                <c:pt idx="126">
                  <c:v>-1.1393785999999999E-2</c:v>
                </c:pt>
                <c:pt idx="127">
                  <c:v>-6.8793299999999995E-4</c:v>
                </c:pt>
                <c:pt idx="128">
                  <c:v>1.0792088E-2</c:v>
                </c:pt>
                <c:pt idx="129">
                  <c:v>9.1311699999999992E-3</c:v>
                </c:pt>
                <c:pt idx="130">
                  <c:v>3.012565E-3</c:v>
                </c:pt>
                <c:pt idx="131">
                  <c:v>5.2378810000000007E-3</c:v>
                </c:pt>
                <c:pt idx="132">
                  <c:v>7.3074860000000002E-3</c:v>
                </c:pt>
                <c:pt idx="133">
                  <c:v>-9.7127949999999998E-3</c:v>
                </c:pt>
                <c:pt idx="134">
                  <c:v>5.7378569999999999E-3</c:v>
                </c:pt>
                <c:pt idx="135">
                  <c:v>-9.840929999999999E-4</c:v>
                </c:pt>
                <c:pt idx="136">
                  <c:v>2.1653409999999999E-3</c:v>
                </c:pt>
                <c:pt idx="137">
                  <c:v>7.7240039999999996E-3</c:v>
                </c:pt>
                <c:pt idx="138">
                  <c:v>5.1269929999999998E-3</c:v>
                </c:pt>
                <c:pt idx="139">
                  <c:v>3.0696619000000001E-2</c:v>
                </c:pt>
                <c:pt idx="140">
                  <c:v>-5.9082299999999987E-4</c:v>
                </c:pt>
                <c:pt idx="141">
                  <c:v>-7.9331969999999995E-3</c:v>
                </c:pt>
                <c:pt idx="142">
                  <c:v>9.8046089999999989E-3</c:v>
                </c:pt>
                <c:pt idx="143">
                  <c:v>2.0455410000000001E-3</c:v>
                </c:pt>
                <c:pt idx="144">
                  <c:v>-1.6120506E-2</c:v>
                </c:pt>
                <c:pt idx="145">
                  <c:v>-5.6758900000000007E-4</c:v>
                </c:pt>
                <c:pt idx="146">
                  <c:v>-6.7651699999999974E-4</c:v>
                </c:pt>
                <c:pt idx="147">
                  <c:v>6.248221E-3</c:v>
                </c:pt>
                <c:pt idx="148">
                  <c:v>1.1427920000000001E-3</c:v>
                </c:pt>
                <c:pt idx="149">
                  <c:v>4.6035199999999998E-3</c:v>
                </c:pt>
                <c:pt idx="150">
                  <c:v>5.2049779999999999E-3</c:v>
                </c:pt>
                <c:pt idx="151">
                  <c:v>6.7957440000000003E-3</c:v>
                </c:pt>
                <c:pt idx="152">
                  <c:v>-9.1810740000000009E-3</c:v>
                </c:pt>
                <c:pt idx="153">
                  <c:v>-3.8175799999999997E-3</c:v>
                </c:pt>
                <c:pt idx="154">
                  <c:v>1.7327552999999999E-2</c:v>
                </c:pt>
                <c:pt idx="155">
                  <c:v>-3.1613100000000001E-3</c:v>
                </c:pt>
                <c:pt idx="156">
                  <c:v>6.5824660000000004E-3</c:v>
                </c:pt>
                <c:pt idx="157">
                  <c:v>4.8709140000000005E-3</c:v>
                </c:pt>
                <c:pt idx="158">
                  <c:v>-9.2780180000000007E-3</c:v>
                </c:pt>
                <c:pt idx="159">
                  <c:v>-3.4949870000000002E-3</c:v>
                </c:pt>
                <c:pt idx="160">
                  <c:v>2.9421799999999974E-4</c:v>
                </c:pt>
                <c:pt idx="161">
                  <c:v>4.2984119999999997E-3</c:v>
                </c:pt>
                <c:pt idx="162">
                  <c:v>-2.4330690999999998E-2</c:v>
                </c:pt>
                <c:pt idx="163">
                  <c:v>-1.6201196000000001E-2</c:v>
                </c:pt>
                <c:pt idx="164">
                  <c:v>1.3453969999999999E-3</c:v>
                </c:pt>
                <c:pt idx="165">
                  <c:v>-1.2714263E-2</c:v>
                </c:pt>
                <c:pt idx="166">
                  <c:v>-4.2084510000000002E-3</c:v>
                </c:pt>
                <c:pt idx="167">
                  <c:v>2.6853469999999998E-3</c:v>
                </c:pt>
                <c:pt idx="168">
                  <c:v>8.7466230000000002E-3</c:v>
                </c:pt>
                <c:pt idx="169">
                  <c:v>-3.5311069999999999E-3</c:v>
                </c:pt>
                <c:pt idx="170">
                  <c:v>1.7499318E-2</c:v>
                </c:pt>
                <c:pt idx="171">
                  <c:v>1.0791235999999999E-2</c:v>
                </c:pt>
                <c:pt idx="172">
                  <c:v>-3.3243620000000004E-3</c:v>
                </c:pt>
                <c:pt idx="173">
                  <c:v>2.2082780999999999E-2</c:v>
                </c:pt>
                <c:pt idx="174">
                  <c:v>4.5672389999999998E-3</c:v>
                </c:pt>
                <c:pt idx="175">
                  <c:v>-5.7560720000000001E-3</c:v>
                </c:pt>
                <c:pt idx="176">
                  <c:v>-7.9753729999999991E-3</c:v>
                </c:pt>
                <c:pt idx="177">
                  <c:v>2.1593714999999999E-2</c:v>
                </c:pt>
                <c:pt idx="178">
                  <c:v>-7.2122809999999992E-3</c:v>
                </c:pt>
                <c:pt idx="179">
                  <c:v>-8.8213749999999994E-3</c:v>
                </c:pt>
                <c:pt idx="180">
                  <c:v>-5.0924889999999995E-3</c:v>
                </c:pt>
                <c:pt idx="181">
                  <c:v>-2.7403686999999996E-2</c:v>
                </c:pt>
                <c:pt idx="182">
                  <c:v>7.0408019999999997E-3</c:v>
                </c:pt>
                <c:pt idx="183">
                  <c:v>-2.3657490000000003E-3</c:v>
                </c:pt>
                <c:pt idx="184">
                  <c:v>2.0547487999999999E-2</c:v>
                </c:pt>
                <c:pt idx="185">
                  <c:v>-5.8449020000000008E-3</c:v>
                </c:pt>
                <c:pt idx="186">
                  <c:v>5.1493849999999994E-3</c:v>
                </c:pt>
                <c:pt idx="187">
                  <c:v>-8.3797850000000007E-3</c:v>
                </c:pt>
                <c:pt idx="188">
                  <c:v>3.995508E-3</c:v>
                </c:pt>
                <c:pt idx="189">
                  <c:v>5.2288090000000001E-3</c:v>
                </c:pt>
                <c:pt idx="190">
                  <c:v>-3.29445E-3</c:v>
                </c:pt>
                <c:pt idx="191">
                  <c:v>-1.2528651E-2</c:v>
                </c:pt>
                <c:pt idx="192">
                  <c:v>-4.0387660000000001E-3</c:v>
                </c:pt>
                <c:pt idx="193">
                  <c:v>-5.3438159999999995E-3</c:v>
                </c:pt>
                <c:pt idx="194">
                  <c:v>1.2491683E-2</c:v>
                </c:pt>
                <c:pt idx="195">
                  <c:v>8.1798909999999999E-3</c:v>
                </c:pt>
                <c:pt idx="196">
                  <c:v>-6.9078150000000003E-3</c:v>
                </c:pt>
                <c:pt idx="197">
                  <c:v>-8.2744419999999999E-3</c:v>
                </c:pt>
                <c:pt idx="198">
                  <c:v>6.7582510000000007E-3</c:v>
                </c:pt>
                <c:pt idx="199">
                  <c:v>-5.413813E-3</c:v>
                </c:pt>
                <c:pt idx="200">
                  <c:v>-1.0952023E-2</c:v>
                </c:pt>
                <c:pt idx="201">
                  <c:v>-6.401442999999998E-3</c:v>
                </c:pt>
                <c:pt idx="202">
                  <c:v>2.2800181000000003E-2</c:v>
                </c:pt>
                <c:pt idx="203">
                  <c:v>8.4611089999999996E-3</c:v>
                </c:pt>
                <c:pt idx="204">
                  <c:v>1.3070844000000002E-2</c:v>
                </c:pt>
                <c:pt idx="205">
                  <c:v>-2.8747149999999999E-3</c:v>
                </c:pt>
                <c:pt idx="206">
                  <c:v>-4.1431979999999998E-3</c:v>
                </c:pt>
                <c:pt idx="207">
                  <c:v>2.0716379999999998E-3</c:v>
                </c:pt>
                <c:pt idx="208">
                  <c:v>7.0859429999999991E-3</c:v>
                </c:pt>
                <c:pt idx="209">
                  <c:v>5.1472010000000006E-3</c:v>
                </c:pt>
                <c:pt idx="210">
                  <c:v>3.5265839999999993E-3</c:v>
                </c:pt>
                <c:pt idx="211">
                  <c:v>-7.6971869999999994E-3</c:v>
                </c:pt>
                <c:pt idx="212">
                  <c:v>-3.429114E-3</c:v>
                </c:pt>
                <c:pt idx="213">
                  <c:v>-9.6996080000000002E-3</c:v>
                </c:pt>
                <c:pt idx="214">
                  <c:v>-1.0998937E-2</c:v>
                </c:pt>
                <c:pt idx="215">
                  <c:v>-2.0323260000000001E-3</c:v>
                </c:pt>
                <c:pt idx="216">
                  <c:v>-6.4375029999999998E-3</c:v>
                </c:pt>
                <c:pt idx="217">
                  <c:v>-8.5924920000000002E-3</c:v>
                </c:pt>
                <c:pt idx="218">
                  <c:v>-3.5340987000000004E-2</c:v>
                </c:pt>
                <c:pt idx="219">
                  <c:v>-1.0209900000000046E-4</c:v>
                </c:pt>
                <c:pt idx="220">
                  <c:v>1.3175489E-2</c:v>
                </c:pt>
                <c:pt idx="221">
                  <c:v>1.2753697000000001E-2</c:v>
                </c:pt>
                <c:pt idx="222">
                  <c:v>-5.0849399999999996E-4</c:v>
                </c:pt>
                <c:pt idx="223">
                  <c:v>-1.4538215E-2</c:v>
                </c:pt>
                <c:pt idx="224">
                  <c:v>-3.2472338000000003E-2</c:v>
                </c:pt>
                <c:pt idx="225">
                  <c:v>-7.9475290000000001E-3</c:v>
                </c:pt>
                <c:pt idx="226">
                  <c:v>-9.9877886999999999E-2</c:v>
                </c:pt>
                <c:pt idx="227">
                  <c:v>2.6633649000000002E-2</c:v>
                </c:pt>
                <c:pt idx="228">
                  <c:v>-6.1564024999999994E-2</c:v>
                </c:pt>
                <c:pt idx="229">
                  <c:v>-3.5035574E-2</c:v>
                </c:pt>
                <c:pt idx="230">
                  <c:v>-6.0806833000000005E-2</c:v>
                </c:pt>
                <c:pt idx="231">
                  <c:v>-3.8234713000000004E-2</c:v>
                </c:pt>
                <c:pt idx="232">
                  <c:v>8.1140907999999998E-2</c:v>
                </c:pt>
                <c:pt idx="233">
                  <c:v>-0.15072579999999999</c:v>
                </c:pt>
                <c:pt idx="234">
                  <c:v>3.8464973E-2</c:v>
                </c:pt>
                <c:pt idx="235">
                  <c:v>6.1946353999999995E-2</c:v>
                </c:pt>
                <c:pt idx="236">
                  <c:v>8.6195709999999995E-3</c:v>
                </c:pt>
                <c:pt idx="237">
                  <c:v>-5.6725853999999999E-2</c:v>
                </c:pt>
              </c:numCache>
            </c:numRef>
          </c:xVal>
          <c:yVal>
            <c:numRef>
              <c:f>'FM Daily CAPM BSE'!$B$25:$B$262</c:f>
              <c:numCache>
                <c:formatCode>General</c:formatCode>
                <c:ptCount val="238"/>
                <c:pt idx="0">
                  <c:v>1.3091648999327861E-2</c:v>
                </c:pt>
                <c:pt idx="1">
                  <c:v>-6.5690290260302618E-3</c:v>
                </c:pt>
                <c:pt idx="2">
                  <c:v>-1.7798829637543485E-2</c:v>
                </c:pt>
                <c:pt idx="3">
                  <c:v>1.9508310988188213E-3</c:v>
                </c:pt>
                <c:pt idx="4">
                  <c:v>-1.2730610061326475E-2</c:v>
                </c:pt>
                <c:pt idx="5">
                  <c:v>7.822461619262238E-3</c:v>
                </c:pt>
                <c:pt idx="6">
                  <c:v>-1.0319367273810501E-2</c:v>
                </c:pt>
                <c:pt idx="7">
                  <c:v>-1.9379227802046512E-3</c:v>
                </c:pt>
                <c:pt idx="8">
                  <c:v>-3.0703148279146017E-3</c:v>
                </c:pt>
                <c:pt idx="9">
                  <c:v>3.972653996624588E-3</c:v>
                </c:pt>
                <c:pt idx="10">
                  <c:v>7.9621371539235521E-3</c:v>
                </c:pt>
                <c:pt idx="11">
                  <c:v>-9.6677879001275911E-3</c:v>
                </c:pt>
                <c:pt idx="12">
                  <c:v>-2.22698875072272E-2</c:v>
                </c:pt>
                <c:pt idx="13">
                  <c:v>-4.0099111711240157E-3</c:v>
                </c:pt>
                <c:pt idx="14">
                  <c:v>1.7610228597049492E-2</c:v>
                </c:pt>
                <c:pt idx="15">
                  <c:v>-1.4082596162449754E-2</c:v>
                </c:pt>
                <c:pt idx="16">
                  <c:v>1.2719630001503165E-2</c:v>
                </c:pt>
                <c:pt idx="17">
                  <c:v>-3.7435919737693643E-3</c:v>
                </c:pt>
                <c:pt idx="18">
                  <c:v>5.5600116912282033E-4</c:v>
                </c:pt>
                <c:pt idx="19">
                  <c:v>-3.9978892539927879E-3</c:v>
                </c:pt>
                <c:pt idx="20">
                  <c:v>-1.1057814956067735E-2</c:v>
                </c:pt>
                <c:pt idx="21">
                  <c:v>-8.895411222031694E-3</c:v>
                </c:pt>
                <c:pt idx="22">
                  <c:v>-1.4026480673839162E-2</c:v>
                </c:pt>
                <c:pt idx="23">
                  <c:v>-1.1238399757924334E-2</c:v>
                </c:pt>
                <c:pt idx="24">
                  <c:v>-6.8304752421001454E-3</c:v>
                </c:pt>
                <c:pt idx="25">
                  <c:v>-8.6394313611144469E-3</c:v>
                </c:pt>
                <c:pt idx="26">
                  <c:v>5.6600294357941755E-3</c:v>
                </c:pt>
                <c:pt idx="27">
                  <c:v>-7.6466000342865822E-3</c:v>
                </c:pt>
                <c:pt idx="28">
                  <c:v>5.9315040766515182E-3</c:v>
                </c:pt>
                <c:pt idx="29">
                  <c:v>1.4630990867128772E-2</c:v>
                </c:pt>
                <c:pt idx="30">
                  <c:v>4.6553545806250027E-2</c:v>
                </c:pt>
                <c:pt idx="31">
                  <c:v>-1.4222574480351864E-2</c:v>
                </c:pt>
                <c:pt idx="32">
                  <c:v>7.655320190086779E-3</c:v>
                </c:pt>
                <c:pt idx="33">
                  <c:v>-6.8168225628834197E-3</c:v>
                </c:pt>
                <c:pt idx="34">
                  <c:v>1.6146858905358798E-2</c:v>
                </c:pt>
                <c:pt idx="35">
                  <c:v>1.2735867514829243E-2</c:v>
                </c:pt>
                <c:pt idx="36">
                  <c:v>2.2410295301506615E-3</c:v>
                </c:pt>
                <c:pt idx="37">
                  <c:v>-4.8766830646661211E-3</c:v>
                </c:pt>
                <c:pt idx="38">
                  <c:v>5.3680569791655875E-3</c:v>
                </c:pt>
                <c:pt idx="39">
                  <c:v>9.4235448508559298E-3</c:v>
                </c:pt>
                <c:pt idx="40">
                  <c:v>1.9372487005503345E-2</c:v>
                </c:pt>
                <c:pt idx="41">
                  <c:v>-1.2436598390052657E-2</c:v>
                </c:pt>
                <c:pt idx="42">
                  <c:v>-2.8300248287570261E-3</c:v>
                </c:pt>
                <c:pt idx="43">
                  <c:v>-6.0846642372051505E-3</c:v>
                </c:pt>
                <c:pt idx="44">
                  <c:v>-1.2713101468019739E-2</c:v>
                </c:pt>
                <c:pt idx="45">
                  <c:v>8.0291802725837025E-3</c:v>
                </c:pt>
                <c:pt idx="46">
                  <c:v>-3.2675974142653353E-3</c:v>
                </c:pt>
                <c:pt idx="47">
                  <c:v>-1.988674534828113E-3</c:v>
                </c:pt>
                <c:pt idx="48">
                  <c:v>3.6090539985758696E-3</c:v>
                </c:pt>
                <c:pt idx="49">
                  <c:v>-1.6380040205829945E-2</c:v>
                </c:pt>
                <c:pt idx="50">
                  <c:v>1.8214902985738655E-2</c:v>
                </c:pt>
                <c:pt idx="51">
                  <c:v>-5.1495121016978986E-3</c:v>
                </c:pt>
                <c:pt idx="52">
                  <c:v>1.8117064372966743E-2</c:v>
                </c:pt>
                <c:pt idx="53">
                  <c:v>-2.291151770811185E-2</c:v>
                </c:pt>
                <c:pt idx="54">
                  <c:v>-2.3304141925220025E-3</c:v>
                </c:pt>
                <c:pt idx="55">
                  <c:v>1.5298597729460025E-3</c:v>
                </c:pt>
                <c:pt idx="56">
                  <c:v>-5.4703759725951194E-3</c:v>
                </c:pt>
                <c:pt idx="57">
                  <c:v>3.1377444508950371E-3</c:v>
                </c:pt>
                <c:pt idx="58">
                  <c:v>-4.2806156452144997E-3</c:v>
                </c:pt>
                <c:pt idx="59">
                  <c:v>5.1208375112085699E-3</c:v>
                </c:pt>
                <c:pt idx="60">
                  <c:v>6.6109527171525845E-3</c:v>
                </c:pt>
                <c:pt idx="61">
                  <c:v>5.1127358172983924E-4</c:v>
                </c:pt>
                <c:pt idx="62">
                  <c:v>1.1947227922128677E-2</c:v>
                </c:pt>
                <c:pt idx="63">
                  <c:v>-3.6152067994158748E-3</c:v>
                </c:pt>
                <c:pt idx="64">
                  <c:v>-2.1675046163596909E-3</c:v>
                </c:pt>
                <c:pt idx="65">
                  <c:v>-5.7955031940909382E-3</c:v>
                </c:pt>
                <c:pt idx="66">
                  <c:v>3.4996530216986361E-4</c:v>
                </c:pt>
                <c:pt idx="67">
                  <c:v>1.2733182091656671E-2</c:v>
                </c:pt>
                <c:pt idx="68">
                  <c:v>-3.4611571892258696E-3</c:v>
                </c:pt>
                <c:pt idx="69">
                  <c:v>1.0845572437564156E-2</c:v>
                </c:pt>
                <c:pt idx="70">
                  <c:v>2.0276015565216788E-2</c:v>
                </c:pt>
                <c:pt idx="71">
                  <c:v>-2.038867461322588E-3</c:v>
                </c:pt>
                <c:pt idx="72">
                  <c:v>-1.6950025592425026E-2</c:v>
                </c:pt>
                <c:pt idx="73">
                  <c:v>-1.2474100837763406E-2</c:v>
                </c:pt>
                <c:pt idx="74">
                  <c:v>-1.9251579562681136E-2</c:v>
                </c:pt>
                <c:pt idx="75">
                  <c:v>-1.0608651259113089E-2</c:v>
                </c:pt>
                <c:pt idx="76">
                  <c:v>-1.5497587297079471E-3</c:v>
                </c:pt>
                <c:pt idx="77">
                  <c:v>-1.4437132984297447E-2</c:v>
                </c:pt>
                <c:pt idx="78">
                  <c:v>-2.3360949344659416E-3</c:v>
                </c:pt>
                <c:pt idx="79">
                  <c:v>1.0309309788425588E-2</c:v>
                </c:pt>
                <c:pt idx="80">
                  <c:v>-5.8328898119713174E-3</c:v>
                </c:pt>
                <c:pt idx="81">
                  <c:v>3.1237036401414514E-3</c:v>
                </c:pt>
                <c:pt idx="82">
                  <c:v>-2.3182461970272232E-2</c:v>
                </c:pt>
                <c:pt idx="83">
                  <c:v>1.2019841033158112E-2</c:v>
                </c:pt>
                <c:pt idx="84">
                  <c:v>-1.9549016342360073E-2</c:v>
                </c:pt>
                <c:pt idx="85">
                  <c:v>1.3898940242871725E-2</c:v>
                </c:pt>
                <c:pt idx="86">
                  <c:v>-1.4847292509951083E-2</c:v>
                </c:pt>
                <c:pt idx="87">
                  <c:v>1.0352488913875704E-2</c:v>
                </c:pt>
                <c:pt idx="88">
                  <c:v>-9.7025256726765707E-3</c:v>
                </c:pt>
                <c:pt idx="89">
                  <c:v>-2.2623136992275937E-2</c:v>
                </c:pt>
                <c:pt idx="90">
                  <c:v>-8.1358093549644388E-3</c:v>
                </c:pt>
                <c:pt idx="91">
                  <c:v>1.2061689131610098E-2</c:v>
                </c:pt>
                <c:pt idx="92">
                  <c:v>-7.6936960368953243E-3</c:v>
                </c:pt>
                <c:pt idx="93">
                  <c:v>-3.5154194005505134E-3</c:v>
                </c:pt>
                <c:pt idx="94">
                  <c:v>-6.5419797124850005E-3</c:v>
                </c:pt>
                <c:pt idx="95">
                  <c:v>-1.7191176186901247E-2</c:v>
                </c:pt>
                <c:pt idx="96">
                  <c:v>2.8336291670491322E-3</c:v>
                </c:pt>
                <c:pt idx="97">
                  <c:v>3.4177132495220849E-2</c:v>
                </c:pt>
                <c:pt idx="98">
                  <c:v>-5.7346854207877039E-3</c:v>
                </c:pt>
                <c:pt idx="99">
                  <c:v>-1.381947955829977E-2</c:v>
                </c:pt>
                <c:pt idx="100">
                  <c:v>-9.1370769544377207E-3</c:v>
                </c:pt>
                <c:pt idx="101">
                  <c:v>3.1999603105718841E-3</c:v>
                </c:pt>
                <c:pt idx="102">
                  <c:v>-1.6755417252684281E-2</c:v>
                </c:pt>
                <c:pt idx="103">
                  <c:v>-2.0754331098789269E-3</c:v>
                </c:pt>
                <c:pt idx="104">
                  <c:v>-8.2865567989377029E-3</c:v>
                </c:pt>
                <c:pt idx="105">
                  <c:v>3.2892732381977399E-3</c:v>
                </c:pt>
                <c:pt idx="106">
                  <c:v>6.6625427139695272E-3</c:v>
                </c:pt>
                <c:pt idx="107">
                  <c:v>-1.462455784245285E-2</c:v>
                </c:pt>
                <c:pt idx="108">
                  <c:v>-4.1018140131149419E-3</c:v>
                </c:pt>
                <c:pt idx="109">
                  <c:v>9.8523316421254177E-3</c:v>
                </c:pt>
                <c:pt idx="110">
                  <c:v>-2.1203217711690699E-2</c:v>
                </c:pt>
                <c:pt idx="111">
                  <c:v>-2.2320891242534276E-2</c:v>
                </c:pt>
                <c:pt idx="112">
                  <c:v>1.7070374207118252E-2</c:v>
                </c:pt>
                <c:pt idx="113">
                  <c:v>-1.7713936532392345E-2</c:v>
                </c:pt>
                <c:pt idx="114">
                  <c:v>2.9423297431758248E-2</c:v>
                </c:pt>
                <c:pt idx="115">
                  <c:v>3.3144316507738393E-2</c:v>
                </c:pt>
                <c:pt idx="116">
                  <c:v>-7.2005444377802484E-3</c:v>
                </c:pt>
                <c:pt idx="117">
                  <c:v>-1.1938542312067361E-2</c:v>
                </c:pt>
                <c:pt idx="118">
                  <c:v>1.5035314195013492E-2</c:v>
                </c:pt>
                <c:pt idx="119">
                  <c:v>-9.2015128858633621E-3</c:v>
                </c:pt>
                <c:pt idx="120">
                  <c:v>-8.8134948488223421E-4</c:v>
                </c:pt>
                <c:pt idx="121">
                  <c:v>-5.718795396952742E-3</c:v>
                </c:pt>
                <c:pt idx="122">
                  <c:v>5.5708021543733784E-4</c:v>
                </c:pt>
                <c:pt idx="123">
                  <c:v>-2.4940200983239291E-2</c:v>
                </c:pt>
                <c:pt idx="124">
                  <c:v>-4.1862102692568548E-3</c:v>
                </c:pt>
                <c:pt idx="125">
                  <c:v>1.7620856492011682E-2</c:v>
                </c:pt>
                <c:pt idx="126">
                  <c:v>-1.3576933925603371E-2</c:v>
                </c:pt>
                <c:pt idx="127">
                  <c:v>-2.6992397416023229E-3</c:v>
                </c:pt>
                <c:pt idx="128">
                  <c:v>8.9650487241472003E-3</c:v>
                </c:pt>
                <c:pt idx="129">
                  <c:v>7.2774710908000322E-3</c:v>
                </c:pt>
                <c:pt idx="130">
                  <c:v>1.0606554832347376E-3</c:v>
                </c:pt>
                <c:pt idx="131">
                  <c:v>3.3216903499347092E-3</c:v>
                </c:pt>
                <c:pt idx="132">
                  <c:v>5.4245148770115789E-3</c:v>
                </c:pt>
                <c:pt idx="133">
                  <c:v>-1.1868961097650465E-2</c:v>
                </c:pt>
                <c:pt idx="134">
                  <c:v>3.8296915365136856E-3</c:v>
                </c:pt>
                <c:pt idx="135">
                  <c:v>-3.0001534482947041E-3</c:v>
                </c:pt>
                <c:pt idx="136">
                  <c:v>1.9983256913848509E-4</c:v>
                </c:pt>
                <c:pt idx="137">
                  <c:v>5.8477184672469139E-3</c:v>
                </c:pt>
                <c:pt idx="138">
                  <c:v>3.2090224707217669E-3</c:v>
                </c:pt>
                <c:pt idx="139">
                  <c:v>2.9189070209774605E-2</c:v>
                </c:pt>
                <c:pt idx="140">
                  <c:v>-2.6005710150460788E-3</c:v>
                </c:pt>
                <c:pt idx="141">
                  <c:v>-1.0060798514579326E-2</c:v>
                </c:pt>
                <c:pt idx="142">
                  <c:v>7.9617195569035258E-3</c:v>
                </c:pt>
                <c:pt idx="143">
                  <c:v>7.8109642133665936E-5</c:v>
                </c:pt>
                <c:pt idx="144">
                  <c:v>-1.83795231871411E-2</c:v>
                </c:pt>
                <c:pt idx="145">
                  <c:v>-2.5769640827753783E-3</c:v>
                </c:pt>
                <c:pt idx="146">
                  <c:v>-2.6876405017468383E-3</c:v>
                </c:pt>
                <c:pt idx="147">
                  <c:v>4.3482474623725139E-3</c:v>
                </c:pt>
                <c:pt idx="148">
                  <c:v>-8.3912951171168982E-4</c:v>
                </c:pt>
                <c:pt idx="149">
                  <c:v>2.6771471304213174E-3</c:v>
                </c:pt>
                <c:pt idx="150">
                  <c:v>3.2882592191564143E-3</c:v>
                </c:pt>
                <c:pt idx="151">
                  <c:v>4.9045588326768527E-3</c:v>
                </c:pt>
                <c:pt idx="152">
                  <c:v>-1.13287053675175E-2</c:v>
                </c:pt>
                <c:pt idx="153">
                  <c:v>-5.8791211550568451E-3</c:v>
                </c:pt>
                <c:pt idx="154">
                  <c:v>1.5605415411438946E-2</c:v>
                </c:pt>
                <c:pt idx="155">
                  <c:v>-5.2123172710380403E-3</c:v>
                </c:pt>
                <c:pt idx="156">
                  <c:v>4.6878574768693913E-3</c:v>
                </c:pt>
                <c:pt idx="157">
                  <c:v>2.9488331099165321E-3</c:v>
                </c:pt>
                <c:pt idx="158">
                  <c:v>-1.1427205429583902E-2</c:v>
                </c:pt>
                <c:pt idx="159">
                  <c:v>-5.5513501684853455E-3</c:v>
                </c:pt>
                <c:pt idx="160">
                  <c:v>-1.7013240948518199E-3</c:v>
                </c:pt>
                <c:pt idx="161">
                  <c:v>2.3671417980958885E-3</c:v>
                </c:pt>
                <c:pt idx="162">
                  <c:v>-2.6721491045664156E-2</c:v>
                </c:pt>
                <c:pt idx="163">
                  <c:v>-1.8461508353919222E-2</c:v>
                </c:pt>
                <c:pt idx="164">
                  <c:v>-6.3327246976000871E-4</c:v>
                </c:pt>
                <c:pt idx="165">
                  <c:v>-1.4918606091567838E-2</c:v>
                </c:pt>
                <c:pt idx="166">
                  <c:v>-6.2762660816119429E-3</c:v>
                </c:pt>
                <c:pt idx="167">
                  <c:v>7.2818526012402834E-4</c:v>
                </c:pt>
                <c:pt idx="168">
                  <c:v>6.8867516716771436E-3</c:v>
                </c:pt>
                <c:pt idx="169">
                  <c:v>-5.5880499357926407E-3</c:v>
                </c:pt>
                <c:pt idx="170">
                  <c:v>1.5779937436121608E-2</c:v>
                </c:pt>
                <c:pt idx="171">
                  <c:v>8.9641830485728408E-3</c:v>
                </c:pt>
                <c:pt idx="172">
                  <c:v>-5.3779864421064031E-3</c:v>
                </c:pt>
                <c:pt idx="173">
                  <c:v>2.0436970258978785E-2</c:v>
                </c:pt>
                <c:pt idx="174">
                  <c:v>2.6402837788799E-3</c:v>
                </c:pt>
                <c:pt idx="175">
                  <c:v>-7.8487281685412046E-3</c:v>
                </c:pt>
                <c:pt idx="176">
                  <c:v>-1.0103651487612341E-2</c:v>
                </c:pt>
                <c:pt idx="177">
                  <c:v>1.9940054190376626E-2</c:v>
                </c:pt>
                <c:pt idx="178">
                  <c:v>-9.3283109883305262E-3</c:v>
                </c:pt>
                <c:pt idx="179">
                  <c:v>-1.0963232787211098E-2</c:v>
                </c:pt>
                <c:pt idx="180">
                  <c:v>-7.1744939025091582E-3</c:v>
                </c:pt>
                <c:pt idx="181">
                  <c:v>-2.9843812145781863E-2</c:v>
                </c:pt>
                <c:pt idx="182">
                  <c:v>5.1535502938283295E-3</c:v>
                </c:pt>
                <c:pt idx="183">
                  <c:v>-4.4039866071742591E-3</c:v>
                </c:pt>
                <c:pt idx="184">
                  <c:v>1.8877034050547983E-2</c:v>
                </c:pt>
                <c:pt idx="185">
                  <c:v>-7.9389839916283352E-3</c:v>
                </c:pt>
                <c:pt idx="186">
                  <c:v>3.2317738879295453E-3</c:v>
                </c:pt>
                <c:pt idx="187">
                  <c:v>-1.0514554762703104E-2</c:v>
                </c:pt>
                <c:pt idx="188">
                  <c:v>2.0593758424909819E-3</c:v>
                </c:pt>
                <c:pt idx="189">
                  <c:v>3.3124727339598524E-3</c:v>
                </c:pt>
                <c:pt idx="190">
                  <c:v>-5.3475943202986546E-3</c:v>
                </c:pt>
                <c:pt idx="191">
                  <c:v>-1.4730014806699568E-2</c:v>
                </c:pt>
                <c:pt idx="192">
                  <c:v>-6.1038574433079969E-3</c:v>
                </c:pt>
                <c:pt idx="193">
                  <c:v>-7.4298549882799445E-3</c:v>
                </c:pt>
                <c:pt idx="194">
                  <c:v>1.0691924167575879E-2</c:v>
                </c:pt>
                <c:pt idx="195">
                  <c:v>6.3109229749551453E-3</c:v>
                </c:pt>
                <c:pt idx="196">
                  <c:v>-9.0189579608392981E-3</c:v>
                </c:pt>
                <c:pt idx="197">
                  <c:v>-1.0407520887081495E-2</c:v>
                </c:pt>
                <c:pt idx="198">
                  <c:v>4.8664640271493765E-3</c:v>
                </c:pt>
                <c:pt idx="199">
                  <c:v>-7.5009755201794134E-3</c:v>
                </c:pt>
                <c:pt idx="200">
                  <c:v>-1.3128080124247529E-2</c:v>
                </c:pt>
                <c:pt idx="201">
                  <c:v>-8.5044581111457691E-3</c:v>
                </c:pt>
                <c:pt idx="202">
                  <c:v>2.1165885349406648E-2</c:v>
                </c:pt>
                <c:pt idx="203">
                  <c:v>6.5966548454596636E-3</c:v>
                </c:pt>
                <c:pt idx="204">
                  <c:v>1.1280381363961842E-2</c:v>
                </c:pt>
                <c:pt idx="205">
                  <c:v>-4.9211220935343157E-3</c:v>
                </c:pt>
                <c:pt idx="206">
                  <c:v>-6.2099656963377735E-3</c:v>
                </c:pt>
                <c:pt idx="207">
                  <c:v>1.0462552882853013E-4</c:v>
                </c:pt>
                <c:pt idx="208">
                  <c:v>5.1994158585021563E-3</c:v>
                </c:pt>
                <c:pt idx="209">
                  <c:v>3.2295548322318953E-3</c:v>
                </c:pt>
                <c:pt idx="210">
                  <c:v>1.5829250760234699E-3</c:v>
                </c:pt>
                <c:pt idx="211">
                  <c:v>-9.8210002841752596E-3</c:v>
                </c:pt>
                <c:pt idx="212">
                  <c:v>-5.4844198315021353E-3</c:v>
                </c:pt>
                <c:pt idx="213">
                  <c:v>-1.1855562431219643E-2</c:v>
                </c:pt>
                <c:pt idx="214">
                  <c:v>-1.3175747147598983E-2</c:v>
                </c:pt>
                <c:pt idx="215">
                  <c:v>-4.0652117867174316E-3</c:v>
                </c:pt>
                <c:pt idx="216">
                  <c:v>-8.5410969153844503E-3</c:v>
                </c:pt>
                <c:pt idx="217">
                  <c:v>-1.073067595330756E-2</c:v>
                </c:pt>
                <c:pt idx="218">
                  <c:v>-3.7908514887980138E-2</c:v>
                </c:pt>
                <c:pt idx="219">
                  <c:v>-2.1040024359350335E-3</c:v>
                </c:pt>
                <c:pt idx="220">
                  <c:v>1.1386706035885208E-2</c:v>
                </c:pt>
                <c:pt idx="221">
                  <c:v>1.0958143791918458E-2</c:v>
                </c:pt>
                <c:pt idx="222">
                  <c:v>-2.5169205404435768E-3</c:v>
                </c:pt>
                <c:pt idx="223">
                  <c:v>-1.6771834607062781E-2</c:v>
                </c:pt>
                <c:pt idx="224">
                  <c:v>-3.499382079090628E-2</c:v>
                </c:pt>
                <c:pt idx="225">
                  <c:v>-1.0075360559569587E-2</c:v>
                </c:pt>
                <c:pt idx="226">
                  <c:v>-0.1034813059382082</c:v>
                </c:pt>
                <c:pt idx="227">
                  <c:v>2.5060884894809909E-2</c:v>
                </c:pt>
                <c:pt idx="228">
                  <c:v>-6.4552462636883329E-2</c:v>
                </c:pt>
                <c:pt idx="229">
                  <c:v>-3.7598199660055905E-2</c:v>
                </c:pt>
                <c:pt idx="230">
                  <c:v>-6.3783116839348827E-2</c:v>
                </c:pt>
                <c:pt idx="231">
                  <c:v>-4.0848688499582377E-2</c:v>
                </c:pt>
                <c:pt idx="232">
                  <c:v>8.0443047736961662E-2</c:v>
                </c:pt>
                <c:pt idx="233">
                  <c:v>-0.15514538609218484</c:v>
                </c:pt>
                <c:pt idx="234">
                  <c:v>3.7082115175464052E-2</c:v>
                </c:pt>
                <c:pt idx="235">
                  <c:v>6.0940399194123071E-2</c:v>
                </c:pt>
                <c:pt idx="236">
                  <c:v>6.7576603417788426E-3</c:v>
                </c:pt>
                <c:pt idx="237">
                  <c:v>-5.9636633459338811E-2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E-42CA-94AC-FB139823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87624"/>
        <c:axId val="319282136"/>
      </c:scatterChart>
      <c:valAx>
        <c:axId val="31928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Risk</a:t>
                </a:r>
                <a:r>
                  <a:rPr lang="en-IN" baseline="0"/>
                  <a:t> Premium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6411594098682869"/>
              <c:y val="0.5733433422242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9282136"/>
        <c:crosses val="autoZero"/>
        <c:crossBetween val="midCat"/>
      </c:valAx>
      <c:valAx>
        <c:axId val="319282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Market</a:t>
                </a:r>
                <a:r>
                  <a:rPr lang="en-IN" baseline="0"/>
                  <a:t> Risk Premium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428889354610141"/>
              <c:y val="0.11180666446414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9287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90071155554235"/>
          <c:y val="6.865398381146412E-2"/>
          <c:w val="0.13330123183271292"/>
          <c:h val="0.1053782831341886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aseline="0"/>
              <a:t>Force Motors(Weekly)</a:t>
            </a:r>
            <a:endParaRPr lang="en-IN" sz="1400"/>
          </a:p>
        </c:rich>
      </c:tx>
      <c:layout>
        <c:manualLayout>
          <c:xMode val="edge"/>
          <c:yMode val="edge"/>
          <c:x val="0.40290382113557827"/>
          <c:y val="3.81195706082836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5991853227396"/>
          <c:y val="0.1209604207068868"/>
          <c:w val="0.7128720089856756"/>
          <c:h val="0.76528405592819415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'FM Weekly BSE'!$H$3:$H$54</c:f>
              <c:numCache>
                <c:formatCode>0.000000</c:formatCode>
                <c:ptCount val="52"/>
                <c:pt idx="0">
                  <c:v>-1.0047648857310932E-2</c:v>
                </c:pt>
                <c:pt idx="1">
                  <c:v>8.125991749610555E-3</c:v>
                </c:pt>
                <c:pt idx="2">
                  <c:v>-2.6388862496995978E-4</c:v>
                </c:pt>
                <c:pt idx="3">
                  <c:v>-1.1637707515350613E-3</c:v>
                </c:pt>
                <c:pt idx="4">
                  <c:v>-4.0704821511603893E-2</c:v>
                </c:pt>
                <c:pt idx="5">
                  <c:v>1.9386490572810056E-2</c:v>
                </c:pt>
                <c:pt idx="6">
                  <c:v>5.8149847276914773E-2</c:v>
                </c:pt>
                <c:pt idx="7">
                  <c:v>3.3887167801849784E-2</c:v>
                </c:pt>
                <c:pt idx="8">
                  <c:v>5.7247950875721938E-3</c:v>
                </c:pt>
                <c:pt idx="9">
                  <c:v>3.7645864044609356E-3</c:v>
                </c:pt>
                <c:pt idx="10">
                  <c:v>1.8710135626235653E-3</c:v>
                </c:pt>
                <c:pt idx="11">
                  <c:v>2.506645163091163E-3</c:v>
                </c:pt>
                <c:pt idx="12">
                  <c:v>2.971436941969819E-2</c:v>
                </c:pt>
                <c:pt idx="13">
                  <c:v>1.1231726948578002E-2</c:v>
                </c:pt>
                <c:pt idx="14">
                  <c:v>9.2939184539525977E-3</c:v>
                </c:pt>
                <c:pt idx="15">
                  <c:v>-3.7648149754846191E-2</c:v>
                </c:pt>
                <c:pt idx="16">
                  <c:v>6.3174756423425536E-3</c:v>
                </c:pt>
                <c:pt idx="17">
                  <c:v>-9.9077139578526222E-3</c:v>
                </c:pt>
                <c:pt idx="18">
                  <c:v>-1.2462061216120111E-2</c:v>
                </c:pt>
                <c:pt idx="19">
                  <c:v>-2.178051582378172E-2</c:v>
                </c:pt>
                <c:pt idx="20">
                  <c:v>1.8410052878852608E-2</c:v>
                </c:pt>
                <c:pt idx="21">
                  <c:v>-1.5702445968010702E-2</c:v>
                </c:pt>
                <c:pt idx="22">
                  <c:v>5.7031762166491681E-3</c:v>
                </c:pt>
                <c:pt idx="23">
                  <c:v>-5.9581380133801147E-3</c:v>
                </c:pt>
                <c:pt idx="24">
                  <c:v>2.9053643880920237E-2</c:v>
                </c:pt>
                <c:pt idx="25">
                  <c:v>-2.230292710488457E-2</c:v>
                </c:pt>
                <c:pt idx="26">
                  <c:v>5.0448547774290036E-3</c:v>
                </c:pt>
                <c:pt idx="27">
                  <c:v>3.5920968891449717E-2</c:v>
                </c:pt>
                <c:pt idx="28">
                  <c:v>-2.8152729117613693E-3</c:v>
                </c:pt>
                <c:pt idx="29">
                  <c:v>6.2041722447260819E-2</c:v>
                </c:pt>
                <c:pt idx="30">
                  <c:v>-1.295183613544431E-2</c:v>
                </c:pt>
                <c:pt idx="31">
                  <c:v>6.1204134380021154E-3</c:v>
                </c:pt>
                <c:pt idx="32">
                  <c:v>3.7673680102426779E-3</c:v>
                </c:pt>
                <c:pt idx="33">
                  <c:v>1.6163250412256691E-2</c:v>
                </c:pt>
                <c:pt idx="34">
                  <c:v>-3.9646889050493968E-2</c:v>
                </c:pt>
                <c:pt idx="35">
                  <c:v>-4.241280059450377E-3</c:v>
                </c:pt>
                <c:pt idx="36">
                  <c:v>4.3482171676744924E-2</c:v>
                </c:pt>
                <c:pt idx="37">
                  <c:v>1.2347348625030868E-2</c:v>
                </c:pt>
                <c:pt idx="38">
                  <c:v>-4.1585899250942103E-3</c:v>
                </c:pt>
                <c:pt idx="39">
                  <c:v>-8.2415736688101864E-3</c:v>
                </c:pt>
                <c:pt idx="40">
                  <c:v>2.7090067525997854E-3</c:v>
                </c:pt>
                <c:pt idx="41">
                  <c:v>-1.3193407838873513E-3</c:v>
                </c:pt>
                <c:pt idx="42">
                  <c:v>-2.4580314629550817E-2</c:v>
                </c:pt>
                <c:pt idx="43">
                  <c:v>3.4473267336855094E-2</c:v>
                </c:pt>
                <c:pt idx="44">
                  <c:v>1.3716759907427737E-2</c:v>
                </c:pt>
                <c:pt idx="45">
                  <c:v>-1.0423654631847468E-2</c:v>
                </c:pt>
                <c:pt idx="46">
                  <c:v>-6.1879538040238657E-2</c:v>
                </c:pt>
                <c:pt idx="47">
                  <c:v>1.0382271992817094E-2</c:v>
                </c:pt>
                <c:pt idx="48">
                  <c:v>-0.11462823127475315</c:v>
                </c:pt>
                <c:pt idx="49">
                  <c:v>-0.11278862665663844</c:v>
                </c:pt>
                <c:pt idx="50">
                  <c:v>1.5044898213097076E-2</c:v>
                </c:pt>
                <c:pt idx="51">
                  <c:v>-3.8041547653964884E-2</c:v>
                </c:pt>
              </c:numCache>
            </c:numRef>
          </c:xVal>
          <c:yVal>
            <c:numRef>
              <c:f>'FM Weekly BSE'!$G$3:$G$54</c:f>
              <c:numCache>
                <c:formatCode>0.000000</c:formatCode>
                <c:ptCount val="52"/>
                <c:pt idx="0">
                  <c:v>-1.0093367725318946E-2</c:v>
                </c:pt>
                <c:pt idx="1">
                  <c:v>-1.1891177331393317E-2</c:v>
                </c:pt>
                <c:pt idx="2">
                  <c:v>-3.0014475195985085E-2</c:v>
                </c:pt>
                <c:pt idx="3">
                  <c:v>-6.0335055738801671E-2</c:v>
                </c:pt>
                <c:pt idx="4">
                  <c:v>-2.2972873069110472E-2</c:v>
                </c:pt>
                <c:pt idx="5">
                  <c:v>-6.6565648351269463E-2</c:v>
                </c:pt>
                <c:pt idx="6">
                  <c:v>0.11349057381001175</c:v>
                </c:pt>
                <c:pt idx="7">
                  <c:v>4.3814343554942625E-3</c:v>
                </c:pt>
                <c:pt idx="8">
                  <c:v>-1.1226921082087385E-2</c:v>
                </c:pt>
                <c:pt idx="9">
                  <c:v>-3.9005193133006447E-2</c:v>
                </c:pt>
                <c:pt idx="10">
                  <c:v>-3.3861736212161181E-2</c:v>
                </c:pt>
                <c:pt idx="11">
                  <c:v>1.4720085862027119E-2</c:v>
                </c:pt>
                <c:pt idx="12">
                  <c:v>2.5397811982402693E-3</c:v>
                </c:pt>
                <c:pt idx="13">
                  <c:v>-3.8597262596590506E-2</c:v>
                </c:pt>
                <c:pt idx="14">
                  <c:v>-3.557021213513728E-4</c:v>
                </c:pt>
                <c:pt idx="15">
                  <c:v>-0.11617858571658735</c:v>
                </c:pt>
                <c:pt idx="16">
                  <c:v>-3.4982855697395926E-2</c:v>
                </c:pt>
                <c:pt idx="17">
                  <c:v>2.7395478009581049E-2</c:v>
                </c:pt>
                <c:pt idx="18">
                  <c:v>-5.2851497770471118E-3</c:v>
                </c:pt>
                <c:pt idx="19">
                  <c:v>6.2561486285205026E-2</c:v>
                </c:pt>
                <c:pt idx="20">
                  <c:v>1.7905031499495211E-2</c:v>
                </c:pt>
                <c:pt idx="21">
                  <c:v>-7.7001013086565994E-3</c:v>
                </c:pt>
                <c:pt idx="22">
                  <c:v>-1.7200057902460208E-2</c:v>
                </c:pt>
                <c:pt idx="23">
                  <c:v>-1.5840034044578347E-2</c:v>
                </c:pt>
                <c:pt idx="24">
                  <c:v>-2.3581929265208648E-2</c:v>
                </c:pt>
                <c:pt idx="25">
                  <c:v>-3.9507592752372735E-2</c:v>
                </c:pt>
                <c:pt idx="26">
                  <c:v>-2.4967844308667091E-2</c:v>
                </c:pt>
                <c:pt idx="27">
                  <c:v>-2.8192393838494152E-3</c:v>
                </c:pt>
                <c:pt idx="28">
                  <c:v>-1.0916621163923491E-2</c:v>
                </c:pt>
                <c:pt idx="29">
                  <c:v>8.1018268323462622E-2</c:v>
                </c:pt>
                <c:pt idx="30">
                  <c:v>-4.1875250291968327E-2</c:v>
                </c:pt>
                <c:pt idx="31">
                  <c:v>-4.6760761757011306E-2</c:v>
                </c:pt>
                <c:pt idx="32">
                  <c:v>-1.4071011121066833E-2</c:v>
                </c:pt>
                <c:pt idx="33">
                  <c:v>4.1039944059007322E-2</c:v>
                </c:pt>
                <c:pt idx="34">
                  <c:v>-5.5940866705422115E-2</c:v>
                </c:pt>
                <c:pt idx="35">
                  <c:v>-7.1895898061891866E-2</c:v>
                </c:pt>
                <c:pt idx="36">
                  <c:v>4.5979680497925321E-2</c:v>
                </c:pt>
                <c:pt idx="37">
                  <c:v>0.14822316269611285</c:v>
                </c:pt>
                <c:pt idx="38">
                  <c:v>-1.785006298126799E-2</c:v>
                </c:pt>
                <c:pt idx="39">
                  <c:v>5.0649004105485312E-2</c:v>
                </c:pt>
                <c:pt idx="40">
                  <c:v>0.20200958813413591</c:v>
                </c:pt>
                <c:pt idx="41">
                  <c:v>2.5148221658914741E-2</c:v>
                </c:pt>
                <c:pt idx="42">
                  <c:v>-0.12298327577770007</c:v>
                </c:pt>
                <c:pt idx="43">
                  <c:v>0.11978033094235954</c:v>
                </c:pt>
                <c:pt idx="44">
                  <c:v>-4.2235229430953203E-2</c:v>
                </c:pt>
                <c:pt idx="45">
                  <c:v>-3.5669469714518461E-2</c:v>
                </c:pt>
                <c:pt idx="46">
                  <c:v>-0.14944575127706083</c:v>
                </c:pt>
                <c:pt idx="47">
                  <c:v>-3.240391385867844E-2</c:v>
                </c:pt>
                <c:pt idx="48">
                  <c:v>-0.11586910038628148</c:v>
                </c:pt>
                <c:pt idx="49">
                  <c:v>-0.15441516968698518</c:v>
                </c:pt>
                <c:pt idx="50">
                  <c:v>-4.7911793895559343E-2</c:v>
                </c:pt>
                <c:pt idx="51">
                  <c:v>9.0051169841948858E-3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3-4E99-BBD8-C327B0DC31B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'FM Weekly BSE'!$H$3:$H$54</c:f>
              <c:numCache>
                <c:formatCode>0.000000</c:formatCode>
                <c:ptCount val="52"/>
                <c:pt idx="0">
                  <c:v>-1.0047648857310932E-2</c:v>
                </c:pt>
                <c:pt idx="1">
                  <c:v>8.125991749610555E-3</c:v>
                </c:pt>
                <c:pt idx="2">
                  <c:v>-2.6388862496995978E-4</c:v>
                </c:pt>
                <c:pt idx="3">
                  <c:v>-1.1637707515350613E-3</c:v>
                </c:pt>
                <c:pt idx="4">
                  <c:v>-4.0704821511603893E-2</c:v>
                </c:pt>
                <c:pt idx="5">
                  <c:v>1.9386490572810056E-2</c:v>
                </c:pt>
                <c:pt idx="6">
                  <c:v>5.8149847276914773E-2</c:v>
                </c:pt>
                <c:pt idx="7">
                  <c:v>3.3887167801849784E-2</c:v>
                </c:pt>
                <c:pt idx="8">
                  <c:v>5.7247950875721938E-3</c:v>
                </c:pt>
                <c:pt idx="9">
                  <c:v>3.7645864044609356E-3</c:v>
                </c:pt>
                <c:pt idx="10">
                  <c:v>1.8710135626235653E-3</c:v>
                </c:pt>
                <c:pt idx="11">
                  <c:v>2.506645163091163E-3</c:v>
                </c:pt>
                <c:pt idx="12">
                  <c:v>2.971436941969819E-2</c:v>
                </c:pt>
                <c:pt idx="13">
                  <c:v>1.1231726948578002E-2</c:v>
                </c:pt>
                <c:pt idx="14">
                  <c:v>9.2939184539525977E-3</c:v>
                </c:pt>
                <c:pt idx="15">
                  <c:v>-3.7648149754846191E-2</c:v>
                </c:pt>
                <c:pt idx="16">
                  <c:v>6.3174756423425536E-3</c:v>
                </c:pt>
                <c:pt idx="17">
                  <c:v>-9.9077139578526222E-3</c:v>
                </c:pt>
                <c:pt idx="18">
                  <c:v>-1.2462061216120111E-2</c:v>
                </c:pt>
                <c:pt idx="19">
                  <c:v>-2.178051582378172E-2</c:v>
                </c:pt>
                <c:pt idx="20">
                  <c:v>1.8410052878852608E-2</c:v>
                </c:pt>
                <c:pt idx="21">
                  <c:v>-1.5702445968010702E-2</c:v>
                </c:pt>
                <c:pt idx="22">
                  <c:v>5.7031762166491681E-3</c:v>
                </c:pt>
                <c:pt idx="23">
                  <c:v>-5.9581380133801147E-3</c:v>
                </c:pt>
                <c:pt idx="24">
                  <c:v>2.9053643880920237E-2</c:v>
                </c:pt>
                <c:pt idx="25">
                  <c:v>-2.230292710488457E-2</c:v>
                </c:pt>
                <c:pt idx="26">
                  <c:v>5.0448547774290036E-3</c:v>
                </c:pt>
                <c:pt idx="27">
                  <c:v>3.5920968891449717E-2</c:v>
                </c:pt>
                <c:pt idx="28">
                  <c:v>-2.8152729117613693E-3</c:v>
                </c:pt>
                <c:pt idx="29">
                  <c:v>6.2041722447260819E-2</c:v>
                </c:pt>
                <c:pt idx="30">
                  <c:v>-1.295183613544431E-2</c:v>
                </c:pt>
                <c:pt idx="31">
                  <c:v>6.1204134380021154E-3</c:v>
                </c:pt>
                <c:pt idx="32">
                  <c:v>3.7673680102426779E-3</c:v>
                </c:pt>
                <c:pt idx="33">
                  <c:v>1.6163250412256691E-2</c:v>
                </c:pt>
                <c:pt idx="34">
                  <c:v>-3.9646889050493968E-2</c:v>
                </c:pt>
                <c:pt idx="35">
                  <c:v>-4.241280059450377E-3</c:v>
                </c:pt>
                <c:pt idx="36">
                  <c:v>4.3482171676744924E-2</c:v>
                </c:pt>
                <c:pt idx="37">
                  <c:v>1.2347348625030868E-2</c:v>
                </c:pt>
                <c:pt idx="38">
                  <c:v>-4.1585899250942103E-3</c:v>
                </c:pt>
                <c:pt idx="39">
                  <c:v>-8.2415736688101864E-3</c:v>
                </c:pt>
                <c:pt idx="40">
                  <c:v>2.7090067525997854E-3</c:v>
                </c:pt>
                <c:pt idx="41">
                  <c:v>-1.3193407838873513E-3</c:v>
                </c:pt>
                <c:pt idx="42">
                  <c:v>-2.4580314629550817E-2</c:v>
                </c:pt>
                <c:pt idx="43">
                  <c:v>3.4473267336855094E-2</c:v>
                </c:pt>
                <c:pt idx="44">
                  <c:v>1.3716759907427737E-2</c:v>
                </c:pt>
                <c:pt idx="45">
                  <c:v>-1.0423654631847468E-2</c:v>
                </c:pt>
                <c:pt idx="46">
                  <c:v>-6.1879538040238657E-2</c:v>
                </c:pt>
                <c:pt idx="47">
                  <c:v>1.0382271992817094E-2</c:v>
                </c:pt>
                <c:pt idx="48">
                  <c:v>-0.11462823127475315</c:v>
                </c:pt>
                <c:pt idx="49">
                  <c:v>-0.11278862665663844</c:v>
                </c:pt>
                <c:pt idx="50">
                  <c:v>1.5044898213097076E-2</c:v>
                </c:pt>
                <c:pt idx="51">
                  <c:v>-3.8041547653964884E-2</c:v>
                </c:pt>
              </c:numCache>
            </c:numRef>
          </c:xVal>
          <c:yVal>
            <c:numRef>
              <c:f>'FM Weekly CAPM BSE'!$B$25:$B$76</c:f>
              <c:numCache>
                <c:formatCode>General</c:formatCode>
                <c:ptCount val="52"/>
                <c:pt idx="0">
                  <c:v>-2.1187261804438001E-2</c:v>
                </c:pt>
                <c:pt idx="1">
                  <c:v>5.5727628451395297E-4</c:v>
                </c:pt>
                <c:pt idx="2">
                  <c:v>-9.4811126829302435E-3</c:v>
                </c:pt>
                <c:pt idx="3">
                  <c:v>-1.0557810610433529E-2</c:v>
                </c:pt>
                <c:pt idx="4">
                  <c:v>-5.7868192879247694E-2</c:v>
                </c:pt>
                <c:pt idx="5">
                  <c:v>1.4030325017986029E-2</c:v>
                </c:pt>
                <c:pt idx="6">
                  <c:v>6.0410205887150924E-2</c:v>
                </c:pt>
                <c:pt idx="7">
                  <c:v>3.1380207473698601E-2</c:v>
                </c:pt>
                <c:pt idx="8">
                  <c:v>-2.3157260712645573E-3</c:v>
                </c:pt>
                <c:pt idx="9">
                  <c:v>-4.6610917189143569E-3</c:v>
                </c:pt>
                <c:pt idx="10">
                  <c:v>-6.9267283997594773E-3</c:v>
                </c:pt>
                <c:pt idx="11">
                  <c:v>-6.166202985735102E-3</c:v>
                </c:pt>
                <c:pt idx="12">
                  <c:v>2.6387505388258688E-2</c:v>
                </c:pt>
                <c:pt idx="13">
                  <c:v>4.2732503586588103E-3</c:v>
                </c:pt>
                <c:pt idx="14">
                  <c:v>1.9546862617970708E-3</c:v>
                </c:pt>
                <c:pt idx="15">
                  <c:v>-5.4210922611950353E-2</c:v>
                </c:pt>
                <c:pt idx="16">
                  <c:v>-1.6065910566281944E-3</c:v>
                </c:pt>
                <c:pt idx="17">
                  <c:v>-2.1019831413518639E-2</c:v>
                </c:pt>
                <c:pt idx="18">
                  <c:v>-2.4076076579314074E-2</c:v>
                </c:pt>
                <c:pt idx="19">
                  <c:v>-3.5225493227803162E-2</c:v>
                </c:pt>
                <c:pt idx="20">
                  <c:v>1.2862029293041422E-2</c:v>
                </c:pt>
                <c:pt idx="21">
                  <c:v>-2.7953157192073023E-2</c:v>
                </c:pt>
                <c:pt idx="22">
                  <c:v>-2.3415927851714469E-3</c:v>
                </c:pt>
                <c:pt idx="23">
                  <c:v>-1.6294212236968923E-2</c:v>
                </c:pt>
                <c:pt idx="24">
                  <c:v>2.5596955384819708E-2</c:v>
                </c:pt>
                <c:pt idx="25">
                  <c:v>-3.5850551918339427E-2</c:v>
                </c:pt>
                <c:pt idx="26">
                  <c:v>-3.1292663129754835E-3</c:v>
                </c:pt>
                <c:pt idx="27">
                  <c:v>3.381362553311125E-2</c:v>
                </c:pt>
                <c:pt idx="28">
                  <c:v>-1.253381268969499E-2</c:v>
                </c:pt>
                <c:pt idx="29">
                  <c:v>6.5066786795150489E-2</c:v>
                </c:pt>
                <c:pt idx="30">
                  <c:v>-2.4662086263262724E-2</c:v>
                </c:pt>
                <c:pt idx="31">
                  <c:v>-1.8423735671804021E-3</c:v>
                </c:pt>
                <c:pt idx="32">
                  <c:v>-4.657763561712519E-3</c:v>
                </c:pt>
                <c:pt idx="33">
                  <c:v>1.017375769848599E-2</c:v>
                </c:pt>
                <c:pt idx="34">
                  <c:v>-5.660238966492738E-2</c:v>
                </c:pt>
                <c:pt idx="35">
                  <c:v>-1.4240012752121224E-2</c:v>
                </c:pt>
                <c:pt idx="36">
                  <c:v>4.286051192859347E-2</c:v>
                </c:pt>
                <c:pt idx="37">
                  <c:v>5.6080780115865779E-3</c:v>
                </c:pt>
                <c:pt idx="38">
                  <c:v>-1.414107502054732E-2</c:v>
                </c:pt>
                <c:pt idx="39">
                  <c:v>-1.9026314992663339E-2</c:v>
                </c:pt>
                <c:pt idx="40">
                  <c:v>-5.9240798258253999E-3</c:v>
                </c:pt>
                <c:pt idx="41">
                  <c:v>-1.0743948246097763E-2</c:v>
                </c:pt>
                <c:pt idx="42">
                  <c:v>-3.8575418159754432E-2</c:v>
                </c:pt>
                <c:pt idx="43">
                  <c:v>3.2081468378901391E-2</c:v>
                </c:pt>
                <c:pt idx="44">
                  <c:v>7.2465618153313566E-3</c:v>
                </c:pt>
                <c:pt idx="45">
                  <c:v>-2.1637148102011297E-2</c:v>
                </c:pt>
                <c:pt idx="46">
                  <c:v>-8.3203481500741694E-2</c:v>
                </c:pt>
                <c:pt idx="47">
                  <c:v>3.2568879225403514E-3</c:v>
                </c:pt>
                <c:pt idx="48">
                  <c:v>-0.14631664600029198</c:v>
                </c:pt>
                <c:pt idx="49">
                  <c:v>-0.1441155816372181</c:v>
                </c:pt>
                <c:pt idx="50">
                  <c:v>8.8356630086290876E-3</c:v>
                </c:pt>
                <c:pt idx="51">
                  <c:v>-5.4681618373274156E-2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3-4E99-BBD8-C327B0DC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27944"/>
        <c:axId val="320431864"/>
      </c:scatterChart>
      <c:valAx>
        <c:axId val="32042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Risk</a:t>
                </a:r>
                <a:r>
                  <a:rPr lang="en-IN" baseline="0"/>
                  <a:t> Premium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79865676856399548"/>
              <c:y val="0.62395823207284262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320431864"/>
        <c:crosses val="autoZero"/>
        <c:crossBetween val="midCat"/>
        <c:majorUnit val="5.000000000000001E-2"/>
      </c:valAx>
      <c:valAx>
        <c:axId val="320431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Market Risk Premium</a:t>
                </a:r>
              </a:p>
            </c:rich>
          </c:tx>
          <c:layout>
            <c:manualLayout>
              <c:xMode val="edge"/>
              <c:yMode val="edge"/>
              <c:x val="0.41711137524365943"/>
              <c:y val="0.13397268433341036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320427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78913980636913"/>
          <c:y val="6.7803619454975525E-2"/>
          <c:w val="0.1157037094785594"/>
          <c:h val="9.0447085318038939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WEEKLY BETA REGRESSION</a:t>
            </a:r>
          </a:p>
          <a:p>
            <a:pPr>
              <a:defRPr/>
            </a:pPr>
            <a:r>
              <a:rPr lang="en-IN"/>
              <a:t>SML ISUZU(BSE) </a:t>
            </a:r>
          </a:p>
          <a:p>
            <a:pPr>
              <a:defRPr/>
            </a:pPr>
            <a:endParaRPr lang="en-IN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70283680293387E-2"/>
          <c:y val="0.21359766922338591"/>
          <c:w val="0.8967215330960342"/>
          <c:h val="0.744967510129195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'SML Weekly BSE'!$H$4:$H$55</c:f>
              <c:numCache>
                <c:formatCode>0.000000</c:formatCode>
                <c:ptCount val="52"/>
                <c:pt idx="0">
                  <c:v>-1.0047648857310932E-2</c:v>
                </c:pt>
                <c:pt idx="1">
                  <c:v>8.125991749610555E-3</c:v>
                </c:pt>
                <c:pt idx="2">
                  <c:v>-2.6388862496995978E-4</c:v>
                </c:pt>
                <c:pt idx="3">
                  <c:v>-1.1637707515350613E-3</c:v>
                </c:pt>
                <c:pt idx="4">
                  <c:v>-4.0704821511603893E-2</c:v>
                </c:pt>
                <c:pt idx="5">
                  <c:v>1.9386490572810056E-2</c:v>
                </c:pt>
                <c:pt idx="6">
                  <c:v>5.8149847276914773E-2</c:v>
                </c:pt>
                <c:pt idx="7">
                  <c:v>3.3887167801849784E-2</c:v>
                </c:pt>
                <c:pt idx="8">
                  <c:v>5.7247950875721938E-3</c:v>
                </c:pt>
                <c:pt idx="9">
                  <c:v>3.7645864044609356E-3</c:v>
                </c:pt>
                <c:pt idx="10">
                  <c:v>1.8710135626235653E-3</c:v>
                </c:pt>
                <c:pt idx="11">
                  <c:v>2.506645163091163E-3</c:v>
                </c:pt>
                <c:pt idx="12">
                  <c:v>2.971436941969819E-2</c:v>
                </c:pt>
                <c:pt idx="13">
                  <c:v>1.1231726948578002E-2</c:v>
                </c:pt>
                <c:pt idx="14">
                  <c:v>9.2939184539525977E-3</c:v>
                </c:pt>
                <c:pt idx="15">
                  <c:v>-3.7648149754846191E-2</c:v>
                </c:pt>
                <c:pt idx="16">
                  <c:v>6.3174756423425536E-3</c:v>
                </c:pt>
                <c:pt idx="17">
                  <c:v>-9.9077139578526222E-3</c:v>
                </c:pt>
                <c:pt idx="18">
                  <c:v>-1.2462061216120111E-2</c:v>
                </c:pt>
                <c:pt idx="19">
                  <c:v>-2.178051582378172E-2</c:v>
                </c:pt>
                <c:pt idx="20">
                  <c:v>1.8410052878852608E-2</c:v>
                </c:pt>
                <c:pt idx="21">
                  <c:v>-1.5702445968010702E-2</c:v>
                </c:pt>
                <c:pt idx="22">
                  <c:v>5.7031762166491681E-3</c:v>
                </c:pt>
                <c:pt idx="23">
                  <c:v>-5.9581380133801147E-3</c:v>
                </c:pt>
                <c:pt idx="24">
                  <c:v>2.9053643880920237E-2</c:v>
                </c:pt>
                <c:pt idx="25">
                  <c:v>-2.230292710488457E-2</c:v>
                </c:pt>
                <c:pt idx="26">
                  <c:v>5.0448547774290036E-3</c:v>
                </c:pt>
                <c:pt idx="27">
                  <c:v>3.5920968891449717E-2</c:v>
                </c:pt>
                <c:pt idx="28">
                  <c:v>-2.8152729117613693E-3</c:v>
                </c:pt>
                <c:pt idx="29">
                  <c:v>6.2041722447260819E-2</c:v>
                </c:pt>
                <c:pt idx="30">
                  <c:v>-1.295183613544431E-2</c:v>
                </c:pt>
                <c:pt idx="31">
                  <c:v>6.1204134380021154E-3</c:v>
                </c:pt>
                <c:pt idx="32">
                  <c:v>3.7673680102426779E-3</c:v>
                </c:pt>
                <c:pt idx="33">
                  <c:v>1.6163250412256691E-2</c:v>
                </c:pt>
                <c:pt idx="34">
                  <c:v>-3.9646889050493968E-2</c:v>
                </c:pt>
                <c:pt idx="35">
                  <c:v>-4.241280059450377E-3</c:v>
                </c:pt>
                <c:pt idx="36">
                  <c:v>4.3482171676744924E-2</c:v>
                </c:pt>
                <c:pt idx="37">
                  <c:v>1.2347348625030868E-2</c:v>
                </c:pt>
                <c:pt idx="38">
                  <c:v>-4.1585899250942103E-3</c:v>
                </c:pt>
                <c:pt idx="39">
                  <c:v>-8.2415736688101864E-3</c:v>
                </c:pt>
                <c:pt idx="40">
                  <c:v>2.7090067525997854E-3</c:v>
                </c:pt>
                <c:pt idx="41">
                  <c:v>-1.3193407838873513E-3</c:v>
                </c:pt>
                <c:pt idx="42">
                  <c:v>-2.4580314629550817E-2</c:v>
                </c:pt>
                <c:pt idx="43">
                  <c:v>3.4473267336855094E-2</c:v>
                </c:pt>
                <c:pt idx="44">
                  <c:v>1.3716759907427737E-2</c:v>
                </c:pt>
                <c:pt idx="45">
                  <c:v>-1.0423654631847468E-2</c:v>
                </c:pt>
                <c:pt idx="46">
                  <c:v>-6.1879538040238657E-2</c:v>
                </c:pt>
                <c:pt idx="47">
                  <c:v>1.0382271992817094E-2</c:v>
                </c:pt>
                <c:pt idx="48">
                  <c:v>-0.11462823127475315</c:v>
                </c:pt>
                <c:pt idx="49">
                  <c:v>-0.11278862665663844</c:v>
                </c:pt>
                <c:pt idx="50">
                  <c:v>1.5044898213097076E-2</c:v>
                </c:pt>
                <c:pt idx="51">
                  <c:v>-3.8041547653964884E-2</c:v>
                </c:pt>
              </c:numCache>
            </c:numRef>
          </c:xVal>
          <c:yVal>
            <c:numRef>
              <c:f>'SML Weekly BSE'!$I$4:$I$55</c:f>
              <c:numCache>
                <c:formatCode>0.000000</c:formatCode>
                <c:ptCount val="52"/>
                <c:pt idx="0">
                  <c:v>8.1990890192527952E-4</c:v>
                </c:pt>
                <c:pt idx="1">
                  <c:v>-2.4110951664539429E-2</c:v>
                </c:pt>
                <c:pt idx="2">
                  <c:v>-5.8246215859468161E-4</c:v>
                </c:pt>
                <c:pt idx="3">
                  <c:v>1.3750833770025217E-3</c:v>
                </c:pt>
                <c:pt idx="4">
                  <c:v>-8.2762564150656512E-2</c:v>
                </c:pt>
                <c:pt idx="5">
                  <c:v>3.8576989833206579E-2</c:v>
                </c:pt>
                <c:pt idx="6">
                  <c:v>6.8773449408911266E-2</c:v>
                </c:pt>
                <c:pt idx="7">
                  <c:v>6.7076018071913823E-2</c:v>
                </c:pt>
                <c:pt idx="8">
                  <c:v>3.2985973933187966E-2</c:v>
                </c:pt>
                <c:pt idx="9">
                  <c:v>-7.5899209972903212E-2</c:v>
                </c:pt>
                <c:pt idx="10">
                  <c:v>-1.8769417468237369E-2</c:v>
                </c:pt>
                <c:pt idx="11">
                  <c:v>-1.692722383928625E-2</c:v>
                </c:pt>
                <c:pt idx="12">
                  <c:v>-2.2733954010284434E-2</c:v>
                </c:pt>
                <c:pt idx="13">
                  <c:v>-1.1803173221792949E-2</c:v>
                </c:pt>
                <c:pt idx="14">
                  <c:v>-3.3473204313648808E-2</c:v>
                </c:pt>
                <c:pt idx="15">
                  <c:v>-6.0781359579108046E-2</c:v>
                </c:pt>
                <c:pt idx="16">
                  <c:v>-7.4676080355679464E-2</c:v>
                </c:pt>
                <c:pt idx="17">
                  <c:v>-1.7379718668987174E-4</c:v>
                </c:pt>
                <c:pt idx="18">
                  <c:v>0.12380692316199726</c:v>
                </c:pt>
                <c:pt idx="19">
                  <c:v>-6.421377015070219E-2</c:v>
                </c:pt>
                <c:pt idx="20">
                  <c:v>-1.2497502588115508E-2</c:v>
                </c:pt>
                <c:pt idx="21">
                  <c:v>3.1263804028456507E-2</c:v>
                </c:pt>
                <c:pt idx="22">
                  <c:v>-6.4095723221333639E-3</c:v>
                </c:pt>
                <c:pt idx="23">
                  <c:v>-0.10562867676394978</c:v>
                </c:pt>
                <c:pt idx="24">
                  <c:v>1.2762450930706319E-2</c:v>
                </c:pt>
                <c:pt idx="25">
                  <c:v>-2.5188133862096847E-2</c:v>
                </c:pt>
                <c:pt idx="26">
                  <c:v>-2.8840021363035297E-2</c:v>
                </c:pt>
                <c:pt idx="27">
                  <c:v>7.7113597798933439E-2</c:v>
                </c:pt>
                <c:pt idx="28">
                  <c:v>-6.7676761701513854E-3</c:v>
                </c:pt>
                <c:pt idx="29">
                  <c:v>2.0023008654876592E-2</c:v>
                </c:pt>
                <c:pt idx="30">
                  <c:v>-3.7255576888888919E-2</c:v>
                </c:pt>
                <c:pt idx="31">
                  <c:v>-1.2302780530320991E-2</c:v>
                </c:pt>
                <c:pt idx="32">
                  <c:v>-5.4764884830806673E-2</c:v>
                </c:pt>
                <c:pt idx="33">
                  <c:v>3.0120376110173548E-2</c:v>
                </c:pt>
                <c:pt idx="34">
                  <c:v>4.1176471122568739E-2</c:v>
                </c:pt>
                <c:pt idx="35">
                  <c:v>-3.1770174382362404E-2</c:v>
                </c:pt>
                <c:pt idx="36">
                  <c:v>1.5696275023702987E-2</c:v>
                </c:pt>
                <c:pt idx="37">
                  <c:v>7.7337012728209586E-2</c:v>
                </c:pt>
                <c:pt idx="38">
                  <c:v>1.0850926324859973E-3</c:v>
                </c:pt>
                <c:pt idx="39">
                  <c:v>1.0483248818220631E-3</c:v>
                </c:pt>
                <c:pt idx="40">
                  <c:v>1.7997358939255304E-2</c:v>
                </c:pt>
                <c:pt idx="41">
                  <c:v>-2.0267918861572254E-2</c:v>
                </c:pt>
                <c:pt idx="42">
                  <c:v>-7.8785813378781364E-2</c:v>
                </c:pt>
                <c:pt idx="43">
                  <c:v>0.14901554019990224</c:v>
                </c:pt>
                <c:pt idx="44">
                  <c:v>-2.5323531993713719E-2</c:v>
                </c:pt>
                <c:pt idx="45">
                  <c:v>-2.8963306122449031E-2</c:v>
                </c:pt>
                <c:pt idx="46">
                  <c:v>-0.14483072096125257</c:v>
                </c:pt>
                <c:pt idx="47">
                  <c:v>-8.8652020305620249E-2</c:v>
                </c:pt>
                <c:pt idx="48">
                  <c:v>-9.1205535348590119E-2</c:v>
                </c:pt>
                <c:pt idx="49">
                  <c:v>-0.21647865555841309</c:v>
                </c:pt>
                <c:pt idx="50">
                  <c:v>1.2592553862524055E-2</c:v>
                </c:pt>
                <c:pt idx="51">
                  <c:v>-5.2361382949110163E-2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3-487D-A192-D1F349B1410E}"/>
            </c:ext>
          </c:extLst>
        </c:ser>
        <c:ser>
          <c:idx val="1"/>
          <c:order val="1"/>
          <c:tx>
            <c:v>Predicted 0.00081990890192528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'SML Weekly BSE'!$H$5:$H$55</c:f>
              <c:numCache>
                <c:formatCode>0.000000</c:formatCode>
                <c:ptCount val="51"/>
                <c:pt idx="0">
                  <c:v>8.125991749610555E-3</c:v>
                </c:pt>
                <c:pt idx="1">
                  <c:v>-2.6388862496995978E-4</c:v>
                </c:pt>
                <c:pt idx="2">
                  <c:v>-1.1637707515350613E-3</c:v>
                </c:pt>
                <c:pt idx="3">
                  <c:v>-4.0704821511603893E-2</c:v>
                </c:pt>
                <c:pt idx="4">
                  <c:v>1.9386490572810056E-2</c:v>
                </c:pt>
                <c:pt idx="5">
                  <c:v>5.8149847276914773E-2</c:v>
                </c:pt>
                <c:pt idx="6">
                  <c:v>3.3887167801849784E-2</c:v>
                </c:pt>
                <c:pt idx="7">
                  <c:v>5.7247950875721938E-3</c:v>
                </c:pt>
                <c:pt idx="8">
                  <c:v>3.7645864044609356E-3</c:v>
                </c:pt>
                <c:pt idx="9">
                  <c:v>1.8710135626235653E-3</c:v>
                </c:pt>
                <c:pt idx="10">
                  <c:v>2.506645163091163E-3</c:v>
                </c:pt>
                <c:pt idx="11">
                  <c:v>2.971436941969819E-2</c:v>
                </c:pt>
                <c:pt idx="12">
                  <c:v>1.1231726948578002E-2</c:v>
                </c:pt>
                <c:pt idx="13">
                  <c:v>9.2939184539525977E-3</c:v>
                </c:pt>
                <c:pt idx="14">
                  <c:v>-3.7648149754846191E-2</c:v>
                </c:pt>
                <c:pt idx="15">
                  <c:v>6.3174756423425536E-3</c:v>
                </c:pt>
                <c:pt idx="16">
                  <c:v>-9.9077139578526222E-3</c:v>
                </c:pt>
                <c:pt idx="17">
                  <c:v>-1.2462061216120111E-2</c:v>
                </c:pt>
                <c:pt idx="18">
                  <c:v>-2.178051582378172E-2</c:v>
                </c:pt>
                <c:pt idx="19">
                  <c:v>1.8410052878852608E-2</c:v>
                </c:pt>
                <c:pt idx="20">
                  <c:v>-1.5702445968010702E-2</c:v>
                </c:pt>
                <c:pt idx="21">
                  <c:v>5.7031762166491681E-3</c:v>
                </c:pt>
                <c:pt idx="22">
                  <c:v>-5.9581380133801147E-3</c:v>
                </c:pt>
                <c:pt idx="23">
                  <c:v>2.9053643880920237E-2</c:v>
                </c:pt>
                <c:pt idx="24">
                  <c:v>-2.230292710488457E-2</c:v>
                </c:pt>
                <c:pt idx="25">
                  <c:v>5.0448547774290036E-3</c:v>
                </c:pt>
                <c:pt idx="26">
                  <c:v>3.5920968891449717E-2</c:v>
                </c:pt>
                <c:pt idx="27">
                  <c:v>-2.8152729117613693E-3</c:v>
                </c:pt>
                <c:pt idx="28">
                  <c:v>6.2041722447260819E-2</c:v>
                </c:pt>
                <c:pt idx="29">
                  <c:v>-1.295183613544431E-2</c:v>
                </c:pt>
                <c:pt idx="30">
                  <c:v>6.1204134380021154E-3</c:v>
                </c:pt>
                <c:pt idx="31">
                  <c:v>3.7673680102426779E-3</c:v>
                </c:pt>
                <c:pt idx="32">
                  <c:v>1.6163250412256691E-2</c:v>
                </c:pt>
                <c:pt idx="33">
                  <c:v>-3.9646889050493968E-2</c:v>
                </c:pt>
                <c:pt idx="34">
                  <c:v>-4.241280059450377E-3</c:v>
                </c:pt>
                <c:pt idx="35">
                  <c:v>4.3482171676744924E-2</c:v>
                </c:pt>
                <c:pt idx="36">
                  <c:v>1.2347348625030868E-2</c:v>
                </c:pt>
                <c:pt idx="37">
                  <c:v>-4.1585899250942103E-3</c:v>
                </c:pt>
                <c:pt idx="38">
                  <c:v>-8.2415736688101864E-3</c:v>
                </c:pt>
                <c:pt idx="39">
                  <c:v>2.7090067525997854E-3</c:v>
                </c:pt>
                <c:pt idx="40">
                  <c:v>-1.3193407838873513E-3</c:v>
                </c:pt>
                <c:pt idx="41">
                  <c:v>-2.4580314629550817E-2</c:v>
                </c:pt>
                <c:pt idx="42">
                  <c:v>3.4473267336855094E-2</c:v>
                </c:pt>
                <c:pt idx="43">
                  <c:v>1.3716759907427737E-2</c:v>
                </c:pt>
                <c:pt idx="44">
                  <c:v>-1.0423654631847468E-2</c:v>
                </c:pt>
                <c:pt idx="45">
                  <c:v>-6.1879538040238657E-2</c:v>
                </c:pt>
                <c:pt idx="46">
                  <c:v>1.0382271992817094E-2</c:v>
                </c:pt>
                <c:pt idx="47">
                  <c:v>-0.11462823127475315</c:v>
                </c:pt>
                <c:pt idx="48">
                  <c:v>-0.11278862665663844</c:v>
                </c:pt>
                <c:pt idx="49">
                  <c:v>1.5044898213097076E-2</c:v>
                </c:pt>
                <c:pt idx="50">
                  <c:v>-3.8041547653964884E-2</c:v>
                </c:pt>
              </c:numCache>
            </c:numRef>
          </c:xVal>
          <c:yVal>
            <c:numRef>
              <c:f>'SML WEEKLY BSE CAPM'!$B$25:$B$75</c:f>
              <c:numCache>
                <c:formatCode>General</c:formatCode>
                <c:ptCount val="51"/>
                <c:pt idx="0">
                  <c:v>-2.1134039344620093E-3</c:v>
                </c:pt>
                <c:pt idx="1">
                  <c:v>-1.2363752867903919E-2</c:v>
                </c:pt>
                <c:pt idx="2">
                  <c:v>-1.3463185205962878E-2</c:v>
                </c:pt>
                <c:pt idx="3">
                  <c:v>-6.1772523288260502E-2</c:v>
                </c:pt>
                <c:pt idx="4">
                  <c:v>1.1644127394842311E-2</c:v>
                </c:pt>
                <c:pt idx="5">
                  <c:v>5.9003316597634088E-2</c:v>
                </c:pt>
                <c:pt idx="6">
                  <c:v>2.9360351552127087E-2</c:v>
                </c:pt>
                <c:pt idx="7">
                  <c:v>-5.0470695583821612E-3</c:v>
                </c:pt>
                <c:pt idx="8">
                  <c:v>-7.4419574575147725E-3</c:v>
                </c:pt>
                <c:pt idx="9">
                  <c:v>-9.7554329176094846E-3</c:v>
                </c:pt>
                <c:pt idx="10">
                  <c:v>-8.9788490562167315E-3</c:v>
                </c:pt>
                <c:pt idx="11">
                  <c:v>2.4262228869049586E-2</c:v>
                </c:pt>
                <c:pt idx="12">
                  <c:v>1.6810327038411527E-3</c:v>
                </c:pt>
                <c:pt idx="13">
                  <c:v>-6.8648773140597349E-4</c:v>
                </c:pt>
                <c:pt idx="14">
                  <c:v>-5.8038029984077977E-2</c:v>
                </c:pt>
                <c:pt idx="15">
                  <c:v>-4.3229612015015821E-3</c:v>
                </c:pt>
                <c:pt idx="16">
                  <c:v>-2.4146110935215029E-2</c:v>
                </c:pt>
                <c:pt idx="17">
                  <c:v>-2.7266888529821856E-2</c:v>
                </c:pt>
                <c:pt idx="18">
                  <c:v>-3.865172442550014E-2</c:v>
                </c:pt>
                <c:pt idx="19">
                  <c:v>1.045116317747948E-2</c:v>
                </c:pt>
                <c:pt idx="20">
                  <c:v>-3.1225833461398886E-2</c:v>
                </c:pt>
                <c:pt idx="21">
                  <c:v>-5.0734824463631936E-3</c:v>
                </c:pt>
                <c:pt idx="22">
                  <c:v>-1.9320710600231612E-2</c:v>
                </c:pt>
                <c:pt idx="23">
                  <c:v>2.3454986450882322E-2</c:v>
                </c:pt>
                <c:pt idx="24">
                  <c:v>-3.9289981191865345E-2</c:v>
                </c:pt>
                <c:pt idx="25">
                  <c:v>-5.877787652289297E-3</c:v>
                </c:pt>
                <c:pt idx="26">
                  <c:v>3.1845151084284422E-2</c:v>
                </c:pt>
                <c:pt idx="27">
                  <c:v>-1.5480910447665044E-2</c:v>
                </c:pt>
                <c:pt idx="28">
                  <c:v>6.3758220925270601E-2</c:v>
                </c:pt>
                <c:pt idx="29">
                  <c:v>-2.7865271772225642E-2</c:v>
                </c:pt>
                <c:pt idx="30">
                  <c:v>-4.5637222452707812E-3</c:v>
                </c:pt>
                <c:pt idx="31">
                  <c:v>-7.4385590264781963E-3</c:v>
                </c:pt>
                <c:pt idx="32">
                  <c:v>7.7061288934504191E-3</c:v>
                </c:pt>
                <c:pt idx="33">
                  <c:v>-6.0479992716877491E-2</c:v>
                </c:pt>
                <c:pt idx="34">
                  <c:v>-1.7223136819530971E-2</c:v>
                </c:pt>
                <c:pt idx="35">
                  <c:v>4.1083061929904061E-2</c:v>
                </c:pt>
                <c:pt idx="36">
                  <c:v>3.0440451606099529E-3</c:v>
                </c:pt>
                <c:pt idx="37">
                  <c:v>-1.7122110023836491E-2</c:v>
                </c:pt>
                <c:pt idx="38">
                  <c:v>-2.2110501537672855E-2</c:v>
                </c:pt>
                <c:pt idx="39">
                  <c:v>-8.7316134806686083E-3</c:v>
                </c:pt>
                <c:pt idx="40">
                  <c:v>-1.3653253126362463E-2</c:v>
                </c:pt>
                <c:pt idx="41">
                  <c:v>-4.2072382816472978E-2</c:v>
                </c:pt>
                <c:pt idx="42">
                  <c:v>3.007641953823742E-2</c:v>
                </c:pt>
                <c:pt idx="43">
                  <c:v>4.7171254491548183E-3</c:v>
                </c:pt>
                <c:pt idx="44">
                  <c:v>-2.4776462227639358E-2</c:v>
                </c:pt>
                <c:pt idx="45">
                  <c:v>-8.7642764971662138E-2</c:v>
                </c:pt>
                <c:pt idx="46">
                  <c:v>6.4320983735885115E-4</c:v>
                </c:pt>
                <c:pt idx="47">
                  <c:v>-0.15208856006011645</c:v>
                </c:pt>
                <c:pt idx="48">
                  <c:v>-0.14984102035831351</c:v>
                </c:pt>
                <c:pt idx="49">
                  <c:v>6.3397804164685451E-3</c:v>
                </c:pt>
                <c:pt idx="50">
                  <c:v>-5.8518664457468929E-2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3-487D-A192-D1F349B1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32256"/>
        <c:axId val="320431472"/>
      </c:scatterChart>
      <c:valAx>
        <c:axId val="3204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Market(sensex) Premium</a:t>
                </a:r>
              </a:p>
            </c:rich>
          </c:tx>
          <c:layout>
            <c:manualLayout>
              <c:xMode val="edge"/>
              <c:yMode val="edge"/>
              <c:x val="0.69406392694063923"/>
              <c:y val="0.61145444198116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1472"/>
        <c:crosses val="autoZero"/>
        <c:crossBetween val="midCat"/>
      </c:valAx>
      <c:valAx>
        <c:axId val="3204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SML ISUZU PREMUIM(BSE)</a:t>
                </a:r>
              </a:p>
            </c:rich>
          </c:tx>
          <c:layout>
            <c:manualLayout>
              <c:xMode val="edge"/>
              <c:yMode val="edge"/>
              <c:x val="0.49315068493150682"/>
              <c:y val="0.26275887844116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BETA REGRESSION</a:t>
            </a:r>
          </a:p>
          <a:p>
            <a:pPr>
              <a:defRPr/>
            </a:pPr>
            <a:r>
              <a:rPr lang="en-IN" baseline="0"/>
              <a:t>SML ISUZU(BSE)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'SML Daily BSE'!$H$253:$H$490</c:f>
              <c:numCache>
                <c:formatCode>0.000000</c:formatCode>
                <c:ptCount val="238"/>
                <c:pt idx="0">
                  <c:v>1.4853497549762033E-2</c:v>
                </c:pt>
                <c:pt idx="1">
                  <c:v>-4.4965885753096074E-3</c:v>
                </c:pt>
                <c:pt idx="2">
                  <c:v>-1.554898641117991E-2</c:v>
                </c:pt>
                <c:pt idx="3">
                  <c:v>3.8886780293575715E-3</c:v>
                </c:pt>
                <c:pt idx="4">
                  <c:v>-1.0560832176860968E-2</c:v>
                </c:pt>
                <c:pt idx="5">
                  <c:v>9.6675509945357667E-3</c:v>
                </c:pt>
                <c:pt idx="6">
                  <c:v>-8.1876807075130006E-3</c:v>
                </c:pt>
                <c:pt idx="7">
                  <c:v>6.135696896890743E-5</c:v>
                </c:pt>
                <c:pt idx="8">
                  <c:v>-1.0531456108215731E-3</c:v>
                </c:pt>
                <c:pt idx="9">
                  <c:v>5.8785610853272939E-3</c:v>
                </c:pt>
                <c:pt idx="10">
                  <c:v>9.8050198757508172E-3</c:v>
                </c:pt>
                <c:pt idx="11">
                  <c:v>-7.5463950898318425E-3</c:v>
                </c:pt>
                <c:pt idx="12">
                  <c:v>-1.9949412477075736E-2</c:v>
                </c:pt>
                <c:pt idx="13">
                  <c:v>-1.9778990458396871E-3</c:v>
                </c:pt>
                <c:pt idx="14">
                  <c:v>1.9300695448671416E-2</c:v>
                </c:pt>
                <c:pt idx="15">
                  <c:v>-1.1891459962978371E-2</c:v>
                </c:pt>
                <c:pt idx="16">
                  <c:v>1.4487355649463948E-2</c:v>
                </c:pt>
                <c:pt idx="17">
                  <c:v>-1.7157868151496964E-3</c:v>
                </c:pt>
                <c:pt idx="18">
                  <c:v>2.5158826129860106E-3</c:v>
                </c:pt>
                <c:pt idx="19">
                  <c:v>-1.9660672824318558E-3</c:v>
                </c:pt>
                <c:pt idx="20">
                  <c:v>-8.9144633941933352E-3</c:v>
                </c:pt>
                <c:pt idx="21">
                  <c:v>-6.7862198962043889E-3</c:v>
                </c:pt>
                <c:pt idx="22">
                  <c:v>-1.1836231322701009E-2</c:v>
                </c:pt>
                <c:pt idx="23">
                  <c:v>-9.0921952070572021E-3</c:v>
                </c:pt>
                <c:pt idx="24">
                  <c:v>-4.7539046421099778E-3</c:v>
                </c:pt>
                <c:pt idx="25">
                  <c:v>-6.5342840781538233E-3</c:v>
                </c:pt>
                <c:pt idx="26">
                  <c:v>7.5392801528358991E-3</c:v>
                </c:pt>
                <c:pt idx="27">
                  <c:v>-5.557137169620037E-3</c:v>
                </c:pt>
                <c:pt idx="28">
                  <c:v>7.806465633516186E-3</c:v>
                </c:pt>
                <c:pt idx="29">
                  <c:v>1.636852240714582E-2</c:v>
                </c:pt>
                <c:pt idx="30">
                  <c:v>4.778677819040586E-2</c:v>
                </c:pt>
                <c:pt idx="31">
                  <c:v>-1.202922741348174E-2</c:v>
                </c:pt>
                <c:pt idx="32">
                  <c:v>9.5030504181703793E-3</c:v>
                </c:pt>
                <c:pt idx="33">
                  <c:v>-4.740467945153903E-3</c:v>
                </c:pt>
                <c:pt idx="34">
                  <c:v>1.7860442951469224E-2</c:v>
                </c:pt>
                <c:pt idx="35">
                  <c:v>1.450333677731622E-2</c:v>
                </c:pt>
                <c:pt idx="36">
                  <c:v>4.1742918132245789E-3</c:v>
                </c:pt>
                <c:pt idx="37">
                  <c:v>-2.830977797274981E-3</c:v>
                </c:pt>
                <c:pt idx="38">
                  <c:v>7.2519200263569204E-3</c:v>
                </c:pt>
                <c:pt idx="39">
                  <c:v>1.1243341449197183E-2</c:v>
                </c:pt>
                <c:pt idx="40">
                  <c:v>2.1035113533278367E-2</c:v>
                </c:pt>
                <c:pt idx="41">
                  <c:v>-1.0271465261637573E-2</c:v>
                </c:pt>
                <c:pt idx="42">
                  <c:v>-8.1665207080511282E-4</c:v>
                </c:pt>
                <c:pt idx="43">
                  <c:v>-4.0198760141698063E-3</c:v>
                </c:pt>
                <c:pt idx="44">
                  <c:v>-1.0543600431935217E-2</c:v>
                </c:pt>
                <c:pt idx="45">
                  <c:v>9.8710044247410679E-3</c:v>
                </c:pt>
                <c:pt idx="46">
                  <c:v>-1.2473118820963787E-3</c:v>
                </c:pt>
                <c:pt idx="47">
                  <c:v>1.1406962823131111E-5</c:v>
                </c:pt>
                <c:pt idx="48">
                  <c:v>5.5207054174904293E-3</c:v>
                </c:pt>
                <c:pt idx="49">
                  <c:v>-1.4152610119122598E-2</c:v>
                </c:pt>
                <c:pt idx="50">
                  <c:v>1.9895817463082405E-2</c:v>
                </c:pt>
                <c:pt idx="51">
                  <c:v>-3.0994965145190369E-3</c:v>
                </c:pt>
                <c:pt idx="52">
                  <c:v>1.9799524361798288E-2</c:v>
                </c:pt>
                <c:pt idx="53">
                  <c:v>-2.0580906019457057E-2</c:v>
                </c:pt>
                <c:pt idx="54">
                  <c:v>-3.2493371229125887E-4</c:v>
                </c:pt>
                <c:pt idx="55">
                  <c:v>3.4743572705146662E-3</c:v>
                </c:pt>
                <c:pt idx="56">
                  <c:v>-3.4152921901871103E-3</c:v>
                </c:pt>
                <c:pt idx="57">
                  <c:v>5.0568408310847687E-3</c:v>
                </c:pt>
                <c:pt idx="58">
                  <c:v>-2.2443273902403131E-3</c:v>
                </c:pt>
                <c:pt idx="59">
                  <c:v>7.008606104018749E-3</c:v>
                </c:pt>
                <c:pt idx="60">
                  <c:v>8.4751809557406643E-3</c:v>
                </c:pt>
                <c:pt idx="61">
                  <c:v>2.4718619710179007E-3</c:v>
                </c:pt>
                <c:pt idx="62">
                  <c:v>1.3727155857602789E-2</c:v>
                </c:pt>
                <c:pt idx="63">
                  <c:v>-1.589430428453326E-3</c:v>
                </c:pt>
                <c:pt idx="64">
                  <c:v>-1.645983414642338E-4</c:v>
                </c:pt>
                <c:pt idx="65">
                  <c:v>-3.7352828246809506E-3</c:v>
                </c:pt>
                <c:pt idx="66">
                  <c:v>2.3131017469911336E-3</c:v>
                </c:pt>
                <c:pt idx="67">
                  <c:v>1.450069358192313E-2</c:v>
                </c:pt>
                <c:pt idx="68">
                  <c:v>-1.437814214230441E-3</c:v>
                </c:pt>
                <c:pt idx="69">
                  <c:v>1.2642903608765563E-2</c:v>
                </c:pt>
                <c:pt idx="70">
                  <c:v>2.1924368625242142E-2</c:v>
                </c:pt>
                <c:pt idx="71">
                  <c:v>-3.7993469486024764E-5</c:v>
                </c:pt>
                <c:pt idx="72">
                  <c:v>-1.4713591463227651E-2</c:v>
                </c:pt>
                <c:pt idx="73">
                  <c:v>-1.0308375392247684E-2</c:v>
                </c:pt>
                <c:pt idx="74">
                  <c:v>-1.6978786016031783E-2</c:v>
                </c:pt>
                <c:pt idx="75">
                  <c:v>-8.4723951771088664E-3</c:v>
                </c:pt>
                <c:pt idx="76">
                  <c:v>4.433885203169465E-4</c:v>
                </c:pt>
                <c:pt idx="77">
                  <c:v>-1.2240396423236155E-2</c:v>
                </c:pt>
                <c:pt idx="78">
                  <c:v>-3.3052468221254905E-4</c:v>
                </c:pt>
                <c:pt idx="79">
                  <c:v>1.2115113304531331E-2</c:v>
                </c:pt>
                <c:pt idx="80">
                  <c:v>-3.7720789135899657E-3</c:v>
                </c:pt>
                <c:pt idx="81">
                  <c:v>5.0430215934587127E-3</c:v>
                </c:pt>
                <c:pt idx="82">
                  <c:v>-2.0847570389885984E-2</c:v>
                </c:pt>
                <c:pt idx="83">
                  <c:v>1.3798621551581351E-2</c:v>
                </c:pt>
                <c:pt idx="84">
                  <c:v>-1.7271524337357867E-2</c:v>
                </c:pt>
                <c:pt idx="85">
                  <c:v>1.5648036181560687E-2</c:v>
                </c:pt>
                <c:pt idx="86">
                  <c:v>-1.2644076385522432E-2</c:v>
                </c:pt>
                <c:pt idx="87">
                  <c:v>1.2157609599215056E-2</c:v>
                </c:pt>
                <c:pt idx="88">
                  <c:v>-7.5805842882504162E-3</c:v>
                </c:pt>
                <c:pt idx="89">
                  <c:v>-2.0297080813903697E-2</c:v>
                </c:pt>
                <c:pt idx="90">
                  <c:v>-6.0386178178668433E-3</c:v>
                </c:pt>
                <c:pt idx="91">
                  <c:v>1.3839809241278459E-2</c:v>
                </c:pt>
                <c:pt idx="92">
                  <c:v>-5.6034886808642168E-3</c:v>
                </c:pt>
                <c:pt idx="93">
                  <c:v>-1.4912194461626062E-3</c:v>
                </c:pt>
                <c:pt idx="94">
                  <c:v>-4.46996734288343E-3</c:v>
                </c:pt>
                <c:pt idx="95">
                  <c:v>-1.495093156541843E-2</c:v>
                </c:pt>
                <c:pt idx="96">
                  <c:v>4.7575304466175618E-3</c:v>
                </c:pt>
                <c:pt idx="97">
                  <c:v>3.5605882065566488E-2</c:v>
                </c:pt>
                <c:pt idx="98">
                  <c:v>-3.6754264213558633E-3</c:v>
                </c:pt>
                <c:pt idx="99">
                  <c:v>-1.163249994913133E-2</c:v>
                </c:pt>
                <c:pt idx="100">
                  <c:v>-7.0240679655514913E-3</c:v>
                </c:pt>
                <c:pt idx="101">
                  <c:v>5.1180737404839857E-3</c:v>
                </c:pt>
                <c:pt idx="102">
                  <c:v>-1.452205707965748E-2</c:v>
                </c:pt>
                <c:pt idx="103">
                  <c:v>-7.3981274752444627E-5</c:v>
                </c:pt>
                <c:pt idx="104">
                  <c:v>-6.1869837542600208E-3</c:v>
                </c:pt>
                <c:pt idx="105">
                  <c:v>5.2059756639290158E-3</c:v>
                </c:pt>
                <c:pt idx="106">
                  <c:v>8.5259560879800307E-3</c:v>
                </c:pt>
                <c:pt idx="107">
                  <c:v>-1.2424859932078385E-2</c:v>
                </c:pt>
                <c:pt idx="108">
                  <c:v>-2.06834981364518E-3</c:v>
                </c:pt>
                <c:pt idx="109">
                  <c:v>1.1665354227148601E-2</c:v>
                </c:pt>
                <c:pt idx="110">
                  <c:v>-1.8899592591366105E-2</c:v>
                </c:pt>
                <c:pt idx="111">
                  <c:v>-1.9999609714846312E-2</c:v>
                </c:pt>
                <c:pt idx="112">
                  <c:v>1.8769369208924892E-2</c:v>
                </c:pt>
                <c:pt idx="113">
                  <c:v>-1.546543359388507E-2</c:v>
                </c:pt>
                <c:pt idx="114">
                  <c:v>3.0927146365642727E-2</c:v>
                </c:pt>
                <c:pt idx="115">
                  <c:v>3.4589382481040543E-2</c:v>
                </c:pt>
                <c:pt idx="116">
                  <c:v>-5.1181281832564408E-3</c:v>
                </c:pt>
                <c:pt idx="117">
                  <c:v>-9.7812768900539492E-3</c:v>
                </c:pt>
                <c:pt idx="118">
                  <c:v>1.6766458068996268E-2</c:v>
                </c:pt>
                <c:pt idx="119">
                  <c:v>-7.0874862815240754E-3</c:v>
                </c:pt>
                <c:pt idx="120">
                  <c:v>1.101238796185202E-3</c:v>
                </c:pt>
                <c:pt idx="121">
                  <c:v>-3.6597873592410755E-3</c:v>
                </c:pt>
                <c:pt idx="122">
                  <c:v>2.516944625016687E-3</c:v>
                </c:pt>
                <c:pt idx="123">
                  <c:v>-2.2577541308246251E-2</c:v>
                </c:pt>
                <c:pt idx="124">
                  <c:v>-2.1514126121247677E-3</c:v>
                </c:pt>
                <c:pt idx="125">
                  <c:v>1.9311155444715896E-2</c:v>
                </c:pt>
                <c:pt idx="126">
                  <c:v>-1.1393786389446069E-2</c:v>
                </c:pt>
                <c:pt idx="127">
                  <c:v>-6.8793314822832106E-4</c:v>
                </c:pt>
                <c:pt idx="128">
                  <c:v>1.0792088177160836E-2</c:v>
                </c:pt>
                <c:pt idx="129">
                  <c:v>9.1311696469678627E-3</c:v>
                </c:pt>
                <c:pt idx="130">
                  <c:v>3.012564801473125E-3</c:v>
                </c:pt>
                <c:pt idx="131">
                  <c:v>5.2378805294496173E-3</c:v>
                </c:pt>
                <c:pt idx="132">
                  <c:v>7.307485978161497E-3</c:v>
                </c:pt>
                <c:pt idx="133">
                  <c:v>-9.7127954717979321E-3</c:v>
                </c:pt>
                <c:pt idx="134">
                  <c:v>5.7378572897410478E-3</c:v>
                </c:pt>
                <c:pt idx="135">
                  <c:v>-9.8409250469544147E-4</c:v>
                </c:pt>
                <c:pt idx="136">
                  <c:v>2.1653406436138644E-3</c:v>
                </c:pt>
                <c:pt idx="137">
                  <c:v>7.7240041851379358E-3</c:v>
                </c:pt>
                <c:pt idx="138">
                  <c:v>5.1269932937429768E-3</c:v>
                </c:pt>
                <c:pt idx="139">
                  <c:v>3.069661899047554E-2</c:v>
                </c:pt>
                <c:pt idx="140">
                  <c:v>-5.9082331723577268E-4</c:v>
                </c:pt>
                <c:pt idx="141">
                  <c:v>-7.9331973866644569E-3</c:v>
                </c:pt>
                <c:pt idx="142">
                  <c:v>9.8046092317186709E-3</c:v>
                </c:pt>
                <c:pt idx="143">
                  <c:v>2.0455405321717197E-3</c:v>
                </c:pt>
                <c:pt idx="144">
                  <c:v>-1.6120505517060596E-2</c:v>
                </c:pt>
                <c:pt idx="145">
                  <c:v>-5.6758858314627254E-4</c:v>
                </c:pt>
                <c:pt idx="146">
                  <c:v>-6.7651722696963033E-4</c:v>
                </c:pt>
                <c:pt idx="147">
                  <c:v>6.2482208116399884E-3</c:v>
                </c:pt>
                <c:pt idx="148">
                  <c:v>1.1427915316162386E-3</c:v>
                </c:pt>
                <c:pt idx="149">
                  <c:v>4.6035197268619226E-3</c:v>
                </c:pt>
                <c:pt idx="150">
                  <c:v>5.2049779460727596E-3</c:v>
                </c:pt>
                <c:pt idx="151">
                  <c:v>6.7957439642788095E-3</c:v>
                </c:pt>
                <c:pt idx="152">
                  <c:v>-9.1810741417647276E-3</c:v>
                </c:pt>
                <c:pt idx="153">
                  <c:v>-3.8175799147493294E-3</c:v>
                </c:pt>
                <c:pt idx="154">
                  <c:v>1.7327553424396083E-2</c:v>
                </c:pt>
                <c:pt idx="155">
                  <c:v>-3.1613100129508284E-3</c:v>
                </c:pt>
                <c:pt idx="156">
                  <c:v>6.5824655311515394E-3</c:v>
                </c:pt>
                <c:pt idx="157">
                  <c:v>4.8709135156527646E-3</c:v>
                </c:pt>
                <c:pt idx="158">
                  <c:v>-9.278017879970216E-3</c:v>
                </c:pt>
                <c:pt idx="159">
                  <c:v>-3.4949865117220712E-3</c:v>
                </c:pt>
                <c:pt idx="160">
                  <c:v>2.9421787672918821E-4</c:v>
                </c:pt>
                <c:pt idx="161">
                  <c:v>4.2984121222273998E-3</c:v>
                </c:pt>
                <c:pt idx="162">
                  <c:v>-2.4330690788771678E-2</c:v>
                </c:pt>
                <c:pt idx="163">
                  <c:v>-1.6201195923730274E-2</c:v>
                </c:pt>
                <c:pt idx="164">
                  <c:v>1.3453973253384059E-3</c:v>
                </c:pt>
                <c:pt idx="165">
                  <c:v>-1.2714262720741928E-2</c:v>
                </c:pt>
                <c:pt idx="166">
                  <c:v>-4.208451126222223E-3</c:v>
                </c:pt>
                <c:pt idx="167">
                  <c:v>2.6853468782110728E-3</c:v>
                </c:pt>
                <c:pt idx="168">
                  <c:v>8.746622853183561E-3</c:v>
                </c:pt>
                <c:pt idx="169">
                  <c:v>-3.5311067641350885E-3</c:v>
                </c:pt>
                <c:pt idx="170">
                  <c:v>1.7499317653901905E-2</c:v>
                </c:pt>
                <c:pt idx="171">
                  <c:v>1.0791235735426449E-2</c:v>
                </c:pt>
                <c:pt idx="172">
                  <c:v>-3.3243616387371206E-3</c:v>
                </c:pt>
                <c:pt idx="173">
                  <c:v>2.2082780685313087E-2</c:v>
                </c:pt>
                <c:pt idx="174">
                  <c:v>4.5672391693302276E-3</c:v>
                </c:pt>
                <c:pt idx="175">
                  <c:v>-5.7560722662877185E-3</c:v>
                </c:pt>
                <c:pt idx="176">
                  <c:v>-7.9753725686468411E-3</c:v>
                </c:pt>
                <c:pt idx="177">
                  <c:v>2.1593715074152649E-2</c:v>
                </c:pt>
                <c:pt idx="178">
                  <c:v>-7.2122806259299326E-3</c:v>
                </c:pt>
                <c:pt idx="179">
                  <c:v>-8.8213754030512029E-3</c:v>
                </c:pt>
                <c:pt idx="180">
                  <c:v>-5.0924892224593248E-3</c:v>
                </c:pt>
                <c:pt idx="181">
                  <c:v>-2.7403687261915798E-2</c:v>
                </c:pt>
                <c:pt idx="182">
                  <c:v>7.0408020080925905E-3</c:v>
                </c:pt>
                <c:pt idx="183">
                  <c:v>-2.3657485057229158E-3</c:v>
                </c:pt>
                <c:pt idx="184">
                  <c:v>2.054748765429271E-2</c:v>
                </c:pt>
                <c:pt idx="185">
                  <c:v>-5.8449016414416858E-3</c:v>
                </c:pt>
                <c:pt idx="186">
                  <c:v>5.1493849432575328E-3</c:v>
                </c:pt>
                <c:pt idx="187">
                  <c:v>-8.3797853524864088E-3</c:v>
                </c:pt>
                <c:pt idx="188">
                  <c:v>3.9955082176371254E-3</c:v>
                </c:pt>
                <c:pt idx="189">
                  <c:v>5.2288087815121845E-3</c:v>
                </c:pt>
                <c:pt idx="190">
                  <c:v>-3.2944498397044319E-3</c:v>
                </c:pt>
                <c:pt idx="191">
                  <c:v>-1.2528650698231055E-2</c:v>
                </c:pt>
                <c:pt idx="192">
                  <c:v>-4.0387658195110048E-3</c:v>
                </c:pt>
                <c:pt idx="193">
                  <c:v>-5.3438160249892038E-3</c:v>
                </c:pt>
                <c:pt idx="194">
                  <c:v>1.2491682703924889E-2</c:v>
                </c:pt>
                <c:pt idx="195">
                  <c:v>8.1798913788005707E-3</c:v>
                </c:pt>
                <c:pt idx="196">
                  <c:v>-6.9078149866186262E-3</c:v>
                </c:pt>
                <c:pt idx="197">
                  <c:v>-8.2744421106186114E-3</c:v>
                </c:pt>
                <c:pt idx="198">
                  <c:v>6.7582511946584411E-3</c:v>
                </c:pt>
                <c:pt idx="199">
                  <c:v>-5.4138132628936651E-3</c:v>
                </c:pt>
                <c:pt idx="200">
                  <c:v>-1.0952022972773388E-2</c:v>
                </c:pt>
                <c:pt idx="201">
                  <c:v>-6.4014434403725593E-3</c:v>
                </c:pt>
                <c:pt idx="202">
                  <c:v>2.280018093604937E-2</c:v>
                </c:pt>
                <c:pt idx="203">
                  <c:v>8.4611088345852049E-3</c:v>
                </c:pt>
                <c:pt idx="204">
                  <c:v>1.3070844213294673E-2</c:v>
                </c:pt>
                <c:pt idx="205">
                  <c:v>-2.874714636860772E-3</c:v>
                </c:pt>
                <c:pt idx="206">
                  <c:v>-4.1431980534851025E-3</c:v>
                </c:pt>
                <c:pt idx="207">
                  <c:v>2.0716378210882949E-3</c:v>
                </c:pt>
                <c:pt idx="208">
                  <c:v>7.0859428295876863E-3</c:v>
                </c:pt>
                <c:pt idx="209">
                  <c:v>5.1472012157207786E-3</c:v>
                </c:pt>
                <c:pt idx="210">
                  <c:v>3.5265844191109293E-3</c:v>
                </c:pt>
                <c:pt idx="211">
                  <c:v>-7.6971873742542642E-3</c:v>
                </c:pt>
                <c:pt idx="212">
                  <c:v>-3.4291141977071987E-3</c:v>
                </c:pt>
                <c:pt idx="213">
                  <c:v>-9.6996081117052997E-3</c:v>
                </c:pt>
                <c:pt idx="214">
                  <c:v>-1.0998937373968367E-2</c:v>
                </c:pt>
                <c:pt idx="215">
                  <c:v>-2.0323261802100332E-3</c:v>
                </c:pt>
                <c:pt idx="216">
                  <c:v>-6.437502572043406E-3</c:v>
                </c:pt>
                <c:pt idx="217">
                  <c:v>-8.5924922241703144E-3</c:v>
                </c:pt>
                <c:pt idx="218">
                  <c:v>-3.534098719999134E-2</c:v>
                </c:pt>
                <c:pt idx="219">
                  <c:v>-1.0209873205036055E-4</c:v>
                </c:pt>
                <c:pt idx="220">
                  <c:v>1.3175488737105005E-2</c:v>
                </c:pt>
                <c:pt idx="221">
                  <c:v>1.2753696711302571E-2</c:v>
                </c:pt>
                <c:pt idx="222">
                  <c:v>-5.0849432865058479E-4</c:v>
                </c:pt>
                <c:pt idx="223">
                  <c:v>-1.4538214718297481E-2</c:v>
                </c:pt>
                <c:pt idx="224">
                  <c:v>-3.2472338237724996E-2</c:v>
                </c:pt>
                <c:pt idx="225">
                  <c:v>-7.9475288903541452E-3</c:v>
                </c:pt>
                <c:pt idx="226">
                  <c:v>-9.987788692557599E-2</c:v>
                </c:pt>
                <c:pt idx="227">
                  <c:v>2.6633649338521678E-2</c:v>
                </c:pt>
                <c:pt idx="228">
                  <c:v>-6.1564024512585636E-2</c:v>
                </c:pt>
                <c:pt idx="229">
                  <c:v>-3.5035573508229431E-2</c:v>
                </c:pt>
                <c:pt idx="230">
                  <c:v>-6.080683328776184E-2</c:v>
                </c:pt>
                <c:pt idx="231">
                  <c:v>-3.8234713118148661E-2</c:v>
                </c:pt>
                <c:pt idx="232">
                  <c:v>8.1140908074252657E-2</c:v>
                </c:pt>
                <c:pt idx="233">
                  <c:v>-0.15072580029618968</c:v>
                </c:pt>
                <c:pt idx="234">
                  <c:v>3.8464972755742087E-2</c:v>
                </c:pt>
                <c:pt idx="235">
                  <c:v>6.1946353622041775E-2</c:v>
                </c:pt>
                <c:pt idx="236">
                  <c:v>8.6195713576314066E-3</c:v>
                </c:pt>
                <c:pt idx="237">
                  <c:v>-5.6725853561698132E-2</c:v>
                </c:pt>
              </c:numCache>
            </c:numRef>
          </c:xVal>
          <c:yVal>
            <c:numRef>
              <c:f>'SML Daily BSE'!$I$253:$I$490</c:f>
              <c:numCache>
                <c:formatCode>0.000000</c:formatCode>
                <c:ptCount val="238"/>
                <c:pt idx="0">
                  <c:v>-2.0647810799962245E-2</c:v>
                </c:pt>
                <c:pt idx="1">
                  <c:v>-2.5099004734274375E-2</c:v>
                </c:pt>
                <c:pt idx="2">
                  <c:v>-6.3632174249767821E-3</c:v>
                </c:pt>
                <c:pt idx="3">
                  <c:v>-5.8360586976459981E-3</c:v>
                </c:pt>
                <c:pt idx="4">
                  <c:v>-1.5618855768700472E-2</c:v>
                </c:pt>
                <c:pt idx="5">
                  <c:v>-2.1746543394278881E-2</c:v>
                </c:pt>
                <c:pt idx="6">
                  <c:v>1.738213287796159E-2</c:v>
                </c:pt>
                <c:pt idx="7">
                  <c:v>-7.5043760594692616E-4</c:v>
                </c:pt>
                <c:pt idx="8">
                  <c:v>2.2290777969955138E-2</c:v>
                </c:pt>
                <c:pt idx="9">
                  <c:v>-9.6454506500600248E-3</c:v>
                </c:pt>
                <c:pt idx="10">
                  <c:v>-7.7187517794843861E-3</c:v>
                </c:pt>
                <c:pt idx="11">
                  <c:v>-6.898159516423117E-3</c:v>
                </c:pt>
                <c:pt idx="12">
                  <c:v>-9.2953557995741204E-3</c:v>
                </c:pt>
                <c:pt idx="13">
                  <c:v>2.9740868478600247E-3</c:v>
                </c:pt>
                <c:pt idx="14">
                  <c:v>7.7837418406391089E-3</c:v>
                </c:pt>
                <c:pt idx="15">
                  <c:v>-5.9646845052893967E-3</c:v>
                </c:pt>
                <c:pt idx="16">
                  <c:v>3.9287424589443849E-3</c:v>
                </c:pt>
                <c:pt idx="17">
                  <c:v>-1.1173688600135623E-2</c:v>
                </c:pt>
                <c:pt idx="18">
                  <c:v>2.4385991723960453E-2</c:v>
                </c:pt>
                <c:pt idx="19">
                  <c:v>-1.1523482539987069E-2</c:v>
                </c:pt>
                <c:pt idx="20">
                  <c:v>1.149969999999962E-3</c:v>
                </c:pt>
                <c:pt idx="21">
                  <c:v>-1.188986800369325E-2</c:v>
                </c:pt>
                <c:pt idx="22">
                  <c:v>-4.7783226872877615E-2</c:v>
                </c:pt>
                <c:pt idx="23">
                  <c:v>-2.6091736945766497E-2</c:v>
                </c:pt>
                <c:pt idx="24">
                  <c:v>-8.8299727520456655E-5</c:v>
                </c:pt>
                <c:pt idx="25">
                  <c:v>4.4876052111362209E-3</c:v>
                </c:pt>
                <c:pt idx="26">
                  <c:v>3.8814339509668241E-2</c:v>
                </c:pt>
                <c:pt idx="27">
                  <c:v>9.6525222750875831E-3</c:v>
                </c:pt>
                <c:pt idx="28">
                  <c:v>-9.8769316707672649E-3</c:v>
                </c:pt>
                <c:pt idx="29">
                  <c:v>-4.0904047151277415E-3</c:v>
                </c:pt>
                <c:pt idx="30">
                  <c:v>3.4349549419765681E-2</c:v>
                </c:pt>
                <c:pt idx="31">
                  <c:v>-4.9379977651678435E-3</c:v>
                </c:pt>
                <c:pt idx="32">
                  <c:v>9.3836617531823183E-3</c:v>
                </c:pt>
                <c:pt idx="33">
                  <c:v>5.9858553519768955E-3</c:v>
                </c:pt>
                <c:pt idx="34">
                  <c:v>2.3398379134318872E-2</c:v>
                </c:pt>
                <c:pt idx="35">
                  <c:v>1.4975437892095395E-2</c:v>
                </c:pt>
                <c:pt idx="36">
                  <c:v>1.6707332576051809E-2</c:v>
                </c:pt>
                <c:pt idx="37">
                  <c:v>4.284462579667677E-2</c:v>
                </c:pt>
                <c:pt idx="38">
                  <c:v>-1.6054514293760119E-2</c:v>
                </c:pt>
                <c:pt idx="39">
                  <c:v>9.2194731473146958E-3</c:v>
                </c:pt>
                <c:pt idx="40">
                  <c:v>3.2549326511619688E-2</c:v>
                </c:pt>
                <c:pt idx="41">
                  <c:v>-6.1117101800276684E-3</c:v>
                </c:pt>
                <c:pt idx="42">
                  <c:v>1.4000218890398656E-2</c:v>
                </c:pt>
                <c:pt idx="43">
                  <c:v>-7.4342635302560509E-3</c:v>
                </c:pt>
                <c:pt idx="44">
                  <c:v>-1.2916899953150629E-2</c:v>
                </c:pt>
                <c:pt idx="45">
                  <c:v>-6.2236698972100209E-3</c:v>
                </c:pt>
                <c:pt idx="46">
                  <c:v>-3.9438821820154159E-2</c:v>
                </c:pt>
                <c:pt idx="47">
                  <c:v>-1.332847269290187E-2</c:v>
                </c:pt>
                <c:pt idx="48">
                  <c:v>-6.5990860560282433E-3</c:v>
                </c:pt>
                <c:pt idx="49">
                  <c:v>-3.8568150244180373E-2</c:v>
                </c:pt>
                <c:pt idx="50">
                  <c:v>1.4832345448482788E-2</c:v>
                </c:pt>
                <c:pt idx="51">
                  <c:v>-8.3446282571843673E-3</c:v>
                </c:pt>
                <c:pt idx="52">
                  <c:v>2.6630107749565288E-2</c:v>
                </c:pt>
                <c:pt idx="53">
                  <c:v>-1.2999661637969137E-2</c:v>
                </c:pt>
                <c:pt idx="54">
                  <c:v>-5.4672920184964391E-4</c:v>
                </c:pt>
                <c:pt idx="55">
                  <c:v>1.1775207409857737E-2</c:v>
                </c:pt>
                <c:pt idx="56">
                  <c:v>-1.0394581128748075E-2</c:v>
                </c:pt>
                <c:pt idx="57">
                  <c:v>-4.5290395037545089E-3</c:v>
                </c:pt>
                <c:pt idx="58">
                  <c:v>-1.3027029127686033E-2</c:v>
                </c:pt>
                <c:pt idx="59">
                  <c:v>1.1857972875482993E-2</c:v>
                </c:pt>
                <c:pt idx="60">
                  <c:v>-2.9011192193050001E-2</c:v>
                </c:pt>
                <c:pt idx="61">
                  <c:v>4.5036642685851733E-3</c:v>
                </c:pt>
                <c:pt idx="62">
                  <c:v>5.1661315711239563E-3</c:v>
                </c:pt>
                <c:pt idx="63">
                  <c:v>-1.5232698596594341E-2</c:v>
                </c:pt>
                <c:pt idx="64">
                  <c:v>-2.5762694028542435E-2</c:v>
                </c:pt>
                <c:pt idx="65">
                  <c:v>-9.2426314319972031E-3</c:v>
                </c:pt>
                <c:pt idx="66">
                  <c:v>4.1278086933898804E-3</c:v>
                </c:pt>
                <c:pt idx="67">
                  <c:v>2.4197237569465437E-2</c:v>
                </c:pt>
                <c:pt idx="68">
                  <c:v>-4.6176908045797282E-3</c:v>
                </c:pt>
                <c:pt idx="69">
                  <c:v>-1.7484577107103466E-2</c:v>
                </c:pt>
                <c:pt idx="70">
                  <c:v>1.6958059288684157E-2</c:v>
                </c:pt>
                <c:pt idx="71">
                  <c:v>-4.4648347081051136E-3</c:v>
                </c:pt>
                <c:pt idx="72">
                  <c:v>-1.6360914220839871E-2</c:v>
                </c:pt>
                <c:pt idx="73">
                  <c:v>-1.293975610751754E-2</c:v>
                </c:pt>
                <c:pt idx="74">
                  <c:v>-4.7790440818586327E-2</c:v>
                </c:pt>
                <c:pt idx="75">
                  <c:v>2.9273898908208633E-2</c:v>
                </c:pt>
                <c:pt idx="76">
                  <c:v>5.0143945258626166E-3</c:v>
                </c:pt>
                <c:pt idx="77">
                  <c:v>-4.882548843353985E-2</c:v>
                </c:pt>
                <c:pt idx="78">
                  <c:v>3.1567264719431472E-3</c:v>
                </c:pt>
                <c:pt idx="79">
                  <c:v>-2.7810358399670856E-2</c:v>
                </c:pt>
                <c:pt idx="80">
                  <c:v>-3.7605037121544796E-2</c:v>
                </c:pt>
                <c:pt idx="81">
                  <c:v>9.136976152239875E-3</c:v>
                </c:pt>
                <c:pt idx="82">
                  <c:v>3.332830050736188E-4</c:v>
                </c:pt>
                <c:pt idx="83">
                  <c:v>-2.1583096662331984E-2</c:v>
                </c:pt>
                <c:pt idx="84">
                  <c:v>-1.4514070255713055E-2</c:v>
                </c:pt>
                <c:pt idx="85">
                  <c:v>2.3466536438946264E-2</c:v>
                </c:pt>
                <c:pt idx="86">
                  <c:v>-2.4752263017084872E-2</c:v>
                </c:pt>
                <c:pt idx="87">
                  <c:v>6.7981834695786392E-5</c:v>
                </c:pt>
                <c:pt idx="88">
                  <c:v>1.6138422961831954E-2</c:v>
                </c:pt>
                <c:pt idx="89">
                  <c:v>1.1292088689996579E-2</c:v>
                </c:pt>
                <c:pt idx="90">
                  <c:v>-4.479575831510435E-2</c:v>
                </c:pt>
                <c:pt idx="91">
                  <c:v>0.15969916582829433</c:v>
                </c:pt>
                <c:pt idx="92">
                  <c:v>-5.4168384794414319E-2</c:v>
                </c:pt>
                <c:pt idx="93">
                  <c:v>-2.2053291876370257E-2</c:v>
                </c:pt>
                <c:pt idx="94">
                  <c:v>3.2354290712203221E-2</c:v>
                </c:pt>
                <c:pt idx="95">
                  <c:v>-3.5181204486650658E-2</c:v>
                </c:pt>
                <c:pt idx="96">
                  <c:v>1.5621295845572833E-2</c:v>
                </c:pt>
                <c:pt idx="97">
                  <c:v>3.4298684307972227E-2</c:v>
                </c:pt>
                <c:pt idx="98">
                  <c:v>1.3507946623534144E-2</c:v>
                </c:pt>
                <c:pt idx="99">
                  <c:v>-3.091486819543543E-2</c:v>
                </c:pt>
                <c:pt idx="100">
                  <c:v>-1.3116239636667115E-2</c:v>
                </c:pt>
                <c:pt idx="101">
                  <c:v>-1.5616107729350411E-2</c:v>
                </c:pt>
                <c:pt idx="102">
                  <c:v>-7.4531425997232869E-3</c:v>
                </c:pt>
                <c:pt idx="103">
                  <c:v>7.2038828605658972E-3</c:v>
                </c:pt>
                <c:pt idx="104">
                  <c:v>2.2573854775947207E-2</c:v>
                </c:pt>
                <c:pt idx="105">
                  <c:v>8.7388341546072099E-3</c:v>
                </c:pt>
                <c:pt idx="106">
                  <c:v>-1.4284074248053117E-2</c:v>
                </c:pt>
                <c:pt idx="107">
                  <c:v>1.0896237357721619E-2</c:v>
                </c:pt>
                <c:pt idx="108">
                  <c:v>-9.3609982540492302E-3</c:v>
                </c:pt>
                <c:pt idx="109">
                  <c:v>6.9335493329099485E-3</c:v>
                </c:pt>
                <c:pt idx="110">
                  <c:v>-4.0074622872674395E-2</c:v>
                </c:pt>
                <c:pt idx="111">
                  <c:v>-2.5876626422596746E-2</c:v>
                </c:pt>
                <c:pt idx="112">
                  <c:v>-2.3792172352231286E-3</c:v>
                </c:pt>
                <c:pt idx="113">
                  <c:v>-3.5017357680534843E-2</c:v>
                </c:pt>
                <c:pt idx="114">
                  <c:v>-4.5628978333611021E-3</c:v>
                </c:pt>
                <c:pt idx="115">
                  <c:v>2.5048392262971109E-2</c:v>
                </c:pt>
                <c:pt idx="116">
                  <c:v>-1.1607281707815189E-2</c:v>
                </c:pt>
                <c:pt idx="117">
                  <c:v>-2.089789285796835E-2</c:v>
                </c:pt>
                <c:pt idx="118">
                  <c:v>1.8259422717149167E-2</c:v>
                </c:pt>
                <c:pt idx="119">
                  <c:v>-2.7118640448792397E-3</c:v>
                </c:pt>
                <c:pt idx="120">
                  <c:v>-1.2772906446646019E-2</c:v>
                </c:pt>
                <c:pt idx="121">
                  <c:v>-2.9979110712684946E-2</c:v>
                </c:pt>
                <c:pt idx="122">
                  <c:v>2.526997754332895E-2</c:v>
                </c:pt>
                <c:pt idx="123">
                  <c:v>-7.2715803998884242E-3</c:v>
                </c:pt>
                <c:pt idx="124">
                  <c:v>-2.5336004507722141E-2</c:v>
                </c:pt>
                <c:pt idx="125">
                  <c:v>2.1458413046662409E-2</c:v>
                </c:pt>
                <c:pt idx="126">
                  <c:v>-2.5710069724770614E-2</c:v>
                </c:pt>
                <c:pt idx="127">
                  <c:v>1.2435686249689017E-3</c:v>
                </c:pt>
                <c:pt idx="128">
                  <c:v>1.1569985976667826E-2</c:v>
                </c:pt>
                <c:pt idx="129">
                  <c:v>-1.2824152602076912E-3</c:v>
                </c:pt>
                <c:pt idx="130">
                  <c:v>1.0644687948423626E-2</c:v>
                </c:pt>
                <c:pt idx="131">
                  <c:v>5.4549767955801159E-2</c:v>
                </c:pt>
                <c:pt idx="132">
                  <c:v>9.1313373615331019E-4</c:v>
                </c:pt>
                <c:pt idx="133">
                  <c:v>-1.4044930234817359E-2</c:v>
                </c:pt>
                <c:pt idx="134">
                  <c:v>-5.8436818890026951E-3</c:v>
                </c:pt>
                <c:pt idx="135">
                  <c:v>-9.5830062111801773E-3</c:v>
                </c:pt>
                <c:pt idx="136">
                  <c:v>2.2751407020308589E-3</c:v>
                </c:pt>
                <c:pt idx="137">
                  <c:v>5.9887744924986674E-3</c:v>
                </c:pt>
                <c:pt idx="138">
                  <c:v>1.0577624049177383E-2</c:v>
                </c:pt>
                <c:pt idx="139">
                  <c:v>-1.2182496793698552E-2</c:v>
                </c:pt>
                <c:pt idx="140">
                  <c:v>-1.1288846222222169E-2</c:v>
                </c:pt>
                <c:pt idx="141">
                  <c:v>-1.492740651887943E-2</c:v>
                </c:pt>
                <c:pt idx="142">
                  <c:v>1.3600269074492154E-2</c:v>
                </c:pt>
                <c:pt idx="143">
                  <c:v>-2.3165678124930728E-2</c:v>
                </c:pt>
                <c:pt idx="144">
                  <c:v>-1.2401349004534986E-3</c:v>
                </c:pt>
                <c:pt idx="145">
                  <c:v>-2.1878535975578345E-2</c:v>
                </c:pt>
                <c:pt idx="146">
                  <c:v>4.1661378428231449E-3</c:v>
                </c:pt>
                <c:pt idx="147">
                  <c:v>-2.0813776226410889E-2</c:v>
                </c:pt>
                <c:pt idx="148">
                  <c:v>2.6922066357653211E-2</c:v>
                </c:pt>
                <c:pt idx="149">
                  <c:v>-1.133340061993458E-2</c:v>
                </c:pt>
                <c:pt idx="150">
                  <c:v>-3.2686341325811025E-2</c:v>
                </c:pt>
                <c:pt idx="151">
                  <c:v>-1.0052837561003834E-2</c:v>
                </c:pt>
                <c:pt idx="152">
                  <c:v>-9.2696670797006008E-3</c:v>
                </c:pt>
                <c:pt idx="153">
                  <c:v>7.4206629740517938E-3</c:v>
                </c:pt>
                <c:pt idx="154">
                  <c:v>9.8895505821568509E-3</c:v>
                </c:pt>
                <c:pt idx="155">
                  <c:v>-8.6204919447751879E-3</c:v>
                </c:pt>
                <c:pt idx="156">
                  <c:v>5.190137026738096E-2</c:v>
                </c:pt>
                <c:pt idx="157">
                  <c:v>-2.1747592142188934E-2</c:v>
                </c:pt>
                <c:pt idx="158">
                  <c:v>5.0040226566008903E-5</c:v>
                </c:pt>
                <c:pt idx="159">
                  <c:v>1.0865212663952808E-3</c:v>
                </c:pt>
                <c:pt idx="160">
                  <c:v>-1.7083994370823044E-2</c:v>
                </c:pt>
                <c:pt idx="161">
                  <c:v>4.3672818838778021E-2</c:v>
                </c:pt>
                <c:pt idx="162">
                  <c:v>5.195731593662628E-2</c:v>
                </c:pt>
                <c:pt idx="163">
                  <c:v>-3.6534279271465769E-2</c:v>
                </c:pt>
                <c:pt idx="164">
                  <c:v>3.1569521190669956E-3</c:v>
                </c:pt>
                <c:pt idx="165">
                  <c:v>-4.0161889423154455E-2</c:v>
                </c:pt>
                <c:pt idx="166">
                  <c:v>9.0939355400280232E-3</c:v>
                </c:pt>
                <c:pt idx="167">
                  <c:v>1.8143408113409688E-2</c:v>
                </c:pt>
                <c:pt idx="168">
                  <c:v>-2.0887357547854597E-2</c:v>
                </c:pt>
                <c:pt idx="169">
                  <c:v>-1.4923359294994457E-2</c:v>
                </c:pt>
                <c:pt idx="170">
                  <c:v>9.325876700090727E-3</c:v>
                </c:pt>
                <c:pt idx="171">
                  <c:v>3.7863139588101237E-3</c:v>
                </c:pt>
                <c:pt idx="172">
                  <c:v>-1.8809999105861095E-3</c:v>
                </c:pt>
                <c:pt idx="173">
                  <c:v>1.9525375885460779E-2</c:v>
                </c:pt>
                <c:pt idx="174">
                  <c:v>-6.0353798830924538E-3</c:v>
                </c:pt>
                <c:pt idx="175">
                  <c:v>1.7864655853203244E-2</c:v>
                </c:pt>
                <c:pt idx="176">
                  <c:v>6.6623854611540162E-2</c:v>
                </c:pt>
                <c:pt idx="177">
                  <c:v>-4.8815236250213112E-4</c:v>
                </c:pt>
                <c:pt idx="178">
                  <c:v>-1.4899977595863877E-2</c:v>
                </c:pt>
                <c:pt idx="179">
                  <c:v>-2.4347648812738671E-2</c:v>
                </c:pt>
                <c:pt idx="180">
                  <c:v>3.8660555048124629E-2</c:v>
                </c:pt>
                <c:pt idx="181">
                  <c:v>4.2223140524280216E-2</c:v>
                </c:pt>
                <c:pt idx="182">
                  <c:v>-2.535056228434765E-2</c:v>
                </c:pt>
                <c:pt idx="183">
                  <c:v>-1.4813552354976584E-2</c:v>
                </c:pt>
                <c:pt idx="184">
                  <c:v>8.4120957401854508E-3</c:v>
                </c:pt>
                <c:pt idx="185">
                  <c:v>-7.8698393891420571E-3</c:v>
                </c:pt>
                <c:pt idx="186">
                  <c:v>1.1887053995152667E-2</c:v>
                </c:pt>
                <c:pt idx="187">
                  <c:v>-1.1102745087928681E-2</c:v>
                </c:pt>
                <c:pt idx="188">
                  <c:v>3.720174467330235E-3</c:v>
                </c:pt>
                <c:pt idx="189">
                  <c:v>3.0350241366502866E-2</c:v>
                </c:pt>
                <c:pt idx="190">
                  <c:v>-1.6613605643597117E-2</c:v>
                </c:pt>
                <c:pt idx="191">
                  <c:v>-9.8145881307322123E-3</c:v>
                </c:pt>
                <c:pt idx="192">
                  <c:v>-4.3622187208372937E-3</c:v>
                </c:pt>
                <c:pt idx="193">
                  <c:v>-1.5078718318339684E-2</c:v>
                </c:pt>
                <c:pt idx="194">
                  <c:v>7.2636545934923287E-3</c:v>
                </c:pt>
                <c:pt idx="195">
                  <c:v>1.5083888233880655E-3</c:v>
                </c:pt>
                <c:pt idx="196">
                  <c:v>-5.3588632296548517E-3</c:v>
                </c:pt>
                <c:pt idx="197">
                  <c:v>-4.7324087880439439E-3</c:v>
                </c:pt>
                <c:pt idx="198">
                  <c:v>-1.5865167769831202E-2</c:v>
                </c:pt>
                <c:pt idx="199">
                  <c:v>-9.1000665790626108E-3</c:v>
                </c:pt>
                <c:pt idx="200">
                  <c:v>-1.3117842957651726E-2</c:v>
                </c:pt>
                <c:pt idx="201">
                  <c:v>-2.1249289218120582E-2</c:v>
                </c:pt>
                <c:pt idx="202">
                  <c:v>0.19978155769189854</c:v>
                </c:pt>
                <c:pt idx="203">
                  <c:v>-4.9279336483624328E-2</c:v>
                </c:pt>
                <c:pt idx="204">
                  <c:v>5.8590340661429548E-3</c:v>
                </c:pt>
                <c:pt idx="205">
                  <c:v>-7.0287598684607988E-3</c:v>
                </c:pt>
                <c:pt idx="206">
                  <c:v>-5.0765443719997735E-2</c:v>
                </c:pt>
                <c:pt idx="207">
                  <c:v>-1.992792231333626E-2</c:v>
                </c:pt>
                <c:pt idx="208">
                  <c:v>-1.7632342527991965E-2</c:v>
                </c:pt>
                <c:pt idx="209">
                  <c:v>2.0810843117125737E-3</c:v>
                </c:pt>
                <c:pt idx="210">
                  <c:v>6.3203098649857029E-2</c:v>
                </c:pt>
                <c:pt idx="211">
                  <c:v>-9.5177074829932238E-3</c:v>
                </c:pt>
                <c:pt idx="212">
                  <c:v>-1.8077135900908484E-2</c:v>
                </c:pt>
                <c:pt idx="213">
                  <c:v>-4.0861661591997051E-3</c:v>
                </c:pt>
                <c:pt idx="214">
                  <c:v>-1.770887319859844E-2</c:v>
                </c:pt>
                <c:pt idx="215">
                  <c:v>-2.3452869125317639E-2</c:v>
                </c:pt>
                <c:pt idx="216">
                  <c:v>-1.1127840696071669E-2</c:v>
                </c:pt>
                <c:pt idx="217">
                  <c:v>-2.6680740256948485E-2</c:v>
                </c:pt>
                <c:pt idx="218">
                  <c:v>-7.4759488757810688E-2</c:v>
                </c:pt>
                <c:pt idx="219">
                  <c:v>2.8751998234293891E-3</c:v>
                </c:pt>
                <c:pt idx="220">
                  <c:v>-2.4533360998769318E-2</c:v>
                </c:pt>
                <c:pt idx="221">
                  <c:v>-1.3780092982596318E-3</c:v>
                </c:pt>
                <c:pt idx="222">
                  <c:v>-2.9364882625973743E-2</c:v>
                </c:pt>
                <c:pt idx="223">
                  <c:v>-4.1399341645120206E-2</c:v>
                </c:pt>
                <c:pt idx="224">
                  <c:v>-4.3183843806466241E-2</c:v>
                </c:pt>
                <c:pt idx="225">
                  <c:v>-2.0479274264282643E-2</c:v>
                </c:pt>
                <c:pt idx="226">
                  <c:v>-8.6236300557025081E-2</c:v>
                </c:pt>
                <c:pt idx="227">
                  <c:v>6.3350569892473146E-2</c:v>
                </c:pt>
                <c:pt idx="228">
                  <c:v>-5.7742463416746811E-2</c:v>
                </c:pt>
                <c:pt idx="229">
                  <c:v>-7.3868588124715764E-2</c:v>
                </c:pt>
                <c:pt idx="230">
                  <c:v>-9.6990053558141789E-2</c:v>
                </c:pt>
                <c:pt idx="231">
                  <c:v>-7.8195370429252758E-2</c:v>
                </c:pt>
                <c:pt idx="232">
                  <c:v>7.2145350841434044E-2</c:v>
                </c:pt>
                <c:pt idx="233">
                  <c:v>-8.9372605768442415E-2</c:v>
                </c:pt>
                <c:pt idx="234">
                  <c:v>7.0266257107581137E-2</c:v>
                </c:pt>
                <c:pt idx="235">
                  <c:v>3.6203743209876599E-2</c:v>
                </c:pt>
                <c:pt idx="236">
                  <c:v>3.9952793312642721E-3</c:v>
                </c:pt>
                <c:pt idx="237">
                  <c:v>-6.1549155624516988E-2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B-4DEE-B4F2-51063C5B77BC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'SML Daily BSE'!$H$253:$H$490</c:f>
              <c:numCache>
                <c:formatCode>0.000000</c:formatCode>
                <c:ptCount val="238"/>
                <c:pt idx="0">
                  <c:v>1.4853497549762033E-2</c:v>
                </c:pt>
                <c:pt idx="1">
                  <c:v>-4.4965885753096074E-3</c:v>
                </c:pt>
                <c:pt idx="2">
                  <c:v>-1.554898641117991E-2</c:v>
                </c:pt>
                <c:pt idx="3">
                  <c:v>3.8886780293575715E-3</c:v>
                </c:pt>
                <c:pt idx="4">
                  <c:v>-1.0560832176860968E-2</c:v>
                </c:pt>
                <c:pt idx="5">
                  <c:v>9.6675509945357667E-3</c:v>
                </c:pt>
                <c:pt idx="6">
                  <c:v>-8.1876807075130006E-3</c:v>
                </c:pt>
                <c:pt idx="7">
                  <c:v>6.135696896890743E-5</c:v>
                </c:pt>
                <c:pt idx="8">
                  <c:v>-1.0531456108215731E-3</c:v>
                </c:pt>
                <c:pt idx="9">
                  <c:v>5.8785610853272939E-3</c:v>
                </c:pt>
                <c:pt idx="10">
                  <c:v>9.8050198757508172E-3</c:v>
                </c:pt>
                <c:pt idx="11">
                  <c:v>-7.5463950898318425E-3</c:v>
                </c:pt>
                <c:pt idx="12">
                  <c:v>-1.9949412477075736E-2</c:v>
                </c:pt>
                <c:pt idx="13">
                  <c:v>-1.9778990458396871E-3</c:v>
                </c:pt>
                <c:pt idx="14">
                  <c:v>1.9300695448671416E-2</c:v>
                </c:pt>
                <c:pt idx="15">
                  <c:v>-1.1891459962978371E-2</c:v>
                </c:pt>
                <c:pt idx="16">
                  <c:v>1.4487355649463948E-2</c:v>
                </c:pt>
                <c:pt idx="17">
                  <c:v>-1.7157868151496964E-3</c:v>
                </c:pt>
                <c:pt idx="18">
                  <c:v>2.5158826129860106E-3</c:v>
                </c:pt>
                <c:pt idx="19">
                  <c:v>-1.9660672824318558E-3</c:v>
                </c:pt>
                <c:pt idx="20">
                  <c:v>-8.9144633941933352E-3</c:v>
                </c:pt>
                <c:pt idx="21">
                  <c:v>-6.7862198962043889E-3</c:v>
                </c:pt>
                <c:pt idx="22">
                  <c:v>-1.1836231322701009E-2</c:v>
                </c:pt>
                <c:pt idx="23">
                  <c:v>-9.0921952070572021E-3</c:v>
                </c:pt>
                <c:pt idx="24">
                  <c:v>-4.7539046421099778E-3</c:v>
                </c:pt>
                <c:pt idx="25">
                  <c:v>-6.5342840781538233E-3</c:v>
                </c:pt>
                <c:pt idx="26">
                  <c:v>7.5392801528358991E-3</c:v>
                </c:pt>
                <c:pt idx="27">
                  <c:v>-5.557137169620037E-3</c:v>
                </c:pt>
                <c:pt idx="28">
                  <c:v>7.806465633516186E-3</c:v>
                </c:pt>
                <c:pt idx="29">
                  <c:v>1.636852240714582E-2</c:v>
                </c:pt>
                <c:pt idx="30">
                  <c:v>4.778677819040586E-2</c:v>
                </c:pt>
                <c:pt idx="31">
                  <c:v>-1.202922741348174E-2</c:v>
                </c:pt>
                <c:pt idx="32">
                  <c:v>9.5030504181703793E-3</c:v>
                </c:pt>
                <c:pt idx="33">
                  <c:v>-4.740467945153903E-3</c:v>
                </c:pt>
                <c:pt idx="34">
                  <c:v>1.7860442951469224E-2</c:v>
                </c:pt>
                <c:pt idx="35">
                  <c:v>1.450333677731622E-2</c:v>
                </c:pt>
                <c:pt idx="36">
                  <c:v>4.1742918132245789E-3</c:v>
                </c:pt>
                <c:pt idx="37">
                  <c:v>-2.830977797274981E-3</c:v>
                </c:pt>
                <c:pt idx="38">
                  <c:v>7.2519200263569204E-3</c:v>
                </c:pt>
                <c:pt idx="39">
                  <c:v>1.1243341449197183E-2</c:v>
                </c:pt>
                <c:pt idx="40">
                  <c:v>2.1035113533278367E-2</c:v>
                </c:pt>
                <c:pt idx="41">
                  <c:v>-1.0271465261637573E-2</c:v>
                </c:pt>
                <c:pt idx="42">
                  <c:v>-8.1665207080511282E-4</c:v>
                </c:pt>
                <c:pt idx="43">
                  <c:v>-4.0198760141698063E-3</c:v>
                </c:pt>
                <c:pt idx="44">
                  <c:v>-1.0543600431935217E-2</c:v>
                </c:pt>
                <c:pt idx="45">
                  <c:v>9.8710044247410679E-3</c:v>
                </c:pt>
                <c:pt idx="46">
                  <c:v>-1.2473118820963787E-3</c:v>
                </c:pt>
                <c:pt idx="47">
                  <c:v>1.1406962823131111E-5</c:v>
                </c:pt>
                <c:pt idx="48">
                  <c:v>5.5207054174904293E-3</c:v>
                </c:pt>
                <c:pt idx="49">
                  <c:v>-1.4152610119122598E-2</c:v>
                </c:pt>
                <c:pt idx="50">
                  <c:v>1.9895817463082405E-2</c:v>
                </c:pt>
                <c:pt idx="51">
                  <c:v>-3.0994965145190369E-3</c:v>
                </c:pt>
                <c:pt idx="52">
                  <c:v>1.9799524361798288E-2</c:v>
                </c:pt>
                <c:pt idx="53">
                  <c:v>-2.0580906019457057E-2</c:v>
                </c:pt>
                <c:pt idx="54">
                  <c:v>-3.2493371229125887E-4</c:v>
                </c:pt>
                <c:pt idx="55">
                  <c:v>3.4743572705146662E-3</c:v>
                </c:pt>
                <c:pt idx="56">
                  <c:v>-3.4152921901871103E-3</c:v>
                </c:pt>
                <c:pt idx="57">
                  <c:v>5.0568408310847687E-3</c:v>
                </c:pt>
                <c:pt idx="58">
                  <c:v>-2.2443273902403131E-3</c:v>
                </c:pt>
                <c:pt idx="59">
                  <c:v>7.008606104018749E-3</c:v>
                </c:pt>
                <c:pt idx="60">
                  <c:v>8.4751809557406643E-3</c:v>
                </c:pt>
                <c:pt idx="61">
                  <c:v>2.4718619710179007E-3</c:v>
                </c:pt>
                <c:pt idx="62">
                  <c:v>1.3727155857602789E-2</c:v>
                </c:pt>
                <c:pt idx="63">
                  <c:v>-1.589430428453326E-3</c:v>
                </c:pt>
                <c:pt idx="64">
                  <c:v>-1.645983414642338E-4</c:v>
                </c:pt>
                <c:pt idx="65">
                  <c:v>-3.7352828246809506E-3</c:v>
                </c:pt>
                <c:pt idx="66">
                  <c:v>2.3131017469911336E-3</c:v>
                </c:pt>
                <c:pt idx="67">
                  <c:v>1.450069358192313E-2</c:v>
                </c:pt>
                <c:pt idx="68">
                  <c:v>-1.437814214230441E-3</c:v>
                </c:pt>
                <c:pt idx="69">
                  <c:v>1.2642903608765563E-2</c:v>
                </c:pt>
                <c:pt idx="70">
                  <c:v>2.1924368625242142E-2</c:v>
                </c:pt>
                <c:pt idx="71">
                  <c:v>-3.7993469486024764E-5</c:v>
                </c:pt>
                <c:pt idx="72">
                  <c:v>-1.4713591463227651E-2</c:v>
                </c:pt>
                <c:pt idx="73">
                  <c:v>-1.0308375392247684E-2</c:v>
                </c:pt>
                <c:pt idx="74">
                  <c:v>-1.6978786016031783E-2</c:v>
                </c:pt>
                <c:pt idx="75">
                  <c:v>-8.4723951771088664E-3</c:v>
                </c:pt>
                <c:pt idx="76">
                  <c:v>4.433885203169465E-4</c:v>
                </c:pt>
                <c:pt idx="77">
                  <c:v>-1.2240396423236155E-2</c:v>
                </c:pt>
                <c:pt idx="78">
                  <c:v>-3.3052468221254905E-4</c:v>
                </c:pt>
                <c:pt idx="79">
                  <c:v>1.2115113304531331E-2</c:v>
                </c:pt>
                <c:pt idx="80">
                  <c:v>-3.7720789135899657E-3</c:v>
                </c:pt>
                <c:pt idx="81">
                  <c:v>5.0430215934587127E-3</c:v>
                </c:pt>
                <c:pt idx="82">
                  <c:v>-2.0847570389885984E-2</c:v>
                </c:pt>
                <c:pt idx="83">
                  <c:v>1.3798621551581351E-2</c:v>
                </c:pt>
                <c:pt idx="84">
                  <c:v>-1.7271524337357867E-2</c:v>
                </c:pt>
                <c:pt idx="85">
                  <c:v>1.5648036181560687E-2</c:v>
                </c:pt>
                <c:pt idx="86">
                  <c:v>-1.2644076385522432E-2</c:v>
                </c:pt>
                <c:pt idx="87">
                  <c:v>1.2157609599215056E-2</c:v>
                </c:pt>
                <c:pt idx="88">
                  <c:v>-7.5805842882504162E-3</c:v>
                </c:pt>
                <c:pt idx="89">
                  <c:v>-2.0297080813903697E-2</c:v>
                </c:pt>
                <c:pt idx="90">
                  <c:v>-6.0386178178668433E-3</c:v>
                </c:pt>
                <c:pt idx="91">
                  <c:v>1.3839809241278459E-2</c:v>
                </c:pt>
                <c:pt idx="92">
                  <c:v>-5.6034886808642168E-3</c:v>
                </c:pt>
                <c:pt idx="93">
                  <c:v>-1.4912194461626062E-3</c:v>
                </c:pt>
                <c:pt idx="94">
                  <c:v>-4.46996734288343E-3</c:v>
                </c:pt>
                <c:pt idx="95">
                  <c:v>-1.495093156541843E-2</c:v>
                </c:pt>
                <c:pt idx="96">
                  <c:v>4.7575304466175618E-3</c:v>
                </c:pt>
                <c:pt idx="97">
                  <c:v>3.5605882065566488E-2</c:v>
                </c:pt>
                <c:pt idx="98">
                  <c:v>-3.6754264213558633E-3</c:v>
                </c:pt>
                <c:pt idx="99">
                  <c:v>-1.163249994913133E-2</c:v>
                </c:pt>
                <c:pt idx="100">
                  <c:v>-7.0240679655514913E-3</c:v>
                </c:pt>
                <c:pt idx="101">
                  <c:v>5.1180737404839857E-3</c:v>
                </c:pt>
                <c:pt idx="102">
                  <c:v>-1.452205707965748E-2</c:v>
                </c:pt>
                <c:pt idx="103">
                  <c:v>-7.3981274752444627E-5</c:v>
                </c:pt>
                <c:pt idx="104">
                  <c:v>-6.1869837542600208E-3</c:v>
                </c:pt>
                <c:pt idx="105">
                  <c:v>5.2059756639290158E-3</c:v>
                </c:pt>
                <c:pt idx="106">
                  <c:v>8.5259560879800307E-3</c:v>
                </c:pt>
                <c:pt idx="107">
                  <c:v>-1.2424859932078385E-2</c:v>
                </c:pt>
                <c:pt idx="108">
                  <c:v>-2.06834981364518E-3</c:v>
                </c:pt>
                <c:pt idx="109">
                  <c:v>1.1665354227148601E-2</c:v>
                </c:pt>
                <c:pt idx="110">
                  <c:v>-1.8899592591366105E-2</c:v>
                </c:pt>
                <c:pt idx="111">
                  <c:v>-1.9999609714846312E-2</c:v>
                </c:pt>
                <c:pt idx="112">
                  <c:v>1.8769369208924892E-2</c:v>
                </c:pt>
                <c:pt idx="113">
                  <c:v>-1.546543359388507E-2</c:v>
                </c:pt>
                <c:pt idx="114">
                  <c:v>3.0927146365642727E-2</c:v>
                </c:pt>
                <c:pt idx="115">
                  <c:v>3.4589382481040543E-2</c:v>
                </c:pt>
                <c:pt idx="116">
                  <c:v>-5.1181281832564408E-3</c:v>
                </c:pt>
                <c:pt idx="117">
                  <c:v>-9.7812768900539492E-3</c:v>
                </c:pt>
                <c:pt idx="118">
                  <c:v>1.6766458068996268E-2</c:v>
                </c:pt>
                <c:pt idx="119">
                  <c:v>-7.0874862815240754E-3</c:v>
                </c:pt>
                <c:pt idx="120">
                  <c:v>1.101238796185202E-3</c:v>
                </c:pt>
                <c:pt idx="121">
                  <c:v>-3.6597873592410755E-3</c:v>
                </c:pt>
                <c:pt idx="122">
                  <c:v>2.516944625016687E-3</c:v>
                </c:pt>
                <c:pt idx="123">
                  <c:v>-2.2577541308246251E-2</c:v>
                </c:pt>
                <c:pt idx="124">
                  <c:v>-2.1514126121247677E-3</c:v>
                </c:pt>
                <c:pt idx="125">
                  <c:v>1.9311155444715896E-2</c:v>
                </c:pt>
                <c:pt idx="126">
                  <c:v>-1.1393786389446069E-2</c:v>
                </c:pt>
                <c:pt idx="127">
                  <c:v>-6.8793314822832106E-4</c:v>
                </c:pt>
                <c:pt idx="128">
                  <c:v>1.0792088177160836E-2</c:v>
                </c:pt>
                <c:pt idx="129">
                  <c:v>9.1311696469678627E-3</c:v>
                </c:pt>
                <c:pt idx="130">
                  <c:v>3.012564801473125E-3</c:v>
                </c:pt>
                <c:pt idx="131">
                  <c:v>5.2378805294496173E-3</c:v>
                </c:pt>
                <c:pt idx="132">
                  <c:v>7.307485978161497E-3</c:v>
                </c:pt>
                <c:pt idx="133">
                  <c:v>-9.7127954717979321E-3</c:v>
                </c:pt>
                <c:pt idx="134">
                  <c:v>5.7378572897410478E-3</c:v>
                </c:pt>
                <c:pt idx="135">
                  <c:v>-9.8409250469544147E-4</c:v>
                </c:pt>
                <c:pt idx="136">
                  <c:v>2.1653406436138644E-3</c:v>
                </c:pt>
                <c:pt idx="137">
                  <c:v>7.7240041851379358E-3</c:v>
                </c:pt>
                <c:pt idx="138">
                  <c:v>5.1269932937429768E-3</c:v>
                </c:pt>
                <c:pt idx="139">
                  <c:v>3.069661899047554E-2</c:v>
                </c:pt>
                <c:pt idx="140">
                  <c:v>-5.9082331723577268E-4</c:v>
                </c:pt>
                <c:pt idx="141">
                  <c:v>-7.9331973866644569E-3</c:v>
                </c:pt>
                <c:pt idx="142">
                  <c:v>9.8046092317186709E-3</c:v>
                </c:pt>
                <c:pt idx="143">
                  <c:v>2.0455405321717197E-3</c:v>
                </c:pt>
                <c:pt idx="144">
                  <c:v>-1.6120505517060596E-2</c:v>
                </c:pt>
                <c:pt idx="145">
                  <c:v>-5.6758858314627254E-4</c:v>
                </c:pt>
                <c:pt idx="146">
                  <c:v>-6.7651722696963033E-4</c:v>
                </c:pt>
                <c:pt idx="147">
                  <c:v>6.2482208116399884E-3</c:v>
                </c:pt>
                <c:pt idx="148">
                  <c:v>1.1427915316162386E-3</c:v>
                </c:pt>
                <c:pt idx="149">
                  <c:v>4.6035197268619226E-3</c:v>
                </c:pt>
                <c:pt idx="150">
                  <c:v>5.2049779460727596E-3</c:v>
                </c:pt>
                <c:pt idx="151">
                  <c:v>6.7957439642788095E-3</c:v>
                </c:pt>
                <c:pt idx="152">
                  <c:v>-9.1810741417647276E-3</c:v>
                </c:pt>
                <c:pt idx="153">
                  <c:v>-3.8175799147493294E-3</c:v>
                </c:pt>
                <c:pt idx="154">
                  <c:v>1.7327553424396083E-2</c:v>
                </c:pt>
                <c:pt idx="155">
                  <c:v>-3.1613100129508284E-3</c:v>
                </c:pt>
                <c:pt idx="156">
                  <c:v>6.5824655311515394E-3</c:v>
                </c:pt>
                <c:pt idx="157">
                  <c:v>4.8709135156527646E-3</c:v>
                </c:pt>
                <c:pt idx="158">
                  <c:v>-9.278017879970216E-3</c:v>
                </c:pt>
                <c:pt idx="159">
                  <c:v>-3.4949865117220712E-3</c:v>
                </c:pt>
                <c:pt idx="160">
                  <c:v>2.9421787672918821E-4</c:v>
                </c:pt>
                <c:pt idx="161">
                  <c:v>4.2984121222273998E-3</c:v>
                </c:pt>
                <c:pt idx="162">
                  <c:v>-2.4330690788771678E-2</c:v>
                </c:pt>
                <c:pt idx="163">
                  <c:v>-1.6201195923730274E-2</c:v>
                </c:pt>
                <c:pt idx="164">
                  <c:v>1.3453973253384059E-3</c:v>
                </c:pt>
                <c:pt idx="165">
                  <c:v>-1.2714262720741928E-2</c:v>
                </c:pt>
                <c:pt idx="166">
                  <c:v>-4.208451126222223E-3</c:v>
                </c:pt>
                <c:pt idx="167">
                  <c:v>2.6853468782110728E-3</c:v>
                </c:pt>
                <c:pt idx="168">
                  <c:v>8.746622853183561E-3</c:v>
                </c:pt>
                <c:pt idx="169">
                  <c:v>-3.5311067641350885E-3</c:v>
                </c:pt>
                <c:pt idx="170">
                  <c:v>1.7499317653901905E-2</c:v>
                </c:pt>
                <c:pt idx="171">
                  <c:v>1.0791235735426449E-2</c:v>
                </c:pt>
                <c:pt idx="172">
                  <c:v>-3.3243616387371206E-3</c:v>
                </c:pt>
                <c:pt idx="173">
                  <c:v>2.2082780685313087E-2</c:v>
                </c:pt>
                <c:pt idx="174">
                  <c:v>4.5672391693302276E-3</c:v>
                </c:pt>
                <c:pt idx="175">
                  <c:v>-5.7560722662877185E-3</c:v>
                </c:pt>
                <c:pt idx="176">
                  <c:v>-7.9753725686468411E-3</c:v>
                </c:pt>
                <c:pt idx="177">
                  <c:v>2.1593715074152649E-2</c:v>
                </c:pt>
                <c:pt idx="178">
                  <c:v>-7.2122806259299326E-3</c:v>
                </c:pt>
                <c:pt idx="179">
                  <c:v>-8.8213754030512029E-3</c:v>
                </c:pt>
                <c:pt idx="180">
                  <c:v>-5.0924892224593248E-3</c:v>
                </c:pt>
                <c:pt idx="181">
                  <c:v>-2.7403687261915798E-2</c:v>
                </c:pt>
                <c:pt idx="182">
                  <c:v>7.0408020080925905E-3</c:v>
                </c:pt>
                <c:pt idx="183">
                  <c:v>-2.3657485057229158E-3</c:v>
                </c:pt>
                <c:pt idx="184">
                  <c:v>2.054748765429271E-2</c:v>
                </c:pt>
                <c:pt idx="185">
                  <c:v>-5.8449016414416858E-3</c:v>
                </c:pt>
                <c:pt idx="186">
                  <c:v>5.1493849432575328E-3</c:v>
                </c:pt>
                <c:pt idx="187">
                  <c:v>-8.3797853524864088E-3</c:v>
                </c:pt>
                <c:pt idx="188">
                  <c:v>3.9955082176371254E-3</c:v>
                </c:pt>
                <c:pt idx="189">
                  <c:v>5.2288087815121845E-3</c:v>
                </c:pt>
                <c:pt idx="190">
                  <c:v>-3.2944498397044319E-3</c:v>
                </c:pt>
                <c:pt idx="191">
                  <c:v>-1.2528650698231055E-2</c:v>
                </c:pt>
                <c:pt idx="192">
                  <c:v>-4.0387658195110048E-3</c:v>
                </c:pt>
                <c:pt idx="193">
                  <c:v>-5.3438160249892038E-3</c:v>
                </c:pt>
                <c:pt idx="194">
                  <c:v>1.2491682703924889E-2</c:v>
                </c:pt>
                <c:pt idx="195">
                  <c:v>8.1798913788005707E-3</c:v>
                </c:pt>
                <c:pt idx="196">
                  <c:v>-6.9078149866186262E-3</c:v>
                </c:pt>
                <c:pt idx="197">
                  <c:v>-8.2744421106186114E-3</c:v>
                </c:pt>
                <c:pt idx="198">
                  <c:v>6.7582511946584411E-3</c:v>
                </c:pt>
                <c:pt idx="199">
                  <c:v>-5.4138132628936651E-3</c:v>
                </c:pt>
                <c:pt idx="200">
                  <c:v>-1.0952022972773388E-2</c:v>
                </c:pt>
                <c:pt idx="201">
                  <c:v>-6.4014434403725593E-3</c:v>
                </c:pt>
                <c:pt idx="202">
                  <c:v>2.280018093604937E-2</c:v>
                </c:pt>
                <c:pt idx="203">
                  <c:v>8.4611088345852049E-3</c:v>
                </c:pt>
                <c:pt idx="204">
                  <c:v>1.3070844213294673E-2</c:v>
                </c:pt>
                <c:pt idx="205">
                  <c:v>-2.874714636860772E-3</c:v>
                </c:pt>
                <c:pt idx="206">
                  <c:v>-4.1431980534851025E-3</c:v>
                </c:pt>
                <c:pt idx="207">
                  <c:v>2.0716378210882949E-3</c:v>
                </c:pt>
                <c:pt idx="208">
                  <c:v>7.0859428295876863E-3</c:v>
                </c:pt>
                <c:pt idx="209">
                  <c:v>5.1472012157207786E-3</c:v>
                </c:pt>
                <c:pt idx="210">
                  <c:v>3.5265844191109293E-3</c:v>
                </c:pt>
                <c:pt idx="211">
                  <c:v>-7.6971873742542642E-3</c:v>
                </c:pt>
                <c:pt idx="212">
                  <c:v>-3.4291141977071987E-3</c:v>
                </c:pt>
                <c:pt idx="213">
                  <c:v>-9.6996081117052997E-3</c:v>
                </c:pt>
                <c:pt idx="214">
                  <c:v>-1.0998937373968367E-2</c:v>
                </c:pt>
                <c:pt idx="215">
                  <c:v>-2.0323261802100332E-3</c:v>
                </c:pt>
                <c:pt idx="216">
                  <c:v>-6.437502572043406E-3</c:v>
                </c:pt>
                <c:pt idx="217">
                  <c:v>-8.5924922241703144E-3</c:v>
                </c:pt>
                <c:pt idx="218">
                  <c:v>-3.534098719999134E-2</c:v>
                </c:pt>
                <c:pt idx="219">
                  <c:v>-1.0209873205036055E-4</c:v>
                </c:pt>
                <c:pt idx="220">
                  <c:v>1.3175488737105005E-2</c:v>
                </c:pt>
                <c:pt idx="221">
                  <c:v>1.2753696711302571E-2</c:v>
                </c:pt>
                <c:pt idx="222">
                  <c:v>-5.0849432865058479E-4</c:v>
                </c:pt>
                <c:pt idx="223">
                  <c:v>-1.4538214718297481E-2</c:v>
                </c:pt>
                <c:pt idx="224">
                  <c:v>-3.2472338237724996E-2</c:v>
                </c:pt>
                <c:pt idx="225">
                  <c:v>-7.9475288903541452E-3</c:v>
                </c:pt>
                <c:pt idx="226">
                  <c:v>-9.987788692557599E-2</c:v>
                </c:pt>
                <c:pt idx="227">
                  <c:v>2.6633649338521678E-2</c:v>
                </c:pt>
                <c:pt idx="228">
                  <c:v>-6.1564024512585636E-2</c:v>
                </c:pt>
                <c:pt idx="229">
                  <c:v>-3.5035573508229431E-2</c:v>
                </c:pt>
                <c:pt idx="230">
                  <c:v>-6.080683328776184E-2</c:v>
                </c:pt>
                <c:pt idx="231">
                  <c:v>-3.8234713118148661E-2</c:v>
                </c:pt>
                <c:pt idx="232">
                  <c:v>8.1140908074252657E-2</c:v>
                </c:pt>
                <c:pt idx="233">
                  <c:v>-0.15072580029618968</c:v>
                </c:pt>
                <c:pt idx="234">
                  <c:v>3.8464972755742087E-2</c:v>
                </c:pt>
                <c:pt idx="235">
                  <c:v>6.1946353622041775E-2</c:v>
                </c:pt>
                <c:pt idx="236">
                  <c:v>8.6195713576314066E-3</c:v>
                </c:pt>
                <c:pt idx="237">
                  <c:v>-5.6725853561698132E-2</c:v>
                </c:pt>
              </c:numCache>
            </c:numRef>
          </c:xVal>
          <c:yVal>
            <c:numRef>
              <c:f>'SML DAILY CAPM BSE.'!$B$25:$B$262</c:f>
              <c:numCache>
                <c:formatCode>General</c:formatCode>
                <c:ptCount val="238"/>
                <c:pt idx="0">
                  <c:v>1.0325015085478468E-2</c:v>
                </c:pt>
                <c:pt idx="1">
                  <c:v>-6.6674023747308533E-3</c:v>
                </c:pt>
                <c:pt idx="2">
                  <c:v>-1.6373145116624046E-2</c:v>
                </c:pt>
                <c:pt idx="3">
                  <c:v>6.9617987191556438E-4</c:v>
                </c:pt>
                <c:pt idx="4">
                  <c:v>-1.1992761558763037E-2</c:v>
                </c:pt>
                <c:pt idx="5">
                  <c:v>5.7709387768174417E-3</c:v>
                </c:pt>
                <c:pt idx="6">
                  <c:v>-9.9087615081782238E-3</c:v>
                </c:pt>
                <c:pt idx="7">
                  <c:v>-2.6648096757283433E-3</c:v>
                </c:pt>
                <c:pt idx="8">
                  <c:v>-3.6435181411000953E-3</c:v>
                </c:pt>
                <c:pt idx="9">
                  <c:v>2.4436100055842541E-3</c:v>
                </c:pt>
                <c:pt idx="10">
                  <c:v>5.8916580646953109E-3</c:v>
                </c:pt>
                <c:pt idx="11">
                  <c:v>-9.3456119254615166E-3</c:v>
                </c:pt>
                <c:pt idx="12">
                  <c:v>-2.0237410951472447E-2</c:v>
                </c:pt>
                <c:pt idx="13">
                  <c:v>-4.4555970287092931E-3</c:v>
                </c:pt>
                <c:pt idx="14">
                  <c:v>1.4230353942266334E-2</c:v>
                </c:pt>
                <c:pt idx="15">
                  <c:v>-1.3161261930271194E-2</c:v>
                </c:pt>
                <c:pt idx="16">
                  <c:v>1.0003484939342422E-2</c:v>
                </c:pt>
                <c:pt idx="17">
                  <c:v>-4.2254212860008342E-3</c:v>
                </c:pt>
                <c:pt idx="18">
                  <c:v>-5.0935030772652091E-4</c:v>
                </c:pt>
                <c:pt idx="19">
                  <c:v>-4.445206880478593E-3</c:v>
                </c:pt>
                <c:pt idx="20">
                  <c:v>-1.054699095765459E-2</c:v>
                </c:pt>
                <c:pt idx="21">
                  <c:v>-8.6780586055682021E-3</c:v>
                </c:pt>
                <c:pt idx="22">
                  <c:v>-1.3112762502140139E-2</c:v>
                </c:pt>
                <c:pt idx="23">
                  <c:v>-1.0703067428871406E-2</c:v>
                </c:pt>
                <c:pt idx="24">
                  <c:v>-6.8933663315850664E-3</c:v>
                </c:pt>
                <c:pt idx="25">
                  <c:v>-8.4568193528938834E-3</c:v>
                </c:pt>
                <c:pt idx="26">
                  <c:v>3.9019824126544211E-3</c:v>
                </c:pt>
                <c:pt idx="27">
                  <c:v>-7.5987307592599055E-3</c:v>
                </c:pt>
                <c:pt idx="28">
                  <c:v>4.136613266371581E-3</c:v>
                </c:pt>
                <c:pt idx="29">
                  <c:v>1.1655445072862522E-2</c:v>
                </c:pt>
                <c:pt idx="30">
                  <c:v>3.9245612614755766E-2</c:v>
                </c:pt>
                <c:pt idx="31">
                  <c:v>-1.3282243408919436E-2</c:v>
                </c:pt>
                <c:pt idx="32">
                  <c:v>5.6264814112027273E-3</c:v>
                </c:pt>
                <c:pt idx="33">
                  <c:v>-6.8815667994027207E-3</c:v>
                </c:pt>
                <c:pt idx="34">
                  <c:v>1.2965585841370969E-2</c:v>
                </c:pt>
                <c:pt idx="35">
                  <c:v>1.001751888183733E-2</c:v>
                </c:pt>
                <c:pt idx="36">
                  <c:v>9.4699367276836156E-4</c:v>
                </c:pt>
                <c:pt idx="37">
                  <c:v>-5.2047342768397065E-3</c:v>
                </c:pt>
                <c:pt idx="38">
                  <c:v>3.6496350484624554E-3</c:v>
                </c:pt>
                <c:pt idx="39">
                  <c:v>7.1547305109909629E-3</c:v>
                </c:pt>
                <c:pt idx="40">
                  <c:v>1.5753445671868073E-2</c:v>
                </c:pt>
                <c:pt idx="41">
                  <c:v>-1.1738651918585365E-2</c:v>
                </c:pt>
                <c:pt idx="42">
                  <c:v>-3.435839636072897E-3</c:v>
                </c:pt>
                <c:pt idx="43">
                  <c:v>-6.2487738066172808E-3</c:v>
                </c:pt>
                <c:pt idx="44">
                  <c:v>-1.1977629377880038E-2</c:v>
                </c:pt>
                <c:pt idx="45">
                  <c:v>5.9496028715100568E-3</c:v>
                </c:pt>
                <c:pt idx="46">
                  <c:v>-3.8140266503060992E-3</c:v>
                </c:pt>
                <c:pt idx="47">
                  <c:v>-2.7086736332881658E-3</c:v>
                </c:pt>
                <c:pt idx="48">
                  <c:v>2.129356474148694E-3</c:v>
                </c:pt>
                <c:pt idx="49">
                  <c:v>-1.514690722120542E-2</c:v>
                </c:pt>
                <c:pt idx="50">
                  <c:v>1.4752964624372268E-2</c:v>
                </c:pt>
                <c:pt idx="51">
                  <c:v>-5.4405359218452527E-3</c:v>
                </c:pt>
                <c:pt idx="52">
                  <c:v>1.4668404144125213E-2</c:v>
                </c:pt>
                <c:pt idx="53">
                  <c:v>-2.0791961552757178E-2</c:v>
                </c:pt>
                <c:pt idx="54">
                  <c:v>-3.0040336189466892E-3</c:v>
                </c:pt>
                <c:pt idx="55">
                  <c:v>3.3234111423854689E-4</c:v>
                </c:pt>
                <c:pt idx="56">
                  <c:v>-5.7178541683065931E-3</c:v>
                </c:pt>
                <c:pt idx="57">
                  <c:v>1.7220104475592054E-3</c:v>
                </c:pt>
                <c:pt idx="58">
                  <c:v>-4.689562997750741E-3</c:v>
                </c:pt>
                <c:pt idx="59">
                  <c:v>3.4359671755895714E-3</c:v>
                </c:pt>
                <c:pt idx="60">
                  <c:v>4.7238504416394333E-3</c:v>
                </c:pt>
                <c:pt idx="61">
                  <c:v>-5.4800735143958933E-4</c:v>
                </c:pt>
                <c:pt idx="62">
                  <c:v>9.3359100183330584E-3</c:v>
                </c:pt>
                <c:pt idx="63">
                  <c:v>-4.1144605151995917E-3</c:v>
                </c:pt>
                <c:pt idx="64">
                  <c:v>-2.8632339585668732E-3</c:v>
                </c:pt>
                <c:pt idx="65">
                  <c:v>-5.9988562480664037E-3</c:v>
                </c:pt>
                <c:pt idx="66">
                  <c:v>-6.8742378531498095E-4</c:v>
                </c:pt>
                <c:pt idx="67">
                  <c:v>1.001519774077067E-2</c:v>
                </c:pt>
                <c:pt idx="68">
                  <c:v>-3.9813176449736204E-3</c:v>
                </c:pt>
                <c:pt idx="69">
                  <c:v>8.3837660989041374E-3</c:v>
                </c:pt>
                <c:pt idx="70">
                  <c:v>1.6534351433919785E-2</c:v>
                </c:pt>
                <c:pt idx="71">
                  <c:v>-2.7520549786261769E-3</c:v>
                </c:pt>
                <c:pt idx="72">
                  <c:v>-1.5639537027853742E-2</c:v>
                </c:pt>
                <c:pt idx="73">
                  <c:v>-1.177106481555047E-2</c:v>
                </c:pt>
                <c:pt idx="74">
                  <c:v>-1.7628733934836369E-2</c:v>
                </c:pt>
                <c:pt idx="75">
                  <c:v>-1.0158785569728344E-2</c:v>
                </c:pt>
                <c:pt idx="76">
                  <c:v>-2.329325918110017E-3</c:v>
                </c:pt>
                <c:pt idx="77">
                  <c:v>-1.3467682995348809E-2</c:v>
                </c:pt>
                <c:pt idx="78">
                  <c:v>-3.0089433694406127E-3</c:v>
                </c:pt>
                <c:pt idx="79">
                  <c:v>7.9202832429090576E-3</c:v>
                </c:pt>
                <c:pt idx="80">
                  <c:v>-6.0311689984905393E-3</c:v>
                </c:pt>
                <c:pt idx="81">
                  <c:v>1.7098749845330472E-3</c:v>
                </c:pt>
                <c:pt idx="82">
                  <c:v>-2.1026134789754874E-2</c:v>
                </c:pt>
                <c:pt idx="83">
                  <c:v>9.3986681320860424E-3</c:v>
                </c:pt>
                <c:pt idx="84">
                  <c:v>-1.7885804199558784E-2</c:v>
                </c:pt>
                <c:pt idx="85">
                  <c:v>1.1022744906034308E-2</c:v>
                </c:pt>
                <c:pt idx="86">
                  <c:v>-1.3822177460911016E-2</c:v>
                </c:pt>
                <c:pt idx="87">
                  <c:v>7.9576016700783452E-3</c:v>
                </c:pt>
                <c:pt idx="88">
                  <c:v>-9.3756354162306665E-3</c:v>
                </c:pt>
                <c:pt idx="89">
                  <c:v>-2.0542718404829095E-2</c:v>
                </c:pt>
                <c:pt idx="90">
                  <c:v>-8.0215464573989044E-3</c:v>
                </c:pt>
                <c:pt idx="91">
                  <c:v>9.4348373983637775E-3</c:v>
                </c:pt>
                <c:pt idx="92">
                  <c:v>-7.6394346726110802E-3</c:v>
                </c:pt>
                <c:pt idx="93">
                  <c:v>-4.028215833936968E-3</c:v>
                </c:pt>
                <c:pt idx="94">
                  <c:v>-6.6440247477907461E-3</c:v>
                </c:pt>
                <c:pt idx="95">
                  <c:v>-1.584795894754995E-2</c:v>
                </c:pt>
                <c:pt idx="96">
                  <c:v>1.4591688782675492E-3</c:v>
                </c:pt>
                <c:pt idx="97">
                  <c:v>2.854887097470013E-2</c:v>
                </c:pt>
                <c:pt idx="98">
                  <c:v>-5.946292916492975E-3</c:v>
                </c:pt>
                <c:pt idx="99">
                  <c:v>-1.2933854329480776E-2</c:v>
                </c:pt>
                <c:pt idx="100">
                  <c:v>-8.8869266002803357E-3</c:v>
                </c:pt>
                <c:pt idx="101">
                  <c:v>1.7757825678531049E-3</c:v>
                </c:pt>
                <c:pt idx="102">
                  <c:v>-1.5471339729786357E-2</c:v>
                </c:pt>
                <c:pt idx="103">
                  <c:v>-2.783657928949555E-3</c:v>
                </c:pt>
                <c:pt idx="104">
                  <c:v>-8.1518350727452296E-3</c:v>
                </c:pt>
                <c:pt idx="105">
                  <c:v>1.8529742748604446E-3</c:v>
                </c:pt>
                <c:pt idx="106">
                  <c:v>4.7684389896196274E-3</c:v>
                </c:pt>
                <c:pt idx="107">
                  <c:v>-1.3629670953860314E-2</c:v>
                </c:pt>
                <c:pt idx="108">
                  <c:v>-4.5350270217446188E-3</c:v>
                </c:pt>
                <c:pt idx="109">
                  <c:v>7.525324070634179E-3</c:v>
                </c:pt>
                <c:pt idx="110">
                  <c:v>-1.9315504059652801E-2</c:v>
                </c:pt>
                <c:pt idx="111">
                  <c:v>-2.0281492017263772E-2</c:v>
                </c:pt>
                <c:pt idx="112">
                  <c:v>1.3763765979040781E-2</c:v>
                </c:pt>
                <c:pt idx="113">
                  <c:v>-1.6299772608498051E-2</c:v>
                </c:pt>
                <c:pt idx="114">
                  <c:v>2.4440205530773335E-2</c:v>
                </c:pt>
                <c:pt idx="115">
                  <c:v>2.7656224545286358E-2</c:v>
                </c:pt>
                <c:pt idx="116">
                  <c:v>-7.2132118568190538E-3</c:v>
                </c:pt>
                <c:pt idx="117">
                  <c:v>-1.1308189470498546E-2</c:v>
                </c:pt>
                <c:pt idx="118">
                  <c:v>1.2004895139635414E-2</c:v>
                </c:pt>
                <c:pt idx="119">
                  <c:v>-8.9426178510925644E-3</c:v>
                </c:pt>
                <c:pt idx="120">
                  <c:v>-1.7516299615331892E-3</c:v>
                </c:pt>
                <c:pt idx="121">
                  <c:v>-5.9325593614884681E-3</c:v>
                </c:pt>
                <c:pt idx="122">
                  <c:v>-5.0841769421480949E-4</c:v>
                </c:pt>
                <c:pt idx="123">
                  <c:v>-2.2545321208295457E-2</c:v>
                </c:pt>
                <c:pt idx="124">
                  <c:v>-4.6079692163196401E-3</c:v>
                </c:pt>
                <c:pt idx="125">
                  <c:v>1.4239539463109555E-2</c:v>
                </c:pt>
                <c:pt idx="126">
                  <c:v>-1.2724226298196261E-2</c:v>
                </c:pt>
                <c:pt idx="127">
                  <c:v>-3.3228041873769234E-3</c:v>
                </c:pt>
                <c:pt idx="128">
                  <c:v>6.7584592009221223E-3</c:v>
                </c:pt>
                <c:pt idx="129">
                  <c:v>5.2999116342594549E-3</c:v>
                </c:pt>
                <c:pt idx="130">
                  <c:v>-7.3185267567446415E-5</c:v>
                </c:pt>
                <c:pt idx="131">
                  <c:v>1.8809917622469967E-3</c:v>
                </c:pt>
                <c:pt idx="132">
                  <c:v>3.6984306891399326E-3</c:v>
                </c:pt>
                <c:pt idx="133">
                  <c:v>-1.1248052019959464E-2</c:v>
                </c:pt>
                <c:pt idx="134">
                  <c:v>2.3200499543584562E-3</c:v>
                </c:pt>
                <c:pt idx="135">
                  <c:v>-3.5828786587414592E-3</c:v>
                </c:pt>
                <c:pt idx="136">
                  <c:v>-8.1718126219331214E-4</c:v>
                </c:pt>
                <c:pt idx="137">
                  <c:v>4.0641991517180454E-3</c:v>
                </c:pt>
                <c:pt idx="138">
                  <c:v>1.783615337772354E-3</c:v>
                </c:pt>
                <c:pt idx="139">
                  <c:v>2.4237766256367643E-2</c:v>
                </c:pt>
                <c:pt idx="140">
                  <c:v>-3.2375264900555813E-3</c:v>
                </c:pt>
                <c:pt idx="141">
                  <c:v>-9.6852851475786733E-3</c:v>
                </c:pt>
                <c:pt idx="142">
                  <c:v>5.8912974546816571E-3</c:v>
                </c:pt>
                <c:pt idx="143">
                  <c:v>-9.2238459267187278E-4</c:v>
                </c:pt>
                <c:pt idx="144">
                  <c:v>-1.6875028734652346E-2</c:v>
                </c:pt>
                <c:pt idx="145">
                  <c:v>-3.2171227410141656E-3</c:v>
                </c:pt>
                <c:pt idx="146">
                  <c:v>-3.3127792139237451E-3</c:v>
                </c:pt>
                <c:pt idx="147">
                  <c:v>2.7682293559649889E-3</c:v>
                </c:pt>
                <c:pt idx="148">
                  <c:v>-1.7151401277157084E-3</c:v>
                </c:pt>
                <c:pt idx="149">
                  <c:v>1.3239232557664534E-3</c:v>
                </c:pt>
                <c:pt idx="150">
                  <c:v>1.852098121740948E-3</c:v>
                </c:pt>
                <c:pt idx="151">
                  <c:v>3.2490407548720996E-3</c:v>
                </c:pt>
                <c:pt idx="152">
                  <c:v>-1.0781117105353833E-2</c:v>
                </c:pt>
                <c:pt idx="153">
                  <c:v>-6.0711260302866703E-3</c:v>
                </c:pt>
                <c:pt idx="154">
                  <c:v>1.2497625066123164E-2</c:v>
                </c:pt>
                <c:pt idx="155">
                  <c:v>-5.4948178905786151E-3</c:v>
                </c:pt>
                <c:pt idx="156">
                  <c:v>3.0617487631190397E-3</c:v>
                </c:pt>
                <c:pt idx="157">
                  <c:v>1.5587370367508109E-3</c:v>
                </c:pt>
                <c:pt idx="158">
                  <c:v>-1.0866248947098273E-2</c:v>
                </c:pt>
                <c:pt idx="159">
                  <c:v>-5.7878383105981141E-3</c:v>
                </c:pt>
                <c:pt idx="160">
                  <c:v>-2.4603211928735241E-3</c:v>
                </c:pt>
                <c:pt idx="161">
                  <c:v>1.0559908158422299E-3</c:v>
                </c:pt>
                <c:pt idx="162">
                  <c:v>-2.4084862048097629E-2</c:v>
                </c:pt>
                <c:pt idx="163">
                  <c:v>-1.6945887596277191E-2</c:v>
                </c:pt>
                <c:pt idx="164">
                  <c:v>-1.5372203911041291E-3</c:v>
                </c:pt>
                <c:pt idx="165">
                  <c:v>-1.3883812096557759E-2</c:v>
                </c:pt>
                <c:pt idx="166">
                  <c:v>-6.4143723990932374E-3</c:v>
                </c:pt>
                <c:pt idx="167">
                  <c:v>-3.6053404299885017E-4</c:v>
                </c:pt>
                <c:pt idx="168">
                  <c:v>4.9622190983848275E-3</c:v>
                </c:pt>
                <c:pt idx="169">
                  <c:v>-5.8195575703369569E-3</c:v>
                </c:pt>
                <c:pt idx="170">
                  <c:v>1.264846106104478E-2</c:v>
                </c:pt>
                <c:pt idx="171">
                  <c:v>6.7577106230750986E-3</c:v>
                </c:pt>
                <c:pt idx="172">
                  <c:v>-5.6380028498091905E-3</c:v>
                </c:pt>
                <c:pt idx="173">
                  <c:v>1.6673462125110429E-2</c:v>
                </c:pt>
                <c:pt idx="174">
                  <c:v>1.2920632229333736E-3</c:v>
                </c:pt>
                <c:pt idx="175">
                  <c:v>-7.7734270468223891E-3</c:v>
                </c:pt>
                <c:pt idx="176">
                  <c:v>-9.7223215873171211E-3</c:v>
                </c:pt>
                <c:pt idx="177">
                  <c:v>1.6243985637173622E-2</c:v>
                </c:pt>
                <c:pt idx="178">
                  <c:v>-9.052206903208973E-3</c:v>
                </c:pt>
                <c:pt idx="179">
                  <c:v>-1.0465245067956978E-2</c:v>
                </c:pt>
                <c:pt idx="180">
                  <c:v>-7.1906968187828123E-3</c:v>
                </c:pt>
                <c:pt idx="181">
                  <c:v>-2.6783436027970418E-2</c:v>
                </c:pt>
                <c:pt idx="182">
                  <c:v>3.4642402405772625E-3</c:v>
                </c:pt>
                <c:pt idx="183">
                  <c:v>-4.7961898245994002E-3</c:v>
                </c:pt>
                <c:pt idx="184">
                  <c:v>1.5325233495107277E-2</c:v>
                </c:pt>
                <c:pt idx="185">
                  <c:v>-7.8514332022260082E-3</c:v>
                </c:pt>
                <c:pt idx="186">
                  <c:v>1.8032787260236884E-3</c:v>
                </c:pt>
                <c:pt idx="187">
                  <c:v>-1.0077459585403003E-2</c:v>
                </c:pt>
                <c:pt idx="188">
                  <c:v>7.8999357097951205E-4</c:v>
                </c:pt>
                <c:pt idx="189">
                  <c:v>1.8730253414750023E-3</c:v>
                </c:pt>
                <c:pt idx="190">
                  <c:v>-5.6117355881099892E-3</c:v>
                </c:pt>
                <c:pt idx="191">
                  <c:v>-1.3720815562498309E-2</c:v>
                </c:pt>
                <c:pt idx="192">
                  <c:v>-6.265362025192899E-3</c:v>
                </c:pt>
                <c:pt idx="193">
                  <c:v>-7.4114012600924499E-3</c:v>
                </c:pt>
                <c:pt idx="194">
                  <c:v>8.2509703724585638E-3</c:v>
                </c:pt>
                <c:pt idx="195">
                  <c:v>4.4645397734293666E-3</c:v>
                </c:pt>
                <c:pt idx="196">
                  <c:v>-8.7848382097557749E-3</c:v>
                </c:pt>
                <c:pt idx="197">
                  <c:v>-9.9849516590372334E-3</c:v>
                </c:pt>
                <c:pt idx="198">
                  <c:v>3.2161162092648691E-3</c:v>
                </c:pt>
                <c:pt idx="199">
                  <c:v>-7.4728698385704067E-3</c:v>
                </c:pt>
                <c:pt idx="200">
                  <c:v>-1.2336288572946328E-2</c:v>
                </c:pt>
                <c:pt idx="201">
                  <c:v>-8.340164390312866E-3</c:v>
                </c:pt>
                <c:pt idx="202">
                  <c:v>1.7303452320904696E-2</c:v>
                </c:pt>
                <c:pt idx="203">
                  <c:v>4.7114929071210522E-3</c:v>
                </c:pt>
                <c:pt idx="204">
                  <c:v>8.7595652221396196E-3</c:v>
                </c:pt>
                <c:pt idx="205">
                  <c:v>-5.2431420974472336E-3</c:v>
                </c:pt>
                <c:pt idx="206">
                  <c:v>-6.3570699434171412E-3</c:v>
                </c:pt>
                <c:pt idx="207">
                  <c:v>-8.9946707049735593E-4</c:v>
                </c:pt>
                <c:pt idx="208">
                  <c:v>3.503880978007759E-3</c:v>
                </c:pt>
                <c:pt idx="209">
                  <c:v>1.8013610699634496E-3</c:v>
                </c:pt>
                <c:pt idx="210">
                  <c:v>3.7820476083773227E-4</c:v>
                </c:pt>
                <c:pt idx="211">
                  <c:v>-9.4780312558005401E-3</c:v>
                </c:pt>
                <c:pt idx="212">
                  <c:v>-5.7299920637351402E-3</c:v>
                </c:pt>
                <c:pt idx="213">
                  <c:v>-1.1236471444739091E-2</c:v>
                </c:pt>
                <c:pt idx="214">
                  <c:v>-1.2377486792160863E-2</c:v>
                </c:pt>
                <c:pt idx="215">
                  <c:v>-4.5033926086568941E-3</c:v>
                </c:pt>
                <c:pt idx="216">
                  <c:v>-8.3718299764318736E-3</c:v>
                </c:pt>
                <c:pt idx="217">
                  <c:v>-1.0264249656359067E-2</c:v>
                </c:pt>
                <c:pt idx="218">
                  <c:v>-3.3753633120784332E-2</c:v>
                </c:pt>
                <c:pt idx="219">
                  <c:v>-2.8083494765342833E-3</c:v>
                </c:pt>
                <c:pt idx="220">
                  <c:v>8.8514595642121344E-3</c:v>
                </c:pt>
                <c:pt idx="221">
                  <c:v>8.4810598596580643E-3</c:v>
                </c:pt>
                <c:pt idx="222">
                  <c:v>-3.1652286959230943E-3</c:v>
                </c:pt>
                <c:pt idx="223">
                  <c:v>-1.5485528676500469E-2</c:v>
                </c:pt>
                <c:pt idx="224">
                  <c:v>-3.1234508378984477E-2</c:v>
                </c:pt>
                <c:pt idx="225">
                  <c:v>-9.697870460737161E-3</c:v>
                </c:pt>
                <c:pt idx="226">
                  <c:v>-9.0427176310026475E-2</c:v>
                </c:pt>
                <c:pt idx="227">
                  <c:v>2.0669840201263029E-2</c:v>
                </c:pt>
                <c:pt idx="228">
                  <c:v>-5.6781582154711338E-2</c:v>
                </c:pt>
                <c:pt idx="229">
                  <c:v>-3.3485431888245223E-2</c:v>
                </c:pt>
                <c:pt idx="230">
                  <c:v>-5.6116649228508897E-2</c:v>
                </c:pt>
                <c:pt idx="231">
                  <c:v>-3.6294779371965409E-2</c:v>
                </c:pt>
                <c:pt idx="232">
                  <c:v>6.8535781937258941E-2</c:v>
                </c:pt>
                <c:pt idx="233">
                  <c:v>-0.13507963756468294</c:v>
                </c:pt>
                <c:pt idx="234">
                  <c:v>3.105960205103956E-2</c:v>
                </c:pt>
                <c:pt idx="235">
                  <c:v>5.1679945735471543E-2</c:v>
                </c:pt>
                <c:pt idx="236">
                  <c:v>4.8506479127367772E-3</c:v>
                </c:pt>
                <c:pt idx="237">
                  <c:v>-5.2532907497143948E-2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B-4DEE-B4F2-51063C5B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26376"/>
        <c:axId val="320430688"/>
      </c:scatterChart>
      <c:valAx>
        <c:axId val="32042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MARKET(SENSEX)</a:t>
                </a:r>
                <a:r>
                  <a:rPr lang="en-IN" baseline="0"/>
                  <a:t> PREMIUM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73728284526231957"/>
              <c:y val="0.61737266204246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0688"/>
        <c:crosses val="autoZero"/>
        <c:crossBetween val="midCat"/>
      </c:valAx>
      <c:valAx>
        <c:axId val="320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SML</a:t>
                </a:r>
                <a:r>
                  <a:rPr lang="en-IN" baseline="0"/>
                  <a:t> IZUZU PREMIUM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55730337078651682"/>
              <c:y val="0.2344949000464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2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20</xdr:row>
      <xdr:rowOff>106680</xdr:rowOff>
    </xdr:from>
    <xdr:to>
      <xdr:col>15</xdr:col>
      <xdr:colOff>198120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DFA45-6045-4395-9503-F95030404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21</xdr:row>
      <xdr:rowOff>175260</xdr:rowOff>
    </xdr:from>
    <xdr:to>
      <xdr:col>11</xdr:col>
      <xdr:colOff>236220</xdr:colOff>
      <xdr:row>54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A097C-0E7F-4458-BA85-301689B8C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11</xdr:row>
      <xdr:rowOff>22860</xdr:rowOff>
    </xdr:from>
    <xdr:to>
      <xdr:col>20</xdr:col>
      <xdr:colOff>457200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74935-42F3-4FE2-BBAF-B54970E4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5</xdr:row>
      <xdr:rowOff>7620</xdr:rowOff>
    </xdr:from>
    <xdr:to>
      <xdr:col>11</xdr:col>
      <xdr:colOff>186964</xdr:colOff>
      <xdr:row>9</xdr:row>
      <xdr:rowOff>180265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24FFC56-A3E7-44B9-828C-72E29E70D702}"/>
            </a:ext>
          </a:extLst>
        </xdr:cNvPr>
        <xdr:cNvSpPr/>
      </xdr:nvSpPr>
      <xdr:spPr>
        <a:xfrm>
          <a:off x="4274820" y="922020"/>
          <a:ext cx="2617744" cy="90416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The</a:t>
          </a:r>
          <a:r>
            <a:rPr lang="en-IN" sz="1100" baseline="0">
              <a:solidFill>
                <a:sysClr val="windowText" lastClr="000000"/>
              </a:solidFill>
            </a:rPr>
            <a:t> Overall Regression Model was significant </a:t>
          </a:r>
        </a:p>
        <a:p>
          <a:pPr algn="l"/>
          <a:r>
            <a:rPr lang="en-IN" sz="1100" baseline="0">
              <a:solidFill>
                <a:sysClr val="windowText" lastClr="000000"/>
              </a:solidFill>
            </a:rPr>
            <a:t>F(1,146) = 134.222, p&lt;0.001</a:t>
          </a:r>
        </a:p>
        <a:p>
          <a:pPr algn="l"/>
          <a:r>
            <a:rPr lang="en-IN" sz="1100" baseline="0">
              <a:solidFill>
                <a:sysClr val="windowText" lastClr="000000"/>
              </a:solidFill>
            </a:rPr>
            <a:t>R-sq = 0.478984538404199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78985</a:t>
          </a:r>
          <a:r>
            <a:rPr lang="en-IN"/>
            <a:t> 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9</xdr:row>
      <xdr:rowOff>167640</xdr:rowOff>
    </xdr:from>
    <xdr:to>
      <xdr:col>21</xdr:col>
      <xdr:colOff>129540</xdr:colOff>
      <xdr:row>36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85C6D-852E-4FFB-A177-1C4EC5E82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11</xdr:col>
      <xdr:colOff>507004</xdr:colOff>
      <xdr:row>9</xdr:row>
      <xdr:rowOff>172645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3206C5B-F227-4ECB-9098-4C2E4773D92D}"/>
            </a:ext>
          </a:extLst>
        </xdr:cNvPr>
        <xdr:cNvSpPr/>
      </xdr:nvSpPr>
      <xdr:spPr>
        <a:xfrm>
          <a:off x="4267200" y="914400"/>
          <a:ext cx="2945404" cy="90416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The</a:t>
          </a:r>
          <a:r>
            <a:rPr lang="en-IN" sz="1100" baseline="0">
              <a:solidFill>
                <a:sysClr val="windowText" lastClr="000000"/>
              </a:solidFill>
            </a:rPr>
            <a:t> Overall Regression Model was significant </a:t>
          </a:r>
        </a:p>
        <a:p>
          <a:pPr algn="l"/>
          <a:r>
            <a:rPr lang="en-IN" sz="1100" baseline="0">
              <a:solidFill>
                <a:sysClr val="windowText" lastClr="000000"/>
              </a:solidFill>
            </a:rPr>
            <a:t>F(1,29) = 19.08164, p&lt;0.001</a:t>
          </a:r>
        </a:p>
        <a:p>
          <a:pPr algn="l"/>
          <a:r>
            <a:rPr lang="en-IN" sz="1100" baseline="0">
              <a:solidFill>
                <a:sysClr val="windowText" lastClr="000000"/>
              </a:solidFill>
            </a:rPr>
            <a:t>R-sq = 0.376061274218758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78985</a:t>
          </a:r>
          <a:r>
            <a:rPr lang="en-IN"/>
            <a:t> 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20</xdr:row>
      <xdr:rowOff>76200</xdr:rowOff>
    </xdr:from>
    <xdr:to>
      <xdr:col>12</xdr:col>
      <xdr:colOff>541020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03E67-0857-4D05-9351-E5AF6909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11</xdr:col>
      <xdr:colOff>323469</xdr:colOff>
      <xdr:row>10</xdr:row>
      <xdr:rowOff>174366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8C0C802-A0CB-49FD-877D-BEE309474154}"/>
            </a:ext>
          </a:extLst>
        </xdr:cNvPr>
        <xdr:cNvSpPr/>
      </xdr:nvSpPr>
      <xdr:spPr>
        <a:xfrm>
          <a:off x="5173980" y="1104900"/>
          <a:ext cx="2952369" cy="92112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The</a:t>
          </a:r>
          <a:r>
            <a:rPr lang="en-IN" sz="1100" baseline="0">
              <a:solidFill>
                <a:sysClr val="windowText" lastClr="000000"/>
              </a:solidFill>
            </a:rPr>
            <a:t> Overall Regression Model was significant </a:t>
          </a:r>
        </a:p>
        <a:p>
          <a:pPr algn="l"/>
          <a:r>
            <a:rPr lang="en-IN" sz="1100" baseline="0">
              <a:solidFill>
                <a:sysClr val="windowText" lastClr="000000"/>
              </a:solidFill>
            </a:rPr>
            <a:t>F(1,236) = 136.394, p&lt;0.001</a:t>
          </a:r>
        </a:p>
        <a:p>
          <a:pPr algn="l"/>
          <a:r>
            <a:rPr lang="en-IN" sz="1100" baseline="0">
              <a:solidFill>
                <a:sysClr val="windowText" lastClr="000000"/>
              </a:solidFill>
            </a:rPr>
            <a:t>R-sq = 0.371326409601521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347382</xdr:colOff>
      <xdr:row>20</xdr:row>
      <xdr:rowOff>135575</xdr:rowOff>
    </xdr:from>
    <xdr:to>
      <xdr:col>12</xdr:col>
      <xdr:colOff>406400</xdr:colOff>
      <xdr:row>48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1A055-6960-494E-81BC-ECCE7CBF8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6</xdr:row>
      <xdr:rowOff>8965</xdr:rowOff>
    </xdr:from>
    <xdr:to>
      <xdr:col>10</xdr:col>
      <xdr:colOff>591669</xdr:colOff>
      <xdr:row>11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7C11D91-7C3F-40E0-8DA6-7453689C375B}"/>
            </a:ext>
          </a:extLst>
        </xdr:cNvPr>
        <xdr:cNvSpPr/>
      </xdr:nvSpPr>
      <xdr:spPr>
        <a:xfrm>
          <a:off x="6621779" y="1113865"/>
          <a:ext cx="2938630" cy="9206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The</a:t>
          </a:r>
          <a:r>
            <a:rPr lang="en-IN" sz="1100" baseline="0">
              <a:solidFill>
                <a:sysClr val="windowText" lastClr="000000"/>
              </a:solidFill>
            </a:rPr>
            <a:t> Overall Regression Model was significant </a:t>
          </a:r>
        </a:p>
        <a:p>
          <a:pPr algn="l"/>
          <a:r>
            <a:rPr lang="en-IN" sz="1100" baseline="0">
              <a:solidFill>
                <a:sysClr val="windowText" lastClr="000000"/>
              </a:solidFill>
            </a:rPr>
            <a:t>F(1,50) = 26.22579255, p&lt;0.001</a:t>
          </a:r>
        </a:p>
        <a:p>
          <a:pPr algn="l"/>
          <a:r>
            <a:rPr lang="en-IN" sz="1100" baseline="0">
              <a:solidFill>
                <a:sysClr val="windowText" lastClr="000000"/>
              </a:solidFill>
            </a:rPr>
            <a:t>R-sq =  0.344054048778147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9525</xdr:rowOff>
    </xdr:from>
    <xdr:to>
      <xdr:col>20</xdr:col>
      <xdr:colOff>590550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180975</xdr:rowOff>
    </xdr:from>
    <xdr:to>
      <xdr:col>23</xdr:col>
      <xdr:colOff>333375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11</xdr:row>
      <xdr:rowOff>0</xdr:rowOff>
    </xdr:from>
    <xdr:to>
      <xdr:col>10</xdr:col>
      <xdr:colOff>594360</xdr:colOff>
      <xdr:row>19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EF37EC2-264D-4DD3-B870-67C16A2B23ED}"/>
            </a:ext>
          </a:extLst>
        </xdr:cNvPr>
        <xdr:cNvSpPr/>
      </xdr:nvSpPr>
      <xdr:spPr>
        <a:xfrm>
          <a:off x="2407920" y="2011680"/>
          <a:ext cx="4282440" cy="16078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  <a:p>
          <a:pPr algn="l"/>
          <a:r>
            <a:rPr lang="en-IN" sz="1100">
              <a:solidFill>
                <a:sysClr val="windowText" lastClr="000000"/>
              </a:solidFill>
            </a:rPr>
            <a:t>Tax Assumption:</a:t>
          </a:r>
        </a:p>
        <a:p>
          <a:pPr algn="l"/>
          <a:endParaRPr lang="en-IN" sz="1100">
            <a:solidFill>
              <a:sysClr val="windowText" lastClr="000000"/>
            </a:solidFill>
          </a:endParaRPr>
        </a:p>
        <a:p>
          <a:pPr algn="l"/>
          <a:r>
            <a:rPr lang="en-IN" sz="1100">
              <a:solidFill>
                <a:sysClr val="windowText" lastClr="000000"/>
              </a:solidFill>
            </a:rPr>
            <a:t>Since the annual turnover for Force Motors was </a:t>
          </a:r>
          <a:r>
            <a:rPr lang="en-IN" sz="1100" b="1">
              <a:solidFill>
                <a:sysClr val="windowText" lastClr="000000"/>
              </a:solidFill>
            </a:rPr>
            <a:t>greater than 400 crores </a:t>
          </a:r>
          <a:r>
            <a:rPr lang="en-IN" sz="1100">
              <a:solidFill>
                <a:sysClr val="windowText" lastClr="000000"/>
              </a:solidFill>
            </a:rPr>
            <a:t>and it is a </a:t>
          </a:r>
          <a:r>
            <a:rPr lang="en-IN" sz="1100" b="1">
              <a:solidFill>
                <a:sysClr val="windowText" lastClr="000000"/>
              </a:solidFill>
            </a:rPr>
            <a:t>domestic company</a:t>
          </a:r>
          <a:r>
            <a:rPr lang="en-IN" sz="1100">
              <a:solidFill>
                <a:sysClr val="windowText" lastClr="000000"/>
              </a:solidFill>
            </a:rPr>
            <a:t>,  and the data we have used is from 1st April</a:t>
          </a:r>
          <a:r>
            <a:rPr lang="en-IN" sz="1100" baseline="0">
              <a:solidFill>
                <a:sysClr val="windowText" lastClr="000000"/>
              </a:solidFill>
            </a:rPr>
            <a:t> </a:t>
          </a:r>
          <a:r>
            <a:rPr lang="en-IN" sz="1100">
              <a:solidFill>
                <a:sysClr val="windowText" lastClr="000000"/>
              </a:solidFill>
            </a:rPr>
            <a:t>2019 to 31st March</a:t>
          </a:r>
          <a:r>
            <a:rPr lang="en-IN" sz="1100" baseline="0">
              <a:solidFill>
                <a:sysClr val="windowText" lastClr="000000"/>
              </a:solidFill>
            </a:rPr>
            <a:t> </a:t>
          </a:r>
          <a:r>
            <a:rPr lang="en-IN" sz="1100">
              <a:solidFill>
                <a:sysClr val="windowText" lastClr="000000"/>
              </a:solidFill>
            </a:rPr>
            <a:t>2020 , in accordance to the </a:t>
          </a:r>
          <a:r>
            <a:rPr lang="en-IN" sz="1100" b="1">
              <a:solidFill>
                <a:sysClr val="windowText" lastClr="000000"/>
              </a:solidFill>
            </a:rPr>
            <a:t>Union Budget 2019</a:t>
          </a:r>
          <a:r>
            <a:rPr lang="en-IN" sz="1100">
              <a:solidFill>
                <a:sysClr val="windowText" lastClr="000000"/>
              </a:solidFill>
            </a:rPr>
            <a:t> we have</a:t>
          </a:r>
          <a:r>
            <a:rPr lang="en-IN" sz="1100" baseline="0">
              <a:solidFill>
                <a:sysClr val="windowText" lastClr="000000"/>
              </a:solidFill>
            </a:rPr>
            <a:t> assumed the tax to be </a:t>
          </a:r>
          <a:r>
            <a:rPr lang="en-IN" sz="1100" b="1" baseline="0">
              <a:solidFill>
                <a:sysClr val="windowText" lastClr="000000"/>
              </a:solidFill>
            </a:rPr>
            <a:t>30 percent.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SMLI_%20n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ffa_Pro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 sml nse"/>
      <sheetName val="weekly sml nse"/>
      <sheetName val="Daily CAPM sml nse"/>
      <sheetName val="Weekly CAPM sml nse"/>
      <sheetName val="Unlevered Beta"/>
    </sheetNames>
    <sheetDataSet>
      <sheetData sheetId="0"/>
      <sheetData sheetId="1">
        <row r="2">
          <cell r="J2">
            <v>-5.2361382949110163E-2</v>
          </cell>
          <cell r="K2">
            <v>-3.3616881729742212E-2</v>
          </cell>
        </row>
        <row r="3">
          <cell r="J3">
            <v>1.2592553862524055E-2</v>
          </cell>
          <cell r="K3">
            <v>8.657769114194875E-3</v>
          </cell>
        </row>
        <row r="4">
          <cell r="J4">
            <v>-0.21647865555841309</v>
          </cell>
          <cell r="K4">
            <v>-0.11151940456281302</v>
          </cell>
        </row>
        <row r="5">
          <cell r="J5">
            <v>-9.1205535348590119E-2</v>
          </cell>
          <cell r="K5">
            <v>-0.1163129885160738</v>
          </cell>
        </row>
        <row r="6">
          <cell r="J6">
            <v>-8.8652020305620249E-2</v>
          </cell>
          <cell r="K6">
            <v>1.024762157698569E-2</v>
          </cell>
        </row>
        <row r="7">
          <cell r="J7">
            <v>-0.14483072096125257</v>
          </cell>
          <cell r="K7">
            <v>-6.4868028528812113E-2</v>
          </cell>
        </row>
        <row r="8">
          <cell r="J8">
            <v>-2.8963306122449031E-2</v>
          </cell>
          <cell r="K8">
            <v>-1.0991271724834847E-2</v>
          </cell>
        </row>
        <row r="9">
          <cell r="J9">
            <v>-2.5323531993713719E-2</v>
          </cell>
          <cell r="K9">
            <v>1.2148152557003749E-2</v>
          </cell>
        </row>
        <row r="10">
          <cell r="J10">
            <v>0.14901554019990224</v>
          </cell>
          <cell r="K10">
            <v>3.5590140899469581E-2</v>
          </cell>
        </row>
        <row r="11">
          <cell r="J11">
            <v>-7.8785813378781364E-2</v>
          </cell>
          <cell r="K11">
            <v>-2.6562553099422303E-2</v>
          </cell>
        </row>
        <row r="12">
          <cell r="J12">
            <v>-2.0267918861572254E-2</v>
          </cell>
          <cell r="K12">
            <v>-1.8275147882920294E-3</v>
          </cell>
        </row>
        <row r="13">
          <cell r="J13">
            <v>1.7997358939255304E-2</v>
          </cell>
          <cell r="K13">
            <v>2.1956567391287519E-3</v>
          </cell>
        </row>
        <row r="14">
          <cell r="J14">
            <v>1.0483248818220631E-3</v>
          </cell>
          <cell r="K14">
            <v>-9.0341231624489534E-3</v>
          </cell>
        </row>
        <row r="15">
          <cell r="J15">
            <v>1.0850926324859973E-3</v>
          </cell>
          <cell r="K15">
            <v>-3.0637536383848587E-3</v>
          </cell>
        </row>
        <row r="16">
          <cell r="J16">
            <v>7.7337012728209586E-2</v>
          </cell>
          <cell r="K16">
            <v>1.2781321369877089E-2</v>
          </cell>
        </row>
        <row r="17">
          <cell r="J17">
            <v>1.5696275023702987E-2</v>
          </cell>
          <cell r="K17">
            <v>4.2414321279895126E-2</v>
          </cell>
        </row>
        <row r="18">
          <cell r="J18">
            <v>-3.1770174382362404E-2</v>
          </cell>
          <cell r="K18">
            <v>-4.3426670301556485E-3</v>
          </cell>
        </row>
        <row r="19">
          <cell r="J19">
            <v>4.1176471122568739E-2</v>
          </cell>
          <cell r="K19">
            <v>-4.2260355769615246E-2</v>
          </cell>
        </row>
        <row r="20">
          <cell r="J20">
            <v>3.0120376110173548E-2</v>
          </cell>
          <cell r="K20">
            <v>1.7288925111749787E-2</v>
          </cell>
        </row>
        <row r="21">
          <cell r="J21">
            <v>-5.4764884830806673E-2</v>
          </cell>
          <cell r="K21">
            <v>5.2930625314176923E-3</v>
          </cell>
        </row>
        <row r="22">
          <cell r="J22">
            <v>-1.2302780530320991E-2</v>
          </cell>
          <cell r="K22">
            <v>4.2334871005997379E-3</v>
          </cell>
        </row>
        <row r="23">
          <cell r="J23">
            <v>-3.7255576888888919E-2</v>
          </cell>
          <cell r="K23">
            <v>-1.5423978388212294E-2</v>
          </cell>
        </row>
        <row r="24">
          <cell r="J24">
            <v>2.0023008654876592E-2</v>
          </cell>
          <cell r="K24">
            <v>6.0176334192090307E-2</v>
          </cell>
        </row>
        <row r="25">
          <cell r="J25">
            <v>-6.7676761701513854E-3</v>
          </cell>
          <cell r="K25">
            <v>-3.3841213541156E-3</v>
          </cell>
        </row>
        <row r="26">
          <cell r="J26">
            <v>7.7113597798933439E-2</v>
          </cell>
          <cell r="K26">
            <v>3.6761099699197677E-2</v>
          </cell>
        </row>
        <row r="27">
          <cell r="J27">
            <v>-2.8840021363035297E-2</v>
          </cell>
          <cell r="K27">
            <v>4.660198662162514E-3</v>
          </cell>
        </row>
        <row r="28">
          <cell r="J28">
            <v>-2.5188133862096847E-2</v>
          </cell>
          <cell r="K28">
            <v>-2.2029277955270106E-2</v>
          </cell>
        </row>
        <row r="29">
          <cell r="J29">
            <v>1.2762450930706319E-2</v>
          </cell>
          <cell r="K29">
            <v>2.8927901924753766E-2</v>
          </cell>
        </row>
        <row r="30">
          <cell r="J30">
            <v>-0.10562867676394978</v>
          </cell>
          <cell r="K30">
            <v>-4.8962813857432591E-3</v>
          </cell>
        </row>
        <row r="31">
          <cell r="J31">
            <v>-6.4095723221333639E-3</v>
          </cell>
          <cell r="K31">
            <v>6.648878486549532E-3</v>
          </cell>
        </row>
        <row r="32">
          <cell r="J32">
            <v>3.1263804028456507E-2</v>
          </cell>
          <cell r="K32">
            <v>-1.3289753929195161E-2</v>
          </cell>
        </row>
        <row r="33">
          <cell r="J33">
            <v>-1.2497502588115508E-2</v>
          </cell>
          <cell r="K33">
            <v>1.9105081837865263E-2</v>
          </cell>
        </row>
        <row r="34">
          <cell r="J34">
            <v>-6.421377015070219E-2</v>
          </cell>
          <cell r="K34">
            <v>-2.4173185598559983E-2</v>
          </cell>
        </row>
        <row r="35">
          <cell r="J35">
            <v>0.12380692316199726</v>
          </cell>
          <cell r="K35">
            <v>-1.1867284642017559E-2</v>
          </cell>
        </row>
        <row r="36">
          <cell r="J36">
            <v>-1.7379718668987174E-4</v>
          </cell>
          <cell r="K36">
            <v>-1.2188377564345701E-2</v>
          </cell>
        </row>
        <row r="37">
          <cell r="J37">
            <v>-7.4676080355679464E-2</v>
          </cell>
          <cell r="K37">
            <v>1.0708461350119394E-3</v>
          </cell>
        </row>
        <row r="38">
          <cell r="J38">
            <v>-6.0781359579108046E-2</v>
          </cell>
          <cell r="K38">
            <v>-3.7617780940079205E-2</v>
          </cell>
        </row>
        <row r="39">
          <cell r="J39">
            <v>-3.3473204313648808E-2</v>
          </cell>
          <cell r="K39">
            <v>8.0657000649210116E-3</v>
          </cell>
        </row>
        <row r="40">
          <cell r="J40">
            <v>-1.1803173221792949E-2</v>
          </cell>
          <cell r="K40">
            <v>9.0011686044495116E-3</v>
          </cell>
        </row>
        <row r="41">
          <cell r="J41">
            <v>-2.2733954010284434E-2</v>
          </cell>
          <cell r="K41">
            <v>2.859168432371665E-2</v>
          </cell>
        </row>
        <row r="42">
          <cell r="J42">
            <v>-1.692722383928625E-2</v>
          </cell>
          <cell r="K42">
            <v>2.9228121697545701E-3</v>
          </cell>
        </row>
        <row r="43">
          <cell r="J43">
            <v>-1.8769417468237369E-2</v>
          </cell>
          <cell r="K43">
            <v>9.7707377724933625E-6</v>
          </cell>
        </row>
        <row r="44">
          <cell r="J44">
            <v>-7.5899209972903212E-2</v>
          </cell>
          <cell r="K44">
            <v>3.9111211736217455E-3</v>
          </cell>
        </row>
        <row r="45">
          <cell r="J45">
            <v>3.2985973933187966E-2</v>
          </cell>
          <cell r="K45">
            <v>3.8260765212100841E-3</v>
          </cell>
        </row>
        <row r="46">
          <cell r="J46">
            <v>6.7076018071913823E-2</v>
          </cell>
          <cell r="K46">
            <v>3.3444675289643608E-2</v>
          </cell>
        </row>
        <row r="47">
          <cell r="J47">
            <v>6.8773449408911266E-2</v>
          </cell>
          <cell r="K47">
            <v>5.6804852923193275E-2</v>
          </cell>
        </row>
        <row r="48">
          <cell r="J48">
            <v>3.8576989833206579E-2</v>
          </cell>
          <cell r="K48">
            <v>1.8270789310484301E-2</v>
          </cell>
        </row>
        <row r="49">
          <cell r="J49">
            <v>-8.2762564150656512E-2</v>
          </cell>
          <cell r="K49">
            <v>-3.9199689128903564E-2</v>
          </cell>
        </row>
        <row r="50">
          <cell r="J50">
            <v>1.3750833770025217E-3</v>
          </cell>
          <cell r="K50">
            <v>-2.1071162977729448E-3</v>
          </cell>
        </row>
        <row r="51">
          <cell r="J51">
            <v>-5.8246215859468161E-4</v>
          </cell>
          <cell r="K51">
            <v>1.757459161280988E-3</v>
          </cell>
        </row>
        <row r="52">
          <cell r="J52">
            <v>-2.4110951664539429E-2</v>
          </cell>
          <cell r="K52">
            <v>7.891512667521753E-3</v>
          </cell>
        </row>
        <row r="53">
          <cell r="J53">
            <v>8.1990890192527952E-4</v>
          </cell>
          <cell r="K53">
            <v>-9.5286898729983818E-3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 Daily BSE"/>
      <sheetName val="FM Weekly BSE"/>
      <sheetName val="FM Daily CAPM BSE"/>
      <sheetName val="FM Weekly CAPM BSE"/>
      <sheetName val="FM Unlevered Beta"/>
    </sheetNames>
    <sheetDataSet>
      <sheetData sheetId="0">
        <row r="8">
          <cell r="K8">
            <v>-8.0424580000000006E-3</v>
          </cell>
          <cell r="L8">
            <v>1.4853498E-2</v>
          </cell>
        </row>
        <row r="9">
          <cell r="K9">
            <v>-1.3001876000000001E-2</v>
          </cell>
          <cell r="L9">
            <v>-4.4965889999999996E-3</v>
          </cell>
        </row>
        <row r="10">
          <cell r="K10">
            <v>5.4618068000000006E-2</v>
          </cell>
          <cell r="L10">
            <v>-1.5548986000000001E-2</v>
          </cell>
        </row>
        <row r="11">
          <cell r="K11">
            <v>-3.2149500000000003E-3</v>
          </cell>
          <cell r="L11">
            <v>3.8886779999999996E-3</v>
          </cell>
        </row>
        <row r="12">
          <cell r="K12">
            <v>4.4134949999999991E-3</v>
          </cell>
          <cell r="L12">
            <v>-1.0560831999999999E-2</v>
          </cell>
        </row>
        <row r="13">
          <cell r="K13">
            <v>2.8071340000000002E-3</v>
          </cell>
          <cell r="L13">
            <v>9.6675509999999999E-3</v>
          </cell>
        </row>
        <row r="14">
          <cell r="K14">
            <v>-2.8163110000000002E-3</v>
          </cell>
          <cell r="L14">
            <v>-8.1876810000000005E-3</v>
          </cell>
        </row>
        <row r="15">
          <cell r="K15">
            <v>-1.4669236E-2</v>
          </cell>
          <cell r="L15">
            <v>6.1356999999999948E-5</v>
          </cell>
        </row>
        <row r="16">
          <cell r="K16">
            <v>2.4983599999999981E-4</v>
          </cell>
          <cell r="L16">
            <v>-1.0531459999999996E-3</v>
          </cell>
        </row>
        <row r="17">
          <cell r="K17">
            <v>1.3281014000000001E-2</v>
          </cell>
          <cell r="L17">
            <v>5.878561E-3</v>
          </cell>
        </row>
        <row r="18">
          <cell r="K18">
            <v>-4.7280840000000005E-3</v>
          </cell>
          <cell r="L18">
            <v>9.8050199999999994E-3</v>
          </cell>
        </row>
        <row r="19">
          <cell r="K19">
            <v>-2.0293427999999999E-2</v>
          </cell>
          <cell r="L19">
            <v>-7.5463950000000009E-3</v>
          </cell>
        </row>
        <row r="20">
          <cell r="K20">
            <v>-5.3986039999999996E-3</v>
          </cell>
          <cell r="L20">
            <v>-1.9949412E-2</v>
          </cell>
        </row>
        <row r="21">
          <cell r="K21">
            <v>-1.1428425000000001E-2</v>
          </cell>
          <cell r="L21">
            <v>-1.977899E-3</v>
          </cell>
        </row>
        <row r="22">
          <cell r="K22">
            <v>1.0694240000000002E-3</v>
          </cell>
          <cell r="L22">
            <v>1.9300695E-2</v>
          </cell>
        </row>
        <row r="23">
          <cell r="K23">
            <v>-1.1639390999999999E-2</v>
          </cell>
          <cell r="L23">
            <v>-1.189146E-2</v>
          </cell>
        </row>
        <row r="24">
          <cell r="K24">
            <v>-2.9726800000000001E-3</v>
          </cell>
          <cell r="L24">
            <v>1.4487356E-2</v>
          </cell>
        </row>
        <row r="25">
          <cell r="K25">
            <v>-1.4749563E-2</v>
          </cell>
          <cell r="L25">
            <v>-1.7157870000000001E-3</v>
          </cell>
        </row>
        <row r="26">
          <cell r="K26">
            <v>-2.9605625E-2</v>
          </cell>
          <cell r="L26">
            <v>2.515883E-3</v>
          </cell>
        </row>
        <row r="27">
          <cell r="K27">
            <v>-1.7181210000000002E-2</v>
          </cell>
          <cell r="L27">
            <v>-1.9660670000000002E-3</v>
          </cell>
        </row>
        <row r="28">
          <cell r="K28">
            <v>-2.5933067000000001E-2</v>
          </cell>
          <cell r="L28">
            <v>-8.9144630000000009E-3</v>
          </cell>
        </row>
        <row r="29">
          <cell r="K29">
            <v>-9.3445699999999987E-4</v>
          </cell>
          <cell r="L29">
            <v>-6.7862199999999999E-3</v>
          </cell>
        </row>
        <row r="30">
          <cell r="K30">
            <v>-6.1175399999999994E-4</v>
          </cell>
          <cell r="L30">
            <v>-1.1836231000000001E-2</v>
          </cell>
        </row>
        <row r="31">
          <cell r="K31">
            <v>3.7001839999999996E-3</v>
          </cell>
          <cell r="L31">
            <v>-9.0921950000000008E-3</v>
          </cell>
        </row>
        <row r="32">
          <cell r="K32">
            <v>8.7183399999999972E-4</v>
          </cell>
          <cell r="L32">
            <v>-4.7539050000000001E-3</v>
          </cell>
        </row>
        <row r="33">
          <cell r="K33">
            <v>-6.3614190000000001E-3</v>
          </cell>
          <cell r="L33">
            <v>-6.5342839999999996E-3</v>
          </cell>
        </row>
        <row r="34">
          <cell r="K34">
            <v>-3.2553967000000003E-2</v>
          </cell>
          <cell r="L34">
            <v>7.5392800000000006E-3</v>
          </cell>
        </row>
        <row r="35">
          <cell r="K35">
            <v>-3.1779338000000004E-2</v>
          </cell>
          <cell r="L35">
            <v>-5.5571370000000002E-3</v>
          </cell>
        </row>
        <row r="36">
          <cell r="K36">
            <v>-6.6908560000000002E-3</v>
          </cell>
          <cell r="L36">
            <v>7.8064659999999998E-3</v>
          </cell>
        </row>
        <row r="37">
          <cell r="K37">
            <v>9.2828159999999993E-3</v>
          </cell>
          <cell r="L37">
            <v>1.6368522E-2</v>
          </cell>
        </row>
        <row r="38">
          <cell r="K38">
            <v>4.2112671000000004E-2</v>
          </cell>
          <cell r="L38">
            <v>4.7786778000000002E-2</v>
          </cell>
        </row>
        <row r="39">
          <cell r="K39">
            <v>1.5451743E-2</v>
          </cell>
          <cell r="L39">
            <v>-1.2029227E-2</v>
          </cell>
        </row>
        <row r="40">
          <cell r="K40">
            <v>1.7866819999999999E-2</v>
          </cell>
          <cell r="L40">
            <v>9.503049999999999E-3</v>
          </cell>
        </row>
        <row r="41">
          <cell r="K41">
            <v>-1.9487124000000002E-2</v>
          </cell>
          <cell r="L41">
            <v>-4.7404680000000003E-3</v>
          </cell>
        </row>
        <row r="42">
          <cell r="K42">
            <v>5.5785055E-2</v>
          </cell>
          <cell r="L42">
            <v>1.7860443E-2</v>
          </cell>
        </row>
        <row r="43">
          <cell r="K43">
            <v>-1.9343659999999999E-2</v>
          </cell>
          <cell r="L43">
            <v>1.4503337000000002E-2</v>
          </cell>
        </row>
        <row r="44">
          <cell r="K44">
            <v>-2.0262592000000003E-2</v>
          </cell>
          <cell r="L44">
            <v>4.1742919999999996E-3</v>
          </cell>
        </row>
        <row r="45">
          <cell r="K45">
            <v>1.7230085999999999E-2</v>
          </cell>
          <cell r="L45">
            <v>-2.8309780000000001E-3</v>
          </cell>
        </row>
        <row r="46">
          <cell r="K46">
            <v>3.0066373E-2</v>
          </cell>
          <cell r="L46">
            <v>7.2519200000000002E-3</v>
          </cell>
        </row>
        <row r="47">
          <cell r="K47">
            <v>-1.814132999999999E-3</v>
          </cell>
          <cell r="L47">
            <v>1.1243341E-2</v>
          </cell>
        </row>
        <row r="48">
          <cell r="K48">
            <v>6.1028950000000005E-3</v>
          </cell>
          <cell r="L48">
            <v>2.1035114000000001E-2</v>
          </cell>
        </row>
        <row r="49">
          <cell r="K49">
            <v>-2.1282712000000002E-2</v>
          </cell>
          <cell r="L49">
            <v>-1.0271465E-2</v>
          </cell>
        </row>
        <row r="50">
          <cell r="K50">
            <v>9.0753529999999995E-3</v>
          </cell>
          <cell r="L50">
            <v>-8.1665200000000104E-4</v>
          </cell>
        </row>
        <row r="51">
          <cell r="K51">
            <v>-5.1821860000000001E-3</v>
          </cell>
          <cell r="L51">
            <v>-4.0198760000000004E-3</v>
          </cell>
        </row>
        <row r="52">
          <cell r="K52">
            <v>-3.1954869999999996E-2</v>
          </cell>
          <cell r="L52">
            <v>-1.05436E-2</v>
          </cell>
        </row>
        <row r="53">
          <cell r="K53">
            <v>4.5653380000000004E-3</v>
          </cell>
          <cell r="L53">
            <v>9.8710039999999992E-3</v>
          </cell>
        </row>
        <row r="54">
          <cell r="K54">
            <v>-4.6860169999999998E-3</v>
          </cell>
          <cell r="L54">
            <v>-1.2473120000000004E-3</v>
          </cell>
        </row>
        <row r="55">
          <cell r="K55">
            <v>-8.4942469999999999E-3</v>
          </cell>
          <cell r="L55">
            <v>1.1407000000000008E-5</v>
          </cell>
        </row>
        <row r="56">
          <cell r="K56">
            <v>5.285690000000013E-4</v>
          </cell>
          <cell r="L56">
            <v>5.5207050000000008E-3</v>
          </cell>
        </row>
        <row r="57">
          <cell r="K57">
            <v>-2.916328E-2</v>
          </cell>
          <cell r="L57">
            <v>-1.4152609999999999E-2</v>
          </cell>
        </row>
        <row r="58">
          <cell r="K58">
            <v>5.4207430000000004E-3</v>
          </cell>
          <cell r="L58">
            <v>1.9895817E-2</v>
          </cell>
        </row>
        <row r="59">
          <cell r="K59">
            <v>-2.0098062999999999E-2</v>
          </cell>
          <cell r="L59">
            <v>-3.0994969999999997E-3</v>
          </cell>
        </row>
        <row r="60">
          <cell r="K60">
            <v>2.8620756000000001E-2</v>
          </cell>
          <cell r="L60">
            <v>1.9799523999999999E-2</v>
          </cell>
        </row>
        <row r="61">
          <cell r="K61">
            <v>-1.8921066E-2</v>
          </cell>
          <cell r="L61">
            <v>-2.0580906E-2</v>
          </cell>
        </row>
        <row r="62">
          <cell r="K62">
            <v>-3.8181230000000001E-3</v>
          </cell>
          <cell r="L62">
            <v>-3.2493400000000003E-4</v>
          </cell>
        </row>
        <row r="63">
          <cell r="K63">
            <v>-4.8974199999999996E-3</v>
          </cell>
          <cell r="L63">
            <v>3.474357E-3</v>
          </cell>
        </row>
        <row r="64">
          <cell r="K64">
            <v>-1.0688796E-2</v>
          </cell>
          <cell r="L64">
            <v>-3.4152920000000003E-3</v>
          </cell>
        </row>
        <row r="65">
          <cell r="K65">
            <v>5.4585474999999994E-2</v>
          </cell>
          <cell r="L65">
            <v>5.0568409999999994E-3</v>
          </cell>
        </row>
        <row r="66">
          <cell r="K66">
            <v>-1.9168425000000003E-2</v>
          </cell>
          <cell r="L66">
            <v>-2.244327E-3</v>
          </cell>
        </row>
        <row r="67">
          <cell r="K67">
            <v>9.4216500000000002E-4</v>
          </cell>
          <cell r="L67">
            <v>7.0086059999999997E-3</v>
          </cell>
        </row>
        <row r="68">
          <cell r="K68">
            <v>-1.0109148E-2</v>
          </cell>
          <cell r="L68">
            <v>8.475181E-3</v>
          </cell>
        </row>
        <row r="69">
          <cell r="K69">
            <v>4.3359840000000002E-3</v>
          </cell>
          <cell r="L69">
            <v>2.471862E-3</v>
          </cell>
        </row>
        <row r="70">
          <cell r="K70">
            <v>1.5752278000000002E-2</v>
          </cell>
          <cell r="L70">
            <v>1.3727156000000001E-2</v>
          </cell>
        </row>
        <row r="71">
          <cell r="K71">
            <v>-8.1127370000000001E-3</v>
          </cell>
          <cell r="L71">
            <v>-1.5894299999999993E-3</v>
          </cell>
        </row>
        <row r="72">
          <cell r="K72">
            <v>-1.3002560999999996E-2</v>
          </cell>
          <cell r="L72">
            <v>-1.6459799999999844E-4</v>
          </cell>
        </row>
        <row r="73">
          <cell r="K73">
            <v>-1.3506753999999999E-2</v>
          </cell>
          <cell r="L73">
            <v>-3.7352830000000003E-3</v>
          </cell>
        </row>
        <row r="74">
          <cell r="K74">
            <v>-1.4247442999999999E-2</v>
          </cell>
          <cell r="L74">
            <v>2.313102E-3</v>
          </cell>
        </row>
        <row r="75">
          <cell r="K75">
            <v>1.0263429000000001E-2</v>
          </cell>
          <cell r="L75">
            <v>1.4500694E-2</v>
          </cell>
        </row>
        <row r="76">
          <cell r="K76">
            <v>-9.5557690000000004E-3</v>
          </cell>
          <cell r="L76">
            <v>-1.4378139999999999E-3</v>
          </cell>
        </row>
        <row r="77">
          <cell r="K77">
            <v>-9.1994599999999996E-3</v>
          </cell>
          <cell r="L77">
            <v>1.2642904E-2</v>
          </cell>
        </row>
        <row r="78">
          <cell r="K78">
            <v>5.1461559000000004E-2</v>
          </cell>
          <cell r="L78">
            <v>2.1924368999999999E-2</v>
          </cell>
        </row>
        <row r="79">
          <cell r="K79">
            <v>-4.0269500000000022E-4</v>
          </cell>
          <cell r="L79">
            <v>-3.7993000000000055E-5</v>
          </cell>
        </row>
        <row r="80">
          <cell r="K80">
            <v>-3.1221140000000001E-2</v>
          </cell>
          <cell r="L80">
            <v>-1.4713591E-2</v>
          </cell>
        </row>
        <row r="81">
          <cell r="K81">
            <v>-9.9106649999999991E-3</v>
          </cell>
          <cell r="L81">
            <v>-1.0308374999999998E-2</v>
          </cell>
        </row>
        <row r="82">
          <cell r="K82">
            <v>-5.0120845000000004E-2</v>
          </cell>
          <cell r="L82">
            <v>-1.6978785999999999E-2</v>
          </cell>
        </row>
        <row r="83">
          <cell r="K83">
            <v>-8.5660270000000004E-3</v>
          </cell>
          <cell r="L83">
            <v>-8.4723950000000006E-3</v>
          </cell>
        </row>
        <row r="84">
          <cell r="K84">
            <v>-3.7616540000000004E-2</v>
          </cell>
          <cell r="L84">
            <v>4.433890000000002E-4</v>
          </cell>
        </row>
        <row r="85">
          <cell r="K85">
            <v>-3.4376961999999997E-2</v>
          </cell>
          <cell r="L85">
            <v>-1.2240396000000001E-2</v>
          </cell>
        </row>
        <row r="86">
          <cell r="K86">
            <v>1.2371442E-2</v>
          </cell>
          <cell r="L86">
            <v>-3.3052499999999992E-4</v>
          </cell>
        </row>
        <row r="87">
          <cell r="K87">
            <v>-1.4117725000000001E-2</v>
          </cell>
          <cell r="L87">
            <v>1.2115113E-2</v>
          </cell>
        </row>
        <row r="88">
          <cell r="K88">
            <v>-3.3627616999999999E-2</v>
          </cell>
          <cell r="L88">
            <v>-3.7720790000000002E-3</v>
          </cell>
        </row>
        <row r="89">
          <cell r="K89">
            <v>1.6140199000000001E-2</v>
          </cell>
          <cell r="L89">
            <v>5.0430219999999994E-3</v>
          </cell>
        </row>
        <row r="90">
          <cell r="K90">
            <v>-2.8085156E-2</v>
          </cell>
          <cell r="L90">
            <v>-2.0847570000000003E-2</v>
          </cell>
        </row>
        <row r="91">
          <cell r="K91">
            <v>2.4433356E-2</v>
          </cell>
          <cell r="L91">
            <v>1.3798622E-2</v>
          </cell>
        </row>
        <row r="92">
          <cell r="K92">
            <v>-3.3478191999999997E-2</v>
          </cell>
          <cell r="L92">
            <v>-1.7271524E-2</v>
          </cell>
        </row>
        <row r="93">
          <cell r="K93">
            <v>1.0060174E-2</v>
          </cell>
          <cell r="L93">
            <v>1.5648036000000001E-2</v>
          </cell>
        </row>
        <row r="94">
          <cell r="K94">
            <v>-7.1425559999999996E-3</v>
          </cell>
          <cell r="L94">
            <v>-1.2644076000000001E-2</v>
          </cell>
        </row>
        <row r="95">
          <cell r="K95">
            <v>-4.0044569999999995E-3</v>
          </cell>
          <cell r="L95">
            <v>1.2157609999999999E-2</v>
          </cell>
        </row>
        <row r="96">
          <cell r="K96">
            <v>6.4077167000000004E-2</v>
          </cell>
          <cell r="L96">
            <v>-7.5805839999999996E-3</v>
          </cell>
        </row>
        <row r="97">
          <cell r="K97">
            <v>-5.5473731000000005E-2</v>
          </cell>
          <cell r="L97">
            <v>-2.0297081000000002E-2</v>
          </cell>
        </row>
        <row r="98">
          <cell r="K98">
            <v>-2.0924569000000001E-2</v>
          </cell>
          <cell r="L98">
            <v>-6.0386179999999991E-3</v>
          </cell>
        </row>
        <row r="99">
          <cell r="K99">
            <v>6.3983317999999997E-2</v>
          </cell>
          <cell r="L99">
            <v>1.3839809000000002E-2</v>
          </cell>
        </row>
        <row r="100">
          <cell r="K100">
            <v>0.154842128</v>
          </cell>
          <cell r="L100">
            <v>-5.6034889999999997E-3</v>
          </cell>
        </row>
        <row r="101">
          <cell r="K101">
            <v>-3.1296668E-2</v>
          </cell>
          <cell r="L101">
            <v>-1.4912189999999998E-3</v>
          </cell>
        </row>
        <row r="102">
          <cell r="K102">
            <v>-1.5447864999999998E-2</v>
          </cell>
          <cell r="L102">
            <v>-4.469967E-3</v>
          </cell>
        </row>
        <row r="103">
          <cell r="K103">
            <v>-3.6147562000000001E-2</v>
          </cell>
          <cell r="L103">
            <v>-1.4950932000000002E-2</v>
          </cell>
        </row>
        <row r="104">
          <cell r="K104">
            <v>1.692112E-3</v>
          </cell>
          <cell r="L104">
            <v>4.7575299999999994E-3</v>
          </cell>
        </row>
        <row r="105">
          <cell r="K105">
            <v>6.6920201999999998E-2</v>
          </cell>
          <cell r="L105">
            <v>3.5605881999999998E-2</v>
          </cell>
        </row>
        <row r="106">
          <cell r="K106">
            <v>4.4085079999999994E-3</v>
          </cell>
          <cell r="L106">
            <v>-3.6754259999999999E-3</v>
          </cell>
        </row>
        <row r="107">
          <cell r="K107">
            <v>-2.2945172E-2</v>
          </cell>
          <cell r="L107">
            <v>-1.16325E-2</v>
          </cell>
        </row>
        <row r="108">
          <cell r="K108">
            <v>-2.3402794999999997E-2</v>
          </cell>
          <cell r="L108">
            <v>-7.0240679999999996E-3</v>
          </cell>
        </row>
        <row r="109">
          <cell r="K109">
            <v>-5.4880380000000006E-3</v>
          </cell>
          <cell r="L109">
            <v>5.1180740000000002E-3</v>
          </cell>
        </row>
        <row r="110">
          <cell r="K110">
            <v>-2.2478448999999998E-2</v>
          </cell>
          <cell r="L110">
            <v>-1.4522056999999998E-2</v>
          </cell>
        </row>
        <row r="111">
          <cell r="K111">
            <v>-4.8960999999999276E-5</v>
          </cell>
          <cell r="L111">
            <v>-7.3980999999999873E-5</v>
          </cell>
        </row>
        <row r="112">
          <cell r="K112">
            <v>7.14155E-3</v>
          </cell>
          <cell r="L112">
            <v>-6.1869839999999995E-3</v>
          </cell>
        </row>
        <row r="113">
          <cell r="K113">
            <v>8.14579E-3</v>
          </cell>
          <cell r="L113">
            <v>5.2059759999999993E-3</v>
          </cell>
        </row>
        <row r="114">
          <cell r="K114">
            <v>-8.6010509999999984E-3</v>
          </cell>
          <cell r="L114">
            <v>8.5259560000000012E-3</v>
          </cell>
        </row>
        <row r="115">
          <cell r="K115">
            <v>1.9034243999999999E-2</v>
          </cell>
          <cell r="L115">
            <v>-1.2424860000000001E-2</v>
          </cell>
        </row>
        <row r="116">
          <cell r="K116">
            <v>-1.8628453E-2</v>
          </cell>
          <cell r="L116">
            <v>-2.0683500000000005E-3</v>
          </cell>
        </row>
        <row r="117">
          <cell r="K117">
            <v>-8.1037100000000001E-3</v>
          </cell>
          <cell r="L117">
            <v>1.1665353999999999E-2</v>
          </cell>
        </row>
        <row r="118">
          <cell r="K118">
            <v>-2.1917113000000002E-2</v>
          </cell>
          <cell r="L118">
            <v>-1.8899592999999999E-2</v>
          </cell>
        </row>
        <row r="119">
          <cell r="K119">
            <v>-9.2769440000000005E-3</v>
          </cell>
          <cell r="L119">
            <v>-1.9999610000000001E-2</v>
          </cell>
        </row>
        <row r="120">
          <cell r="K120">
            <v>-2.2158239999999982E-3</v>
          </cell>
          <cell r="L120">
            <v>1.8769369000000001E-2</v>
          </cell>
        </row>
        <row r="121">
          <cell r="K121">
            <v>-2.3835124999999999E-2</v>
          </cell>
          <cell r="L121">
            <v>-1.5465434E-2</v>
          </cell>
        </row>
        <row r="122">
          <cell r="K122">
            <v>3.5143327000000002E-2</v>
          </cell>
          <cell r="L122">
            <v>3.0927146000000003E-2</v>
          </cell>
        </row>
        <row r="123">
          <cell r="K123">
            <v>1.0771167E-2</v>
          </cell>
          <cell r="L123">
            <v>3.4589382000000002E-2</v>
          </cell>
        </row>
        <row r="124">
          <cell r="K124">
            <v>3.4777080000000004E-3</v>
          </cell>
          <cell r="L124">
            <v>-5.1181280000000004E-3</v>
          </cell>
        </row>
        <row r="125">
          <cell r="K125">
            <v>-2.3828866000000001E-2</v>
          </cell>
          <cell r="L125">
            <v>-9.7812769999999997E-3</v>
          </cell>
        </row>
        <row r="126">
          <cell r="K126">
            <v>1.0102304999999999E-2</v>
          </cell>
          <cell r="L126">
            <v>1.6766457999999998E-2</v>
          </cell>
        </row>
        <row r="127">
          <cell r="K127">
            <v>-2.3956241999999999E-2</v>
          </cell>
          <cell r="L127">
            <v>-7.0874860000000005E-3</v>
          </cell>
        </row>
        <row r="128">
          <cell r="K128">
            <v>-2.7902587999999999E-2</v>
          </cell>
          <cell r="L128">
            <v>1.1012390000000004E-3</v>
          </cell>
        </row>
        <row r="129">
          <cell r="K129">
            <v>-1.8837139999999999E-2</v>
          </cell>
          <cell r="L129">
            <v>-3.6597869999999994E-3</v>
          </cell>
        </row>
        <row r="130">
          <cell r="K130">
            <v>-1.4012590000000002E-3</v>
          </cell>
          <cell r="L130">
            <v>2.5169450000000005E-3</v>
          </cell>
        </row>
        <row r="131">
          <cell r="K131">
            <v>8.6005630000000003E-3</v>
          </cell>
          <cell r="L131">
            <v>-2.2577541E-2</v>
          </cell>
        </row>
        <row r="132">
          <cell r="K132">
            <v>-1.9898076000000001E-2</v>
          </cell>
          <cell r="L132">
            <v>-2.1514129999999996E-3</v>
          </cell>
        </row>
        <row r="133">
          <cell r="K133">
            <v>1.1905713E-2</v>
          </cell>
          <cell r="L133">
            <v>1.9311155E-2</v>
          </cell>
        </row>
        <row r="134">
          <cell r="K134">
            <v>-1.9968490000000002E-3</v>
          </cell>
          <cell r="L134">
            <v>-1.1393785999999999E-2</v>
          </cell>
        </row>
        <row r="135">
          <cell r="K135">
            <v>-1.4928496999999999E-2</v>
          </cell>
          <cell r="L135">
            <v>-6.8793299999999995E-4</v>
          </cell>
        </row>
        <row r="136">
          <cell r="K136">
            <v>9.9747680000000002E-3</v>
          </cell>
          <cell r="L136">
            <v>1.0792088E-2</v>
          </cell>
        </row>
        <row r="137">
          <cell r="K137">
            <v>5.0434659999999999E-3</v>
          </cell>
          <cell r="L137">
            <v>9.1311699999999992E-3</v>
          </cell>
        </row>
        <row r="138">
          <cell r="K138">
            <v>2.7902399999999995E-4</v>
          </cell>
          <cell r="L138">
            <v>3.012565E-3</v>
          </cell>
        </row>
        <row r="139">
          <cell r="K139">
            <v>-1.1866949999999999E-2</v>
          </cell>
          <cell r="L139">
            <v>5.2378810000000007E-3</v>
          </cell>
        </row>
        <row r="140">
          <cell r="K140">
            <v>-6.3330009999999996E-3</v>
          </cell>
          <cell r="L140">
            <v>7.3074860000000002E-3</v>
          </cell>
        </row>
        <row r="141">
          <cell r="K141">
            <v>-2.4543910000000002E-3</v>
          </cell>
          <cell r="L141">
            <v>-9.7127949999999998E-3</v>
          </cell>
        </row>
        <row r="142">
          <cell r="K142">
            <v>-1.8237912999999998E-2</v>
          </cell>
          <cell r="L142">
            <v>5.7378569999999999E-3</v>
          </cell>
        </row>
        <row r="143">
          <cell r="K143">
            <v>1.0649495E-2</v>
          </cell>
          <cell r="L143">
            <v>-9.840929999999999E-4</v>
          </cell>
        </row>
        <row r="144">
          <cell r="K144">
            <v>-2.1332762000000002E-2</v>
          </cell>
          <cell r="L144">
            <v>2.1653409999999999E-3</v>
          </cell>
        </row>
        <row r="145">
          <cell r="K145">
            <v>1.1481108E-2</v>
          </cell>
          <cell r="L145">
            <v>7.7240039999999996E-3</v>
          </cell>
        </row>
        <row r="146">
          <cell r="K146">
            <v>9.0560020000000005E-3</v>
          </cell>
          <cell r="L146">
            <v>5.1269929999999998E-3</v>
          </cell>
        </row>
        <row r="147">
          <cell r="K147">
            <v>4.0534037000000002E-2</v>
          </cell>
          <cell r="L147">
            <v>3.0696619000000001E-2</v>
          </cell>
        </row>
        <row r="148">
          <cell r="K148">
            <v>5.8055687999999994E-2</v>
          </cell>
          <cell r="L148">
            <v>-5.9082299999999987E-4</v>
          </cell>
        </row>
        <row r="149">
          <cell r="K149">
            <v>-3.5836048000000002E-2</v>
          </cell>
          <cell r="L149">
            <v>-7.9331969999999995E-3</v>
          </cell>
        </row>
        <row r="150">
          <cell r="K150">
            <v>-1.3769986E-2</v>
          </cell>
          <cell r="L150">
            <v>9.8046089999999989E-3</v>
          </cell>
        </row>
        <row r="151">
          <cell r="K151">
            <v>-2.0457908E-2</v>
          </cell>
          <cell r="L151">
            <v>2.0455410000000001E-3</v>
          </cell>
        </row>
        <row r="152">
          <cell r="K152">
            <v>-2.7282168999999998E-2</v>
          </cell>
          <cell r="L152">
            <v>-1.6120506E-2</v>
          </cell>
        </row>
        <row r="153">
          <cell r="K153">
            <v>-1.7000140000000001E-3</v>
          </cell>
          <cell r="L153">
            <v>-5.6758900000000007E-4</v>
          </cell>
        </row>
        <row r="154">
          <cell r="K154">
            <v>-1.120941E-2</v>
          </cell>
          <cell r="L154">
            <v>-6.7651699999999974E-4</v>
          </cell>
        </row>
        <row r="155">
          <cell r="K155">
            <v>-1.0439561999999999E-2</v>
          </cell>
          <cell r="L155">
            <v>6.248221E-3</v>
          </cell>
        </row>
        <row r="156">
          <cell r="K156">
            <v>-2.4319054E-2</v>
          </cell>
          <cell r="L156">
            <v>1.1427920000000001E-3</v>
          </cell>
        </row>
        <row r="157">
          <cell r="K157">
            <v>3.6735510000000002E-3</v>
          </cell>
          <cell r="L157">
            <v>4.6035199999999998E-3</v>
          </cell>
        </row>
        <row r="158">
          <cell r="K158">
            <v>-3.0127640000000002E-3</v>
          </cell>
          <cell r="L158">
            <v>5.2049779999999999E-3</v>
          </cell>
        </row>
        <row r="159">
          <cell r="K159">
            <v>-7.4506120000000006E-3</v>
          </cell>
          <cell r="L159">
            <v>6.7957440000000003E-3</v>
          </cell>
        </row>
        <row r="160">
          <cell r="K160">
            <v>-4.2817039999999999E-3</v>
          </cell>
          <cell r="L160">
            <v>-9.1810740000000009E-3</v>
          </cell>
        </row>
        <row r="161">
          <cell r="K161">
            <v>-3.285137E-3</v>
          </cell>
          <cell r="L161">
            <v>-3.8175799999999997E-3</v>
          </cell>
        </row>
        <row r="162">
          <cell r="K162">
            <v>1.5352969000000001E-2</v>
          </cell>
          <cell r="L162">
            <v>1.7327552999999999E-2</v>
          </cell>
        </row>
        <row r="163">
          <cell r="K163">
            <v>-4.2942900000000001E-3</v>
          </cell>
          <cell r="L163">
            <v>-3.1613100000000001E-3</v>
          </cell>
        </row>
        <row r="164">
          <cell r="K164">
            <v>2.3674216000000001E-2</v>
          </cell>
          <cell r="L164">
            <v>6.5824660000000004E-3</v>
          </cell>
        </row>
        <row r="165">
          <cell r="K165">
            <v>-4.7266930000000006E-3</v>
          </cell>
          <cell r="L165">
            <v>4.8709140000000005E-3</v>
          </cell>
        </row>
        <row r="166">
          <cell r="K166">
            <v>1.0912616999999999E-2</v>
          </cell>
          <cell r="L166">
            <v>-9.2780180000000007E-3</v>
          </cell>
        </row>
        <row r="167">
          <cell r="K167">
            <v>-2.5381925999999999E-2</v>
          </cell>
          <cell r="L167">
            <v>-3.4949870000000002E-3</v>
          </cell>
        </row>
        <row r="168">
          <cell r="K168">
            <v>-7.3142969999999991E-3</v>
          </cell>
          <cell r="L168">
            <v>2.9421799999999974E-4</v>
          </cell>
        </row>
        <row r="169">
          <cell r="K169">
            <v>3.7584570000000002E-3</v>
          </cell>
          <cell r="L169">
            <v>4.2984119999999997E-3</v>
          </cell>
        </row>
        <row r="170">
          <cell r="K170">
            <v>-1.0923421999999999E-2</v>
          </cell>
          <cell r="L170">
            <v>-2.4330690999999998E-2</v>
          </cell>
        </row>
        <row r="171">
          <cell r="K171">
            <v>-1.5791896E-2</v>
          </cell>
          <cell r="L171">
            <v>-1.6201196000000001E-2</v>
          </cell>
        </row>
        <row r="172">
          <cell r="K172">
            <v>-1.3246664999999999E-2</v>
          </cell>
          <cell r="L172">
            <v>1.3453969999999999E-3</v>
          </cell>
        </row>
        <row r="173">
          <cell r="K173">
            <v>-2.5407865000000002E-2</v>
          </cell>
          <cell r="L173">
            <v>-1.2714263E-2</v>
          </cell>
        </row>
        <row r="174">
          <cell r="K174">
            <v>-2.7262676999999999E-2</v>
          </cell>
          <cell r="L174">
            <v>-4.2084510000000002E-3</v>
          </cell>
        </row>
        <row r="175">
          <cell r="K175">
            <v>2.2726349999999998E-3</v>
          </cell>
          <cell r="L175">
            <v>2.6853469999999998E-3</v>
          </cell>
        </row>
        <row r="176">
          <cell r="K176">
            <v>-9.1624299999999992E-3</v>
          </cell>
          <cell r="L176">
            <v>8.7466230000000002E-3</v>
          </cell>
        </row>
        <row r="177">
          <cell r="K177">
            <v>2.4755992000000001E-2</v>
          </cell>
          <cell r="L177">
            <v>-3.5311069999999999E-3</v>
          </cell>
        </row>
        <row r="178">
          <cell r="K178">
            <v>1.0229475E-2</v>
          </cell>
          <cell r="L178">
            <v>1.7499318E-2</v>
          </cell>
        </row>
        <row r="179">
          <cell r="K179">
            <v>4.2380809999999994E-3</v>
          </cell>
          <cell r="L179">
            <v>1.0791235999999999E-2</v>
          </cell>
        </row>
        <row r="180">
          <cell r="K180">
            <v>2.0771599999999928E-4</v>
          </cell>
          <cell r="L180">
            <v>-3.3243620000000004E-3</v>
          </cell>
        </row>
        <row r="181">
          <cell r="K181">
            <v>6.9566999999999997E-3</v>
          </cell>
          <cell r="L181">
            <v>2.2082780999999999E-2</v>
          </cell>
        </row>
        <row r="182">
          <cell r="K182">
            <v>1.0488763999999999E-2</v>
          </cell>
          <cell r="L182">
            <v>4.5672389999999998E-3</v>
          </cell>
        </row>
        <row r="183">
          <cell r="K183">
            <v>-7.9849459999999997E-3</v>
          </cell>
          <cell r="L183">
            <v>-5.7560720000000001E-3</v>
          </cell>
        </row>
        <row r="184">
          <cell r="K184">
            <v>0.11723997800000001</v>
          </cell>
          <cell r="L184">
            <v>-7.9753729999999991E-3</v>
          </cell>
        </row>
        <row r="185">
          <cell r="K185">
            <v>2.6923618E-2</v>
          </cell>
          <cell r="L185">
            <v>2.1593714999999999E-2</v>
          </cell>
        </row>
        <row r="186">
          <cell r="K186">
            <v>-7.024588E-3</v>
          </cell>
          <cell r="L186">
            <v>-7.2122809999999992E-3</v>
          </cell>
        </row>
        <row r="187">
          <cell r="K187">
            <v>-2.6659493000000003E-2</v>
          </cell>
          <cell r="L187">
            <v>-8.8213749999999994E-3</v>
          </cell>
        </row>
        <row r="188">
          <cell r="K188">
            <v>1.8686340999999999E-2</v>
          </cell>
          <cell r="L188">
            <v>-5.0924889999999995E-3</v>
          </cell>
        </row>
        <row r="189">
          <cell r="K189">
            <v>6.6717588999999994E-2</v>
          </cell>
          <cell r="L189">
            <v>-2.7403686999999996E-2</v>
          </cell>
        </row>
        <row r="190">
          <cell r="K190">
            <v>-2.2122359000000001E-2</v>
          </cell>
          <cell r="L190">
            <v>7.0408019999999997E-3</v>
          </cell>
        </row>
        <row r="191">
          <cell r="K191">
            <v>-2.2737838999999999E-2</v>
          </cell>
          <cell r="L191">
            <v>-2.3657490000000003E-3</v>
          </cell>
        </row>
        <row r="192">
          <cell r="K192">
            <v>2.199891E-2</v>
          </cell>
          <cell r="L192">
            <v>2.0547487999999999E-2</v>
          </cell>
        </row>
        <row r="193">
          <cell r="K193">
            <v>8.3649859999999996E-3</v>
          </cell>
          <cell r="L193">
            <v>-5.8449020000000008E-3</v>
          </cell>
        </row>
        <row r="194">
          <cell r="K194">
            <v>8.6217324999999997E-2</v>
          </cell>
          <cell r="L194">
            <v>5.1493849999999994E-3</v>
          </cell>
        </row>
        <row r="195">
          <cell r="K195">
            <v>-4.1155189999999998E-3</v>
          </cell>
          <cell r="L195">
            <v>-8.3797850000000007E-3</v>
          </cell>
        </row>
        <row r="196">
          <cell r="K196">
            <v>5.9785511999999996E-3</v>
          </cell>
          <cell r="L196">
            <v>3.995508E-3</v>
          </cell>
        </row>
        <row r="197">
          <cell r="K197">
            <v>8.2128220000000002E-2</v>
          </cell>
          <cell r="L197">
            <v>5.2288090000000001E-3</v>
          </cell>
        </row>
        <row r="198">
          <cell r="K198">
            <v>1.964134E-2</v>
          </cell>
          <cell r="L198">
            <v>-3.29445E-3</v>
          </cell>
        </row>
        <row r="199">
          <cell r="K199">
            <v>3.812774E-2</v>
          </cell>
          <cell r="L199">
            <v>-1.2528651E-2</v>
          </cell>
        </row>
        <row r="200">
          <cell r="K200">
            <v>4.6628709999999999E-3</v>
          </cell>
          <cell r="L200">
            <v>-4.0387660000000001E-3</v>
          </cell>
        </row>
        <row r="201">
          <cell r="K201">
            <v>-7.0477930000000001E-3</v>
          </cell>
          <cell r="L201">
            <v>-5.3438159999999995E-3</v>
          </cell>
        </row>
        <row r="202">
          <cell r="K202">
            <v>1.3551415000000001E-2</v>
          </cell>
          <cell r="L202">
            <v>1.2491683E-2</v>
          </cell>
        </row>
        <row r="203">
          <cell r="K203">
            <v>-2.3110421999999999E-2</v>
          </cell>
          <cell r="L203">
            <v>8.1798909999999999E-3</v>
          </cell>
        </row>
        <row r="204">
          <cell r="K204">
            <v>-5.4201310000000003E-2</v>
          </cell>
          <cell r="L204">
            <v>-6.9078150000000003E-3</v>
          </cell>
        </row>
        <row r="205">
          <cell r="K205">
            <v>-2.5042143000000003E-2</v>
          </cell>
          <cell r="L205">
            <v>-8.2744419999999999E-3</v>
          </cell>
        </row>
        <row r="206">
          <cell r="K206">
            <v>-2.3133579999999997E-3</v>
          </cell>
          <cell r="L206">
            <v>6.7582510000000007E-3</v>
          </cell>
        </row>
        <row r="207">
          <cell r="K207">
            <v>-3.8040246999999999E-2</v>
          </cell>
          <cell r="L207">
            <v>-5.413813E-3</v>
          </cell>
        </row>
        <row r="208">
          <cell r="K208">
            <v>-8.4792529999999991E-3</v>
          </cell>
          <cell r="L208">
            <v>-1.0952023E-2</v>
          </cell>
        </row>
        <row r="209">
          <cell r="K209">
            <v>-8.0151690000000008E-3</v>
          </cell>
          <cell r="L209">
            <v>-6.401442999999998E-3</v>
          </cell>
        </row>
        <row r="210">
          <cell r="K210">
            <v>7.9016765999999988E-2</v>
          </cell>
          <cell r="L210">
            <v>2.2800181000000003E-2</v>
          </cell>
        </row>
        <row r="211">
          <cell r="K211">
            <v>1.064085E-2</v>
          </cell>
          <cell r="L211">
            <v>8.4611089999999996E-3</v>
          </cell>
        </row>
        <row r="212">
          <cell r="K212">
            <v>4.7306636999999999E-2</v>
          </cell>
          <cell r="L212">
            <v>1.3070844000000002E-2</v>
          </cell>
        </row>
        <row r="213">
          <cell r="K213">
            <v>-9.3017220000000001E-3</v>
          </cell>
          <cell r="L213">
            <v>-2.8747149999999999E-3</v>
          </cell>
        </row>
        <row r="214">
          <cell r="K214">
            <v>-1.5640411999999999E-2</v>
          </cell>
          <cell r="L214">
            <v>-4.1431979999999998E-3</v>
          </cell>
        </row>
        <row r="215">
          <cell r="K215">
            <v>-4.0366123000000004E-2</v>
          </cell>
          <cell r="L215">
            <v>2.0716379999999998E-3</v>
          </cell>
        </row>
        <row r="216">
          <cell r="K216">
            <v>-2.8904259999999998E-3</v>
          </cell>
          <cell r="L216">
            <v>7.0859429999999991E-3</v>
          </cell>
        </row>
        <row r="217">
          <cell r="K217">
            <v>-4.738286999999999E-3</v>
          </cell>
          <cell r="L217">
            <v>5.1472010000000006E-3</v>
          </cell>
        </row>
        <row r="218">
          <cell r="K218">
            <v>2.0801179E-2</v>
          </cell>
          <cell r="L218">
            <v>3.5265839999999993E-3</v>
          </cell>
        </row>
        <row r="219">
          <cell r="K219">
            <v>-2.8064126000000002E-2</v>
          </cell>
          <cell r="L219">
            <v>-7.6971869999999994E-3</v>
          </cell>
        </row>
        <row r="220">
          <cell r="K220">
            <v>-1.6386585999999998E-2</v>
          </cell>
          <cell r="L220">
            <v>-3.429114E-3</v>
          </cell>
        </row>
        <row r="221">
          <cell r="K221">
            <v>5.0217849999999991E-3</v>
          </cell>
          <cell r="L221">
            <v>-9.6996080000000002E-3</v>
          </cell>
        </row>
        <row r="222">
          <cell r="K222">
            <v>-1.5958190000000001E-2</v>
          </cell>
          <cell r="L222">
            <v>-1.0998937E-2</v>
          </cell>
        </row>
        <row r="223">
          <cell r="K223">
            <v>-2.5055516999999999E-2</v>
          </cell>
          <cell r="L223">
            <v>-2.0323260000000001E-3</v>
          </cell>
        </row>
        <row r="224">
          <cell r="K224">
            <v>-1.2177529999999999E-2</v>
          </cell>
          <cell r="L224">
            <v>-6.4375029999999998E-3</v>
          </cell>
        </row>
        <row r="225">
          <cell r="K225">
            <v>-3.9972656999999995E-2</v>
          </cell>
          <cell r="L225">
            <v>-8.5924920000000002E-3</v>
          </cell>
        </row>
        <row r="226">
          <cell r="K226">
            <v>-6.6283894999999995E-2</v>
          </cell>
          <cell r="L226">
            <v>-3.5340987000000004E-2</v>
          </cell>
        </row>
        <row r="227">
          <cell r="K227">
            <v>-1.3988023999999998E-2</v>
          </cell>
          <cell r="L227">
            <v>-1.0209900000000046E-4</v>
          </cell>
        </row>
        <row r="228">
          <cell r="K228">
            <v>3.1606254E-2</v>
          </cell>
          <cell r="L228">
            <v>1.3175489E-2</v>
          </cell>
        </row>
        <row r="229">
          <cell r="K229">
            <v>-1.9476707999999999E-2</v>
          </cell>
          <cell r="L229">
            <v>1.2753697000000001E-2</v>
          </cell>
        </row>
        <row r="230">
          <cell r="K230">
            <v>3.0291640000000004E-3</v>
          </cell>
          <cell r="L230">
            <v>-5.0849399999999996E-4</v>
          </cell>
        </row>
        <row r="231">
          <cell r="K231">
            <v>-3.3077992000000001E-2</v>
          </cell>
          <cell r="L231">
            <v>-1.4538215E-2</v>
          </cell>
        </row>
        <row r="232">
          <cell r="K232">
            <v>1.9199999999999998E-2</v>
          </cell>
          <cell r="L232">
            <v>-3.2472338000000003E-2</v>
          </cell>
        </row>
        <row r="233">
          <cell r="K233">
            <v>-2.1943667E-2</v>
          </cell>
          <cell r="L233">
            <v>-7.9475290000000001E-3</v>
          </cell>
        </row>
        <row r="234">
          <cell r="K234">
            <v>-0.12250388700000001</v>
          </cell>
          <cell r="L234">
            <v>-9.9877886999999999E-2</v>
          </cell>
        </row>
        <row r="235">
          <cell r="K235">
            <v>1.0730198999999999E-2</v>
          </cell>
          <cell r="L235">
            <v>2.6633649000000002E-2</v>
          </cell>
        </row>
        <row r="236">
          <cell r="K236">
            <v>-5.8496457000000002E-2</v>
          </cell>
          <cell r="L236">
            <v>-6.1564024999999994E-2</v>
          </cell>
        </row>
        <row r="237">
          <cell r="K237">
            <v>-1.9011501E-2</v>
          </cell>
          <cell r="L237">
            <v>-3.5035574E-2</v>
          </cell>
        </row>
        <row r="238">
          <cell r="K238">
            <v>-6.5313151E-2</v>
          </cell>
          <cell r="L238">
            <v>-6.0806833000000005E-2</v>
          </cell>
        </row>
        <row r="239">
          <cell r="K239">
            <v>-8.1758429000000007E-2</v>
          </cell>
          <cell r="L239">
            <v>-3.8234713000000004E-2</v>
          </cell>
        </row>
        <row r="240">
          <cell r="K240">
            <v>6.2234795999999995E-2</v>
          </cell>
          <cell r="L240">
            <v>8.1140907999999998E-2</v>
          </cell>
        </row>
        <row r="241">
          <cell r="K241">
            <v>-0.188626874</v>
          </cell>
          <cell r="L241">
            <v>-0.15072579999999999</v>
          </cell>
        </row>
        <row r="242">
          <cell r="K242">
            <v>-5.0539699999999996E-3</v>
          </cell>
          <cell r="L242">
            <v>3.8464973E-2</v>
          </cell>
        </row>
        <row r="243">
          <cell r="K243">
            <v>0.108640236</v>
          </cell>
          <cell r="L243">
            <v>6.1946353999999995E-2</v>
          </cell>
        </row>
        <row r="244">
          <cell r="K244">
            <v>2.7713217999999998E-2</v>
          </cell>
          <cell r="L244">
            <v>8.6195709999999995E-3</v>
          </cell>
        </row>
        <row r="245">
          <cell r="K245">
            <v>-3.8051256999999998E-2</v>
          </cell>
          <cell r="L245">
            <v>-5.6725853999999999E-2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topLeftCell="A10" workbookViewId="0">
      <selection activeCell="G29" sqref="G29:I29"/>
    </sheetView>
  </sheetViews>
  <sheetFormatPr defaultRowHeight="14.4" x14ac:dyDescent="0.3"/>
  <cols>
    <col min="6" max="6" width="11.88671875" customWidth="1"/>
  </cols>
  <sheetData>
    <row r="1" spans="1:25" x14ac:dyDescent="0.3">
      <c r="A1" s="98" t="s">
        <v>180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</row>
    <row r="3" spans="1:25" x14ac:dyDescent="0.3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 spans="1:25" x14ac:dyDescent="0.3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</row>
    <row r="5" spans="1:25" x14ac:dyDescent="0.3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</row>
    <row r="6" spans="1:25" x14ac:dyDescent="0.3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1:25" x14ac:dyDescent="0.3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</row>
    <row r="8" spans="1:25" x14ac:dyDescent="0.3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</row>
    <row r="9" spans="1:25" x14ac:dyDescent="0.3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</row>
    <row r="10" spans="1:25" x14ac:dyDescent="0.3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</row>
    <row r="11" spans="1:25" s="85" customFormat="1" x14ac:dyDescent="0.3"/>
    <row r="12" spans="1:25" x14ac:dyDescent="0.3">
      <c r="A12" s="100" t="s">
        <v>181</v>
      </c>
      <c r="B12" s="99"/>
      <c r="C12" s="99"/>
      <c r="D12" s="99"/>
      <c r="F12" s="101" t="s">
        <v>183</v>
      </c>
      <c r="G12" s="99"/>
      <c r="H12" s="99"/>
      <c r="I12" s="99"/>
      <c r="J12" s="99"/>
      <c r="K12" s="99"/>
    </row>
    <row r="13" spans="1:25" x14ac:dyDescent="0.3">
      <c r="A13" s="99"/>
      <c r="B13" s="99"/>
      <c r="C13" s="99"/>
      <c r="D13" s="99"/>
      <c r="F13" s="99"/>
      <c r="G13" s="99"/>
      <c r="H13" s="99"/>
      <c r="I13" s="99"/>
      <c r="J13" s="99"/>
      <c r="K13" s="99"/>
    </row>
    <row r="14" spans="1:25" x14ac:dyDescent="0.3">
      <c r="A14" s="99"/>
      <c r="B14" s="99"/>
      <c r="C14" s="99"/>
      <c r="D14" s="99"/>
      <c r="F14" s="99"/>
      <c r="G14" s="99"/>
      <c r="H14" s="99"/>
      <c r="I14" s="99"/>
      <c r="J14" s="99"/>
      <c r="K14" s="99"/>
    </row>
    <row r="15" spans="1:25" x14ac:dyDescent="0.3">
      <c r="A15" s="99"/>
      <c r="B15" s="99"/>
      <c r="C15" s="99"/>
      <c r="D15" s="99"/>
      <c r="F15" s="99"/>
      <c r="G15" s="99"/>
      <c r="H15" s="99"/>
      <c r="I15" s="99"/>
      <c r="J15" s="99"/>
      <c r="K15" s="99"/>
    </row>
    <row r="16" spans="1:25" x14ac:dyDescent="0.3">
      <c r="A16" s="99"/>
      <c r="B16" s="99"/>
      <c r="C16" s="99"/>
      <c r="D16" s="99"/>
      <c r="F16" s="99"/>
      <c r="G16" s="99"/>
      <c r="H16" s="99"/>
      <c r="I16" s="99"/>
      <c r="J16" s="99"/>
      <c r="K16" s="99"/>
    </row>
    <row r="17" spans="1:11" s="83" customFormat="1" x14ac:dyDescent="0.3"/>
    <row r="18" spans="1:11" x14ac:dyDescent="0.3">
      <c r="A18" s="100" t="s">
        <v>182</v>
      </c>
      <c r="B18" s="99"/>
      <c r="C18" s="99"/>
      <c r="D18" s="99"/>
      <c r="F18" s="102" t="s">
        <v>184</v>
      </c>
      <c r="G18" s="99"/>
      <c r="H18" s="99"/>
      <c r="I18" s="102" t="s">
        <v>185</v>
      </c>
      <c r="J18" s="99"/>
      <c r="K18" s="99"/>
    </row>
    <row r="19" spans="1:11" x14ac:dyDescent="0.3">
      <c r="A19" s="99"/>
      <c r="B19" s="99"/>
      <c r="C19" s="99"/>
      <c r="D19" s="99"/>
      <c r="F19" s="99"/>
      <c r="G19" s="99"/>
      <c r="H19" s="99"/>
      <c r="I19" s="99"/>
      <c r="J19" s="99"/>
      <c r="K19" s="99"/>
    </row>
    <row r="20" spans="1:11" x14ac:dyDescent="0.3">
      <c r="A20" s="99"/>
      <c r="B20" s="99"/>
      <c r="C20" s="99"/>
      <c r="D20" s="99"/>
      <c r="F20" s="99"/>
      <c r="G20" s="99"/>
      <c r="H20" s="99"/>
      <c r="I20" s="99"/>
      <c r="J20" s="99"/>
      <c r="K20" s="99"/>
    </row>
    <row r="21" spans="1:11" x14ac:dyDescent="0.3">
      <c r="A21" s="99"/>
      <c r="B21" s="99"/>
      <c r="C21" s="99"/>
      <c r="D21" s="99"/>
      <c r="F21" s="99"/>
      <c r="G21" s="99"/>
      <c r="H21" s="99"/>
      <c r="I21" s="99"/>
      <c r="J21" s="99"/>
      <c r="K21" s="99"/>
    </row>
    <row r="22" spans="1:11" x14ac:dyDescent="0.3">
      <c r="A22" s="99"/>
      <c r="B22" s="99"/>
      <c r="C22" s="99"/>
      <c r="D22" s="99"/>
      <c r="F22" s="99"/>
      <c r="G22" s="99"/>
      <c r="H22" s="99"/>
      <c r="I22" s="99"/>
      <c r="J22" s="99"/>
      <c r="K22" s="99"/>
    </row>
    <row r="23" spans="1:11" s="84" customFormat="1" x14ac:dyDescent="0.3"/>
    <row r="25" spans="1:11" ht="13.95" customHeight="1" x14ac:dyDescent="0.3">
      <c r="A25" s="103" t="s">
        <v>164</v>
      </c>
      <c r="B25" s="99"/>
      <c r="C25" s="99"/>
      <c r="D25" s="99"/>
    </row>
    <row r="26" spans="1:11" x14ac:dyDescent="0.3">
      <c r="A26" s="99"/>
      <c r="B26" s="99"/>
      <c r="C26" s="99"/>
      <c r="D26" s="99"/>
      <c r="F26" t="s">
        <v>168</v>
      </c>
      <c r="G26" s="104" t="s">
        <v>165</v>
      </c>
      <c r="H26" s="104"/>
      <c r="I26" s="104"/>
    </row>
    <row r="27" spans="1:11" x14ac:dyDescent="0.3">
      <c r="A27" s="99"/>
      <c r="B27" s="99"/>
      <c r="C27" s="99"/>
      <c r="D27" s="99"/>
      <c r="F27" t="s">
        <v>169</v>
      </c>
      <c r="G27" s="104" t="s">
        <v>166</v>
      </c>
      <c r="H27" s="104"/>
      <c r="I27" s="104"/>
    </row>
    <row r="28" spans="1:11" x14ac:dyDescent="0.3">
      <c r="A28" s="99"/>
      <c r="B28" s="99"/>
      <c r="C28" s="99"/>
      <c r="D28" s="99"/>
      <c r="F28" t="s">
        <v>170</v>
      </c>
      <c r="G28" s="104" t="s">
        <v>186</v>
      </c>
      <c r="H28" s="104"/>
      <c r="I28" s="104"/>
    </row>
    <row r="29" spans="1:11" x14ac:dyDescent="0.3">
      <c r="A29" s="99"/>
      <c r="B29" s="99"/>
      <c r="C29" s="99"/>
      <c r="D29" s="99"/>
      <c r="F29" t="s">
        <v>167</v>
      </c>
      <c r="G29" s="104" t="s">
        <v>224</v>
      </c>
      <c r="H29" s="104"/>
      <c r="I29" s="104"/>
    </row>
    <row r="30" spans="1:11" x14ac:dyDescent="0.3">
      <c r="A30" s="99"/>
      <c r="B30" s="99"/>
      <c r="C30" s="99"/>
      <c r="D30" s="99"/>
    </row>
    <row r="32" spans="1:11" s="86" customFormat="1" x14ac:dyDescent="0.3"/>
  </sheetData>
  <mergeCells count="11">
    <mergeCell ref="A25:D30"/>
    <mergeCell ref="G26:I26"/>
    <mergeCell ref="G27:I27"/>
    <mergeCell ref="G28:I28"/>
    <mergeCell ref="G29:I29"/>
    <mergeCell ref="A1:Y10"/>
    <mergeCell ref="A12:D16"/>
    <mergeCell ref="A18:D22"/>
    <mergeCell ref="F12:K16"/>
    <mergeCell ref="F18:H22"/>
    <mergeCell ref="I18:K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workbookViewId="0">
      <selection activeCell="B1" sqref="B1:H2"/>
    </sheetView>
  </sheetViews>
  <sheetFormatPr defaultRowHeight="14.4" x14ac:dyDescent="0.3"/>
  <cols>
    <col min="1" max="1" width="12.6640625" customWidth="1"/>
    <col min="2" max="2" width="17.33203125" bestFit="1" customWidth="1"/>
    <col min="3" max="3" width="21.44140625" bestFit="1" customWidth="1"/>
    <col min="4" max="4" width="16.6640625" customWidth="1"/>
    <col min="5" max="5" width="17.5546875" customWidth="1"/>
    <col min="6" max="6" width="17.6640625" bestFit="1" customWidth="1"/>
    <col min="7" max="7" width="29.88671875" bestFit="1" customWidth="1"/>
    <col min="8" max="8" width="24.6640625" bestFit="1" customWidth="1"/>
  </cols>
  <sheetData>
    <row r="1" spans="1:8" ht="14.4" customHeight="1" x14ac:dyDescent="0.3">
      <c r="B1" s="112" t="s">
        <v>176</v>
      </c>
      <c r="C1" s="112"/>
      <c r="D1" s="112"/>
      <c r="E1" s="112"/>
      <c r="F1" s="112"/>
      <c r="G1" s="112"/>
      <c r="H1" s="112"/>
    </row>
    <row r="2" spans="1:8" x14ac:dyDescent="0.3">
      <c r="B2" s="112"/>
      <c r="C2" s="112"/>
      <c r="D2" s="112"/>
      <c r="E2" s="112"/>
      <c r="F2" s="112"/>
      <c r="G2" s="112"/>
      <c r="H2" s="112"/>
    </row>
    <row r="3" spans="1:8" s="60" customFormat="1" ht="15" thickBot="1" x14ac:dyDescent="0.35">
      <c r="A3" s="60" t="s">
        <v>0</v>
      </c>
      <c r="B3" s="78" t="s">
        <v>174</v>
      </c>
      <c r="C3" s="78" t="s">
        <v>173</v>
      </c>
      <c r="D3" s="78" t="s">
        <v>151</v>
      </c>
      <c r="E3" s="60" t="s">
        <v>150</v>
      </c>
      <c r="F3" s="78" t="s">
        <v>117</v>
      </c>
      <c r="G3" s="78" t="s">
        <v>172</v>
      </c>
      <c r="H3" s="78" t="s">
        <v>148</v>
      </c>
    </row>
    <row r="4" spans="1:8" ht="15" thickTop="1" x14ac:dyDescent="0.3">
      <c r="A4" s="2">
        <v>43696</v>
      </c>
      <c r="B4">
        <v>1183.665405</v>
      </c>
      <c r="D4">
        <v>10829.349609000001</v>
      </c>
      <c r="F4" s="5">
        <v>4.4000000000000003E-3</v>
      </c>
    </row>
    <row r="5" spans="1:8" x14ac:dyDescent="0.3">
      <c r="A5" s="2">
        <v>43703</v>
      </c>
      <c r="B5">
        <v>1204.545288</v>
      </c>
      <c r="C5">
        <f t="shared" ref="C5:C36" si="0">(B5-B4)/B4</f>
        <v>1.7640021336941973E-2</v>
      </c>
      <c r="D5">
        <v>11023.25</v>
      </c>
      <c r="E5">
        <f t="shared" ref="E5:E36" si="1">(D5-D4)/D4</f>
        <v>1.7905081837865263E-2</v>
      </c>
      <c r="F5" s="5">
        <v>-1.1999999999999999E-3</v>
      </c>
      <c r="G5" s="5">
        <f t="shared" ref="G5:G36" si="2">C5-F5</f>
        <v>1.8840021336941973E-2</v>
      </c>
      <c r="H5" s="5">
        <f t="shared" ref="H5:H36" si="3">E5-F5</f>
        <v>1.9105081837865263E-2</v>
      </c>
    </row>
    <row r="6" spans="1:8" x14ac:dyDescent="0.3">
      <c r="A6" s="2">
        <v>43710</v>
      </c>
      <c r="B6">
        <v>1202.759888</v>
      </c>
      <c r="C6">
        <f t="shared" si="0"/>
        <v>-1.4822190728622745E-3</v>
      </c>
      <c r="D6">
        <v>10946.200194999999</v>
      </c>
      <c r="E6">
        <f t="shared" si="1"/>
        <v>-6.9897539291951614E-3</v>
      </c>
      <c r="F6" s="5">
        <v>6.3E-3</v>
      </c>
      <c r="G6" s="5">
        <f t="shared" si="2"/>
        <v>-7.7822190728622743E-3</v>
      </c>
      <c r="H6" s="5">
        <f t="shared" si="3"/>
        <v>-1.3289753929195161E-2</v>
      </c>
    </row>
    <row r="7" spans="1:8" x14ac:dyDescent="0.3">
      <c r="A7" s="2">
        <v>43717</v>
      </c>
      <c r="B7">
        <v>1187.7817379999999</v>
      </c>
      <c r="C7">
        <f t="shared" si="0"/>
        <v>-1.2453150582620811E-2</v>
      </c>
      <c r="D7">
        <v>11075.900390999999</v>
      </c>
      <c r="E7">
        <f t="shared" si="1"/>
        <v>1.1848878486549532E-2</v>
      </c>
      <c r="F7" s="5">
        <v>5.1999999999999998E-3</v>
      </c>
      <c r="G7" s="5">
        <f t="shared" si="2"/>
        <v>-1.7653150582620812E-2</v>
      </c>
      <c r="H7" s="5">
        <f t="shared" si="3"/>
        <v>6.648878486549532E-3</v>
      </c>
    </row>
    <row r="8" spans="1:8" x14ac:dyDescent="0.3">
      <c r="A8" s="2">
        <v>43724</v>
      </c>
      <c r="B8">
        <v>1196.349976</v>
      </c>
      <c r="C8">
        <f t="shared" si="0"/>
        <v>7.2136468560523243E-3</v>
      </c>
      <c r="D8">
        <v>11274.200194999999</v>
      </c>
      <c r="E8">
        <f t="shared" si="1"/>
        <v>1.7903718614256742E-2</v>
      </c>
      <c r="F8" s="5">
        <v>2.2800000000000001E-2</v>
      </c>
      <c r="G8" s="5">
        <f t="shared" si="2"/>
        <v>-1.5586353143947677E-2</v>
      </c>
      <c r="H8" s="5">
        <f t="shared" si="3"/>
        <v>-4.8962813857432591E-3</v>
      </c>
    </row>
    <row r="9" spans="1:8" x14ac:dyDescent="0.3">
      <c r="A9" s="2">
        <v>43731</v>
      </c>
      <c r="B9">
        <v>1158.5500489999999</v>
      </c>
      <c r="C9">
        <f t="shared" si="0"/>
        <v>-3.15960444337402E-2</v>
      </c>
      <c r="D9">
        <v>11512.400390999999</v>
      </c>
      <c r="E9">
        <f t="shared" si="1"/>
        <v>2.1127901924753768E-2</v>
      </c>
      <c r="F9" s="5">
        <v>-7.7999999999999996E-3</v>
      </c>
      <c r="G9" s="5">
        <f t="shared" si="2"/>
        <v>-2.3796044433740199E-2</v>
      </c>
      <c r="H9" s="5">
        <f t="shared" si="3"/>
        <v>2.8927901924753766E-2</v>
      </c>
    </row>
    <row r="10" spans="1:8" x14ac:dyDescent="0.3">
      <c r="A10" s="2">
        <v>43738</v>
      </c>
      <c r="B10">
        <v>1102.25</v>
      </c>
      <c r="C10">
        <f t="shared" si="0"/>
        <v>-4.8595267031057668E-2</v>
      </c>
      <c r="D10">
        <v>11174.75</v>
      </c>
      <c r="E10">
        <f t="shared" si="1"/>
        <v>-2.9329277955270107E-2</v>
      </c>
      <c r="F10" s="5">
        <v>-7.3000000000000001E-3</v>
      </c>
      <c r="G10" s="5">
        <f t="shared" si="2"/>
        <v>-4.1295267031057667E-2</v>
      </c>
      <c r="H10" s="5">
        <f t="shared" si="3"/>
        <v>-2.2029277955270106E-2</v>
      </c>
    </row>
    <row r="11" spans="1:8" x14ac:dyDescent="0.3">
      <c r="A11" s="2">
        <v>43745</v>
      </c>
      <c r="B11">
        <v>1085.8000489999999</v>
      </c>
      <c r="C11">
        <f t="shared" si="0"/>
        <v>-1.492397459741443E-2</v>
      </c>
      <c r="D11">
        <v>11305.049805000001</v>
      </c>
      <c r="E11">
        <f t="shared" si="1"/>
        <v>1.1660198662162514E-2</v>
      </c>
      <c r="F11" s="5">
        <v>7.0000000000000001E-3</v>
      </c>
      <c r="G11" s="5">
        <f t="shared" si="2"/>
        <v>-2.1923974597414429E-2</v>
      </c>
      <c r="H11" s="5">
        <f t="shared" si="3"/>
        <v>4.660198662162514E-3</v>
      </c>
    </row>
    <row r="12" spans="1:8" x14ac:dyDescent="0.3">
      <c r="A12" s="2">
        <v>43752</v>
      </c>
      <c r="B12">
        <v>1075.5</v>
      </c>
      <c r="C12">
        <f t="shared" si="0"/>
        <v>-9.4861379030937443E-3</v>
      </c>
      <c r="D12">
        <v>11661.849609000001</v>
      </c>
      <c r="E12">
        <f t="shared" si="1"/>
        <v>3.1561099699197674E-2</v>
      </c>
      <c r="F12" s="5">
        <v>-5.1999999999999998E-3</v>
      </c>
      <c r="G12" s="5">
        <f t="shared" si="2"/>
        <v>-4.2861379030937445E-3</v>
      </c>
      <c r="H12" s="5">
        <f t="shared" si="3"/>
        <v>3.6761099699197677E-2</v>
      </c>
    </row>
    <row r="13" spans="1:8" x14ac:dyDescent="0.3">
      <c r="A13" s="2">
        <v>43759</v>
      </c>
      <c r="B13">
        <v>1062.599976</v>
      </c>
      <c r="C13">
        <f t="shared" si="0"/>
        <v>-1.199444351464438E-2</v>
      </c>
      <c r="D13">
        <v>11583.900390999999</v>
      </c>
      <c r="E13">
        <f t="shared" si="1"/>
        <v>-6.6841213541156E-3</v>
      </c>
      <c r="F13" s="5">
        <v>-3.3E-3</v>
      </c>
      <c r="G13" s="5">
        <f t="shared" si="2"/>
        <v>-8.6944435146443788E-3</v>
      </c>
      <c r="H13" s="5">
        <f t="shared" si="3"/>
        <v>-3.3841213541156E-3</v>
      </c>
    </row>
    <row r="14" spans="1:8" x14ac:dyDescent="0.3">
      <c r="A14" s="2">
        <v>43766</v>
      </c>
      <c r="B14">
        <v>1112.5500489999999</v>
      </c>
      <c r="C14">
        <f t="shared" si="0"/>
        <v>4.7007410246732377E-2</v>
      </c>
      <c r="D14">
        <v>11890.599609000001</v>
      </c>
      <c r="E14">
        <f t="shared" si="1"/>
        <v>2.6476334192090306E-2</v>
      </c>
      <c r="F14" s="5">
        <v>-3.3700000000000001E-2</v>
      </c>
      <c r="G14" s="5">
        <f t="shared" si="2"/>
        <v>8.0707410246732378E-2</v>
      </c>
      <c r="H14" s="5">
        <f t="shared" si="3"/>
        <v>6.0176334192090307E-2</v>
      </c>
    </row>
    <row r="15" spans="1:8" x14ac:dyDescent="0.3">
      <c r="A15" s="2">
        <v>43773</v>
      </c>
      <c r="B15">
        <v>1083.0500489999999</v>
      </c>
      <c r="C15">
        <f t="shared" si="0"/>
        <v>-2.6515661049600119E-2</v>
      </c>
      <c r="D15">
        <v>11908.150390999999</v>
      </c>
      <c r="E15">
        <f t="shared" si="1"/>
        <v>1.4760216117877048E-3</v>
      </c>
      <c r="F15" s="5">
        <v>1.6899999999999998E-2</v>
      </c>
      <c r="G15" s="5">
        <f t="shared" si="2"/>
        <v>-4.3415661049600117E-2</v>
      </c>
      <c r="H15" s="5">
        <f t="shared" si="3"/>
        <v>-1.5423978388212294E-2</v>
      </c>
    </row>
    <row r="16" spans="1:8" x14ac:dyDescent="0.3">
      <c r="A16" s="2">
        <v>43780</v>
      </c>
      <c r="B16">
        <v>1028.6999510000001</v>
      </c>
      <c r="C16">
        <f t="shared" si="0"/>
        <v>-5.0182443600074012E-2</v>
      </c>
      <c r="D16">
        <v>11895.450194999999</v>
      </c>
      <c r="E16">
        <f t="shared" si="1"/>
        <v>-1.0665128994002625E-3</v>
      </c>
      <c r="F16" s="5">
        <v>-5.3E-3</v>
      </c>
      <c r="G16" s="5">
        <f t="shared" si="2"/>
        <v>-4.4882443600074012E-2</v>
      </c>
      <c r="H16" s="5">
        <f t="shared" si="3"/>
        <v>4.2334871005997379E-3</v>
      </c>
    </row>
    <row r="17" spans="1:8" x14ac:dyDescent="0.3">
      <c r="A17" s="2">
        <v>43787</v>
      </c>
      <c r="B17">
        <v>1007.150024</v>
      </c>
      <c r="C17">
        <f t="shared" si="0"/>
        <v>-2.0948700327098609E-2</v>
      </c>
      <c r="D17">
        <v>11914.400390999999</v>
      </c>
      <c r="E17">
        <f t="shared" si="1"/>
        <v>1.5930625314176921E-3</v>
      </c>
      <c r="F17" s="5">
        <v>-3.7000000000000002E-3</v>
      </c>
      <c r="G17" s="5">
        <f t="shared" si="2"/>
        <v>-1.7248700327098611E-2</v>
      </c>
      <c r="H17" s="5">
        <f t="shared" si="3"/>
        <v>5.2930625314176923E-3</v>
      </c>
    </row>
    <row r="18" spans="1:8" x14ac:dyDescent="0.3">
      <c r="A18" s="2">
        <v>43794</v>
      </c>
      <c r="B18">
        <v>1048.599976</v>
      </c>
      <c r="C18">
        <f t="shared" si="0"/>
        <v>4.1155687844177558E-2</v>
      </c>
      <c r="D18">
        <v>12056.049805000001</v>
      </c>
      <c r="E18">
        <f t="shared" si="1"/>
        <v>1.1888925111749785E-2</v>
      </c>
      <c r="F18" s="5">
        <v>-5.4000000000000003E-3</v>
      </c>
      <c r="G18" s="5">
        <f t="shared" si="2"/>
        <v>4.655568784417756E-2</v>
      </c>
      <c r="H18" s="5">
        <f t="shared" si="3"/>
        <v>1.7288925111749787E-2</v>
      </c>
    </row>
    <row r="19" spans="1:8" x14ac:dyDescent="0.3">
      <c r="A19" s="2">
        <v>43801</v>
      </c>
      <c r="B19">
        <v>1018.599976</v>
      </c>
      <c r="C19">
        <f t="shared" si="0"/>
        <v>-2.8609575325796117E-2</v>
      </c>
      <c r="D19">
        <v>11921.5</v>
      </c>
      <c r="E19">
        <f t="shared" si="1"/>
        <v>-1.116035576961525E-2</v>
      </c>
      <c r="F19" s="5">
        <v>3.1099999999999999E-2</v>
      </c>
      <c r="G19" s="5">
        <f t="shared" si="2"/>
        <v>-5.9709575325796113E-2</v>
      </c>
      <c r="H19" s="5">
        <f t="shared" si="3"/>
        <v>-4.2260355769615246E-2</v>
      </c>
    </row>
    <row r="20" spans="1:8" x14ac:dyDescent="0.3">
      <c r="A20" s="2">
        <v>43808</v>
      </c>
      <c r="B20">
        <v>964.09997599999997</v>
      </c>
      <c r="C20">
        <f t="shared" si="0"/>
        <v>-5.3504811784916048E-2</v>
      </c>
      <c r="D20">
        <v>12086.700194999999</v>
      </c>
      <c r="E20">
        <f t="shared" si="1"/>
        <v>1.3857332969844352E-2</v>
      </c>
      <c r="F20" s="5">
        <v>1.8200000000000001E-2</v>
      </c>
      <c r="G20" s="5">
        <f t="shared" si="2"/>
        <v>-7.1704811784916056E-2</v>
      </c>
      <c r="H20" s="5">
        <f t="shared" si="3"/>
        <v>-4.3426670301556485E-3</v>
      </c>
    </row>
    <row r="21" spans="1:8" x14ac:dyDescent="0.3">
      <c r="A21" s="2">
        <v>43815</v>
      </c>
      <c r="B21">
        <v>982.34997599999997</v>
      </c>
      <c r="C21">
        <f t="shared" si="0"/>
        <v>1.892957209242789E-2</v>
      </c>
      <c r="D21">
        <v>12271.799805000001</v>
      </c>
      <c r="E21">
        <f t="shared" si="1"/>
        <v>1.531432127989513E-2</v>
      </c>
      <c r="F21" s="5">
        <v>-2.7099999999999999E-2</v>
      </c>
      <c r="G21" s="5">
        <f t="shared" si="2"/>
        <v>4.6029572092427889E-2</v>
      </c>
      <c r="H21" s="5">
        <f t="shared" si="3"/>
        <v>4.2414321279895126E-2</v>
      </c>
    </row>
    <row r="22" spans="1:8" x14ac:dyDescent="0.3">
      <c r="A22" s="2">
        <v>43822</v>
      </c>
      <c r="B22">
        <v>1113.150024</v>
      </c>
      <c r="C22">
        <f t="shared" si="0"/>
        <v>0.1331501513672354</v>
      </c>
      <c r="D22">
        <v>12245.799805000001</v>
      </c>
      <c r="E22">
        <f t="shared" si="1"/>
        <v>-2.1186786301229106E-3</v>
      </c>
      <c r="F22" s="5">
        <v>-1.49E-2</v>
      </c>
      <c r="G22" s="5">
        <f t="shared" si="2"/>
        <v>0.1480501513672354</v>
      </c>
      <c r="H22" s="5">
        <f t="shared" si="3"/>
        <v>1.2781321369877089E-2</v>
      </c>
    </row>
    <row r="23" spans="1:8" x14ac:dyDescent="0.3">
      <c r="A23" s="2">
        <v>43829</v>
      </c>
      <c r="B23">
        <v>1095.349976</v>
      </c>
      <c r="C23">
        <f t="shared" si="0"/>
        <v>-1.5990699920247282E-2</v>
      </c>
      <c r="D23">
        <v>12226.650390999999</v>
      </c>
      <c r="E23">
        <f t="shared" si="1"/>
        <v>-1.5637536383848586E-3</v>
      </c>
      <c r="F23" s="5">
        <v>1.5E-3</v>
      </c>
      <c r="G23" s="5">
        <f t="shared" si="2"/>
        <v>-1.7490699920247283E-2</v>
      </c>
      <c r="H23" s="5">
        <f t="shared" si="3"/>
        <v>-3.0637536383848587E-3</v>
      </c>
    </row>
    <row r="24" spans="1:8" x14ac:dyDescent="0.3">
      <c r="A24" s="2">
        <v>43836</v>
      </c>
      <c r="B24">
        <v>1163.150024</v>
      </c>
      <c r="C24">
        <f t="shared" si="0"/>
        <v>6.1898068640666187E-2</v>
      </c>
      <c r="D24">
        <v>12256.799805000001</v>
      </c>
      <c r="E24">
        <f t="shared" si="1"/>
        <v>2.4658768375510464E-3</v>
      </c>
      <c r="F24" s="5">
        <v>1.15E-2</v>
      </c>
      <c r="G24" s="5">
        <f t="shared" si="2"/>
        <v>5.0398068640666191E-2</v>
      </c>
      <c r="H24" s="5">
        <f t="shared" si="3"/>
        <v>-9.0341231624489534E-3</v>
      </c>
    </row>
    <row r="25" spans="1:8" x14ac:dyDescent="0.3">
      <c r="A25" s="2">
        <v>43843</v>
      </c>
      <c r="B25">
        <v>1404.5500489999999</v>
      </c>
      <c r="C25">
        <f t="shared" si="0"/>
        <v>0.20753988739117277</v>
      </c>
      <c r="D25">
        <v>12352.349609000001</v>
      </c>
      <c r="E25">
        <f t="shared" si="1"/>
        <v>7.7956567391287519E-3</v>
      </c>
      <c r="F25" s="5">
        <v>5.5999999999999999E-3</v>
      </c>
      <c r="G25" s="5">
        <f t="shared" si="2"/>
        <v>0.20193988739117277</v>
      </c>
      <c r="H25" s="5">
        <f t="shared" si="3"/>
        <v>2.1956567391287519E-3</v>
      </c>
    </row>
    <row r="26" spans="1:8" x14ac:dyDescent="0.3">
      <c r="A26" s="2">
        <v>43850</v>
      </c>
      <c r="B26">
        <v>1431.25</v>
      </c>
      <c r="C26">
        <f t="shared" si="0"/>
        <v>1.900961166817065E-2</v>
      </c>
      <c r="D26">
        <v>12248.25</v>
      </c>
      <c r="E26">
        <f t="shared" si="1"/>
        <v>-8.4275147882920294E-3</v>
      </c>
      <c r="F26" s="5">
        <v>-6.6E-3</v>
      </c>
      <c r="G26" s="5">
        <f t="shared" si="2"/>
        <v>2.5609611668170648E-2</v>
      </c>
      <c r="H26" s="5">
        <f t="shared" si="3"/>
        <v>-1.8275147882920294E-3</v>
      </c>
    </row>
    <row r="27" spans="1:8" x14ac:dyDescent="0.3">
      <c r="A27" s="2">
        <v>43857</v>
      </c>
      <c r="B27">
        <v>1215.849976</v>
      </c>
      <c r="C27">
        <f t="shared" si="0"/>
        <v>-0.15049783336244543</v>
      </c>
      <c r="D27">
        <v>11962.099609000001</v>
      </c>
      <c r="E27">
        <f t="shared" si="1"/>
        <v>-2.3362553099422301E-2</v>
      </c>
      <c r="F27" s="5">
        <v>3.2000000000000002E-3</v>
      </c>
      <c r="G27" s="5">
        <f t="shared" si="2"/>
        <v>-0.15369783336244544</v>
      </c>
      <c r="H27" s="5">
        <f t="shared" si="3"/>
        <v>-2.6562553099422303E-2</v>
      </c>
    </row>
    <row r="28" spans="1:8" x14ac:dyDescent="0.3">
      <c r="A28" s="2">
        <v>43864</v>
      </c>
      <c r="B28">
        <v>1380.650024</v>
      </c>
      <c r="C28">
        <f t="shared" si="0"/>
        <v>0.13554307789039269</v>
      </c>
      <c r="D28">
        <v>12098.349609000001</v>
      </c>
      <c r="E28">
        <f t="shared" si="1"/>
        <v>1.1390140899469582E-2</v>
      </c>
      <c r="F28" s="5">
        <v>-2.4199999999999999E-2</v>
      </c>
      <c r="G28" s="5">
        <f t="shared" si="2"/>
        <v>0.15974307789039269</v>
      </c>
      <c r="H28" s="5">
        <f t="shared" si="3"/>
        <v>3.5590140899469581E-2</v>
      </c>
    </row>
    <row r="29" spans="1:8" x14ac:dyDescent="0.3">
      <c r="A29" s="2">
        <v>43871</v>
      </c>
      <c r="B29">
        <v>1307.0500489999999</v>
      </c>
      <c r="C29">
        <f t="shared" si="0"/>
        <v>-5.3308205352988199E-2</v>
      </c>
      <c r="D29">
        <v>12113.450194999999</v>
      </c>
      <c r="E29">
        <f t="shared" si="1"/>
        <v>1.2481525570037489E-3</v>
      </c>
      <c r="F29" s="5">
        <v>-1.09E-2</v>
      </c>
      <c r="G29" s="5">
        <f t="shared" si="2"/>
        <v>-4.2408205352988199E-2</v>
      </c>
      <c r="H29" s="5">
        <f t="shared" si="3"/>
        <v>1.2148152557003749E-2</v>
      </c>
    </row>
    <row r="30" spans="1:8" x14ac:dyDescent="0.3">
      <c r="A30" s="2">
        <v>43878</v>
      </c>
      <c r="B30">
        <v>1270.8000489999999</v>
      </c>
      <c r="C30">
        <f t="shared" si="0"/>
        <v>-2.7734209587256593E-2</v>
      </c>
      <c r="D30">
        <v>12080.849609000001</v>
      </c>
      <c r="E30">
        <f t="shared" si="1"/>
        <v>-2.6912717248348465E-3</v>
      </c>
      <c r="F30" s="5">
        <v>8.3000000000000001E-3</v>
      </c>
      <c r="G30" s="5">
        <f t="shared" si="2"/>
        <v>-3.6034209587256595E-2</v>
      </c>
      <c r="H30" s="5">
        <f t="shared" si="3"/>
        <v>-1.0991271724834847E-2</v>
      </c>
    </row>
    <row r="31" spans="1:8" x14ac:dyDescent="0.3">
      <c r="A31" s="2">
        <v>43885</v>
      </c>
      <c r="B31">
        <v>1069.8000489999999</v>
      </c>
      <c r="C31">
        <f t="shared" si="0"/>
        <v>-0.15816807699855542</v>
      </c>
      <c r="D31">
        <v>11201.75</v>
      </c>
      <c r="E31">
        <f t="shared" si="1"/>
        <v>-7.2768028528812118E-2</v>
      </c>
      <c r="F31" s="5">
        <v>-7.9000000000000008E-3</v>
      </c>
      <c r="G31" s="5">
        <f t="shared" si="2"/>
        <v>-0.15026807699855543</v>
      </c>
      <c r="H31" s="5">
        <f t="shared" si="3"/>
        <v>-6.4868028528812113E-2</v>
      </c>
    </row>
    <row r="32" spans="1:8" x14ac:dyDescent="0.3">
      <c r="A32" s="2">
        <v>43892</v>
      </c>
      <c r="B32">
        <v>1003.799988</v>
      </c>
      <c r="C32">
        <f t="shared" si="0"/>
        <v>-6.1693828731540806E-2</v>
      </c>
      <c r="D32">
        <v>10989.450194999999</v>
      </c>
      <c r="E32">
        <f t="shared" si="1"/>
        <v>-1.895237842301431E-2</v>
      </c>
      <c r="F32" s="5">
        <v>-2.92E-2</v>
      </c>
      <c r="G32" s="5">
        <f t="shared" si="2"/>
        <v>-3.2493828731540803E-2</v>
      </c>
      <c r="H32" s="5">
        <f t="shared" si="3"/>
        <v>1.024762157698569E-2</v>
      </c>
    </row>
    <row r="33" spans="1:8" x14ac:dyDescent="0.3">
      <c r="A33" s="2">
        <v>43899</v>
      </c>
      <c r="B33">
        <v>907.09997599999997</v>
      </c>
      <c r="C33">
        <f t="shared" si="0"/>
        <v>-9.6333944168168303E-2</v>
      </c>
      <c r="D33">
        <v>9955.2001949999994</v>
      </c>
      <c r="E33">
        <f t="shared" si="1"/>
        <v>-9.4112988516073803E-2</v>
      </c>
      <c r="F33" s="5">
        <v>2.2200000000000001E-2</v>
      </c>
      <c r="G33" s="5">
        <f t="shared" si="2"/>
        <v>-0.1185339441681683</v>
      </c>
      <c r="H33" s="5">
        <f t="shared" si="3"/>
        <v>-0.1163129885160738</v>
      </c>
    </row>
    <row r="34" spans="1:8" x14ac:dyDescent="0.3">
      <c r="A34" s="2">
        <v>43906</v>
      </c>
      <c r="B34">
        <v>762.04998799999998</v>
      </c>
      <c r="C34">
        <f t="shared" si="0"/>
        <v>-0.15990518337308388</v>
      </c>
      <c r="D34">
        <v>8745.4501949999994</v>
      </c>
      <c r="E34">
        <f t="shared" si="1"/>
        <v>-0.12151940456281302</v>
      </c>
      <c r="F34" s="5">
        <v>-0.01</v>
      </c>
      <c r="G34" s="5">
        <f t="shared" si="2"/>
        <v>-0.14990518337308387</v>
      </c>
      <c r="H34" s="5">
        <f t="shared" si="3"/>
        <v>-0.11151940456281302</v>
      </c>
    </row>
    <row r="35" spans="1:8" x14ac:dyDescent="0.3">
      <c r="A35" s="2">
        <v>43913</v>
      </c>
      <c r="B35">
        <v>709.59997599999997</v>
      </c>
      <c r="C35">
        <f t="shared" si="0"/>
        <v>-6.8827521587730825E-2</v>
      </c>
      <c r="D35">
        <v>8660.25</v>
      </c>
      <c r="E35">
        <f t="shared" si="1"/>
        <v>-9.7422308858051247E-3</v>
      </c>
      <c r="F35" s="5">
        <v>-1.84E-2</v>
      </c>
      <c r="G35" s="5">
        <f t="shared" si="2"/>
        <v>-5.0427521587730825E-2</v>
      </c>
      <c r="H35" s="5">
        <f t="shared" si="3"/>
        <v>8.657769114194875E-3</v>
      </c>
    </row>
    <row r="36" spans="1:8" x14ac:dyDescent="0.3">
      <c r="A36" s="2">
        <v>43920</v>
      </c>
      <c r="B36">
        <v>733.65002400000003</v>
      </c>
      <c r="C36">
        <f t="shared" si="0"/>
        <v>3.3892402499179429E-2</v>
      </c>
      <c r="D36">
        <v>8597.75</v>
      </c>
      <c r="E36">
        <f t="shared" si="1"/>
        <v>-7.2168817297422133E-3</v>
      </c>
      <c r="F36" s="5">
        <v>2.64E-2</v>
      </c>
      <c r="G36" s="5">
        <f t="shared" si="2"/>
        <v>7.4924024991794291E-3</v>
      </c>
      <c r="H36" s="5">
        <f t="shared" si="3"/>
        <v>-3.3616881729742212E-2</v>
      </c>
    </row>
    <row r="37" spans="1:8" s="79" customFormat="1" x14ac:dyDescent="0.3"/>
  </sheetData>
  <mergeCells count="1">
    <mergeCell ref="B1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4"/>
  <sheetViews>
    <sheetView workbookViewId="0">
      <selection activeCell="B5" sqref="B5"/>
    </sheetView>
  </sheetViews>
  <sheetFormatPr defaultRowHeight="14.4" x14ac:dyDescent="0.3"/>
  <cols>
    <col min="1" max="1" width="15.6640625" customWidth="1"/>
    <col min="2" max="3" width="13.6640625" customWidth="1"/>
    <col min="4" max="4" width="12.88671875" customWidth="1"/>
    <col min="5" max="5" width="10.88671875" customWidth="1"/>
    <col min="6" max="9" width="12.6640625" customWidth="1"/>
  </cols>
  <sheetData>
    <row r="1" spans="1:11" x14ac:dyDescent="0.3">
      <c r="A1" t="s">
        <v>22</v>
      </c>
    </row>
    <row r="2" spans="1:11" ht="15" thickBot="1" x14ac:dyDescent="0.35"/>
    <row r="3" spans="1:11" x14ac:dyDescent="0.3">
      <c r="A3" s="42" t="s">
        <v>23</v>
      </c>
      <c r="B3" s="42"/>
      <c r="E3" s="62"/>
      <c r="F3" s="63" t="s">
        <v>155</v>
      </c>
      <c r="G3" s="63" t="s">
        <v>156</v>
      </c>
      <c r="H3" s="64" t="s">
        <v>65</v>
      </c>
    </row>
    <row r="4" spans="1:11" x14ac:dyDescent="0.3">
      <c r="A4" t="s">
        <v>24</v>
      </c>
      <c r="B4">
        <v>0.54489659200344531</v>
      </c>
      <c r="E4" s="65" t="s">
        <v>157</v>
      </c>
      <c r="F4" s="66">
        <f>B17</f>
        <v>-2.5648181989455805E-3</v>
      </c>
      <c r="G4" s="66" t="s">
        <v>57</v>
      </c>
      <c r="H4" s="67" t="str">
        <f>IF(E17 &gt; 0.05,"Insignificant","Significant")</f>
        <v>Insignificant</v>
      </c>
    </row>
    <row r="5" spans="1:11" ht="15" thickBot="1" x14ac:dyDescent="0.35">
      <c r="A5" t="s">
        <v>25</v>
      </c>
      <c r="B5" s="48">
        <v>0.296912295976969</v>
      </c>
      <c r="E5" s="68" t="s">
        <v>158</v>
      </c>
      <c r="F5" s="69">
        <f>B18</f>
        <v>0.87346498651367799</v>
      </c>
      <c r="G5" s="70" t="s">
        <v>58</v>
      </c>
      <c r="H5" s="71" t="str">
        <f>IF(E18 &gt; 0.05,"Insignificant","Significant")</f>
        <v>Significant</v>
      </c>
    </row>
    <row r="6" spans="1:11" x14ac:dyDescent="0.3">
      <c r="A6" t="s">
        <v>26</v>
      </c>
      <c r="B6">
        <v>0.2939581459600657</v>
      </c>
    </row>
    <row r="7" spans="1:11" x14ac:dyDescent="0.3">
      <c r="A7" t="s">
        <v>27</v>
      </c>
      <c r="B7">
        <v>2.6015944605040163E-2</v>
      </c>
      <c r="H7" s="43" t="s">
        <v>159</v>
      </c>
      <c r="I7" s="72"/>
      <c r="J7" s="72"/>
      <c r="K7" s="73"/>
    </row>
    <row r="8" spans="1:11" ht="15" thickBot="1" x14ac:dyDescent="0.35">
      <c r="A8" s="52" t="s">
        <v>28</v>
      </c>
      <c r="B8" s="52">
        <v>240</v>
      </c>
      <c r="H8" s="46" t="s">
        <v>160</v>
      </c>
      <c r="I8">
        <f>E12</f>
        <v>100.50684436404806</v>
      </c>
      <c r="K8" s="47"/>
    </row>
    <row r="9" spans="1:11" x14ac:dyDescent="0.3">
      <c r="H9" s="49" t="s">
        <v>161</v>
      </c>
      <c r="I9" s="50">
        <f>B5</f>
        <v>0.296912295976969</v>
      </c>
      <c r="J9" s="50"/>
      <c r="K9" s="51"/>
    </row>
    <row r="10" spans="1:11" ht="15" thickBot="1" x14ac:dyDescent="0.35">
      <c r="A10" t="s">
        <v>29</v>
      </c>
    </row>
    <row r="11" spans="1:11" x14ac:dyDescent="0.3">
      <c r="A11" s="53"/>
      <c r="B11" s="53" t="s">
        <v>34</v>
      </c>
      <c r="C11" s="53" t="s">
        <v>35</v>
      </c>
      <c r="D11" s="53" t="s">
        <v>36</v>
      </c>
      <c r="E11" s="53" t="s">
        <v>37</v>
      </c>
      <c r="F11" s="53" t="s">
        <v>38</v>
      </c>
    </row>
    <row r="12" spans="1:11" x14ac:dyDescent="0.3">
      <c r="A12" t="s">
        <v>30</v>
      </c>
      <c r="B12">
        <v>1</v>
      </c>
      <c r="C12">
        <v>6.8025984522730065E-2</v>
      </c>
      <c r="D12">
        <v>6.8025984522730065E-2</v>
      </c>
      <c r="E12" s="48">
        <v>100.50684436404806</v>
      </c>
      <c r="F12">
        <v>5.8455726995651237E-20</v>
      </c>
    </row>
    <row r="13" spans="1:11" x14ac:dyDescent="0.3">
      <c r="A13" t="s">
        <v>31</v>
      </c>
      <c r="B13">
        <v>238</v>
      </c>
      <c r="C13">
        <v>0.16108539093881935</v>
      </c>
      <c r="D13">
        <v>6.7682937369251833E-4</v>
      </c>
    </row>
    <row r="14" spans="1:11" ht="15" thickBot="1" x14ac:dyDescent="0.35">
      <c r="A14" s="52" t="s">
        <v>32</v>
      </c>
      <c r="B14" s="52">
        <v>239</v>
      </c>
      <c r="C14" s="52">
        <v>0.22911137546154942</v>
      </c>
      <c r="D14" s="52"/>
      <c r="E14" s="52"/>
      <c r="F14" s="52"/>
    </row>
    <row r="15" spans="1:11" ht="15" thickBot="1" x14ac:dyDescent="0.35"/>
    <row r="16" spans="1:11" x14ac:dyDescent="0.3">
      <c r="A16" s="53"/>
      <c r="B16" s="53" t="s">
        <v>39</v>
      </c>
      <c r="C16" s="53" t="s">
        <v>27</v>
      </c>
      <c r="D16" s="53" t="s">
        <v>40</v>
      </c>
      <c r="E16" s="53" t="s">
        <v>41</v>
      </c>
      <c r="F16" s="53" t="s">
        <v>42</v>
      </c>
      <c r="G16" s="53" t="s">
        <v>43</v>
      </c>
      <c r="H16" s="53" t="s">
        <v>44</v>
      </c>
      <c r="I16" s="53" t="s">
        <v>45</v>
      </c>
    </row>
    <row r="17" spans="1:9" x14ac:dyDescent="0.3">
      <c r="A17" t="s">
        <v>33</v>
      </c>
      <c r="B17" s="48">
        <v>-2.5648181989455805E-3</v>
      </c>
      <c r="C17">
        <v>1.681457697266762E-3</v>
      </c>
      <c r="D17">
        <v>-1.5253539848874793</v>
      </c>
      <c r="E17" s="48">
        <v>0.12849856575821986</v>
      </c>
      <c r="F17">
        <v>-5.8772588052470424E-3</v>
      </c>
      <c r="G17">
        <v>7.4762240735588154E-4</v>
      </c>
      <c r="H17">
        <v>-5.8772588052470424E-3</v>
      </c>
      <c r="I17">
        <v>7.4762240735588154E-4</v>
      </c>
    </row>
    <row r="18" spans="1:9" ht="15" thickBot="1" x14ac:dyDescent="0.35">
      <c r="A18" s="52" t="s">
        <v>49</v>
      </c>
      <c r="B18" s="55">
        <v>0.87346498651367799</v>
      </c>
      <c r="C18" s="52">
        <v>8.7125981155775759E-2</v>
      </c>
      <c r="D18" s="52">
        <v>10.025310187921757</v>
      </c>
      <c r="E18" s="55">
        <v>5.845572699565669E-20</v>
      </c>
      <c r="F18" s="52">
        <v>0.70182841289462616</v>
      </c>
      <c r="G18" s="52">
        <v>1.0451015601327294</v>
      </c>
      <c r="H18" s="52">
        <v>0.70182841289462616</v>
      </c>
      <c r="I18" s="52">
        <v>1.0451015601327294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53" t="s">
        <v>47</v>
      </c>
      <c r="B24" s="53" t="s">
        <v>50</v>
      </c>
      <c r="C24" s="53" t="s">
        <v>48</v>
      </c>
    </row>
    <row r="25" spans="1:9" x14ac:dyDescent="0.3">
      <c r="A25">
        <v>1</v>
      </c>
      <c r="B25">
        <v>-5.0064312342792149E-2</v>
      </c>
      <c r="C25">
        <v>-1.1484843657207852E-2</v>
      </c>
    </row>
    <row r="26" spans="1:9" x14ac:dyDescent="0.3">
      <c r="A26">
        <v>2</v>
      </c>
      <c r="B26">
        <v>1.0690482895562223E-2</v>
      </c>
      <c r="C26">
        <v>-6.6952038955622236E-3</v>
      </c>
    </row>
    <row r="27" spans="1:9" x14ac:dyDescent="0.3">
      <c r="A27">
        <v>3</v>
      </c>
      <c r="B27">
        <v>4.2335086921338708E-2</v>
      </c>
      <c r="C27">
        <v>-6.1313439213387111E-3</v>
      </c>
    </row>
    <row r="28" spans="1:9" x14ac:dyDescent="0.3">
      <c r="A28">
        <v>4</v>
      </c>
      <c r="B28">
        <v>2.9641079667954519E-2</v>
      </c>
      <c r="C28">
        <v>4.062517733204548E-2</v>
      </c>
    </row>
    <row r="29" spans="1:9" x14ac:dyDescent="0.3">
      <c r="A29">
        <v>5</v>
      </c>
      <c r="B29">
        <v>-0.1327151724097857</v>
      </c>
      <c r="C29">
        <v>4.3342566409785704E-2</v>
      </c>
    </row>
    <row r="30" spans="1:9" x14ac:dyDescent="0.3">
      <c r="A30">
        <v>6</v>
      </c>
      <c r="B30">
        <v>6.8997423080486536E-2</v>
      </c>
      <c r="C30">
        <v>3.1479279195134602E-3</v>
      </c>
    </row>
    <row r="31" spans="1:9" x14ac:dyDescent="0.3">
      <c r="A31">
        <v>7</v>
      </c>
      <c r="B31">
        <v>-3.9554123032459747E-2</v>
      </c>
      <c r="C31">
        <v>-3.8641246967540253E-2</v>
      </c>
    </row>
    <row r="32" spans="1:9" x14ac:dyDescent="0.3">
      <c r="A32">
        <v>8</v>
      </c>
      <c r="B32">
        <v>-5.5378476814601313E-2</v>
      </c>
      <c r="C32">
        <v>-4.1611577185398693E-2</v>
      </c>
    </row>
    <row r="33" spans="1:3" x14ac:dyDescent="0.3">
      <c r="A33">
        <v>9</v>
      </c>
      <c r="B33">
        <v>-3.2476787379663995E-2</v>
      </c>
      <c r="C33">
        <v>-4.1391800620336004E-2</v>
      </c>
    </row>
    <row r="34" spans="1:3" x14ac:dyDescent="0.3">
      <c r="A34">
        <v>10</v>
      </c>
      <c r="B34">
        <v>-5.3331477553572024E-2</v>
      </c>
      <c r="C34">
        <v>-4.4109854464279702E-3</v>
      </c>
    </row>
    <row r="35" spans="1:3" x14ac:dyDescent="0.3">
      <c r="A35">
        <v>11</v>
      </c>
      <c r="B35">
        <v>1.8629876082147785E-2</v>
      </c>
      <c r="C35">
        <v>4.472069391785221E-2</v>
      </c>
    </row>
    <row r="36" spans="1:3" x14ac:dyDescent="0.3">
      <c r="A36">
        <v>12</v>
      </c>
      <c r="B36">
        <v>-9.0889063074636928E-2</v>
      </c>
      <c r="C36">
        <v>4.6527620746369264E-3</v>
      </c>
    </row>
    <row r="37" spans="1:3" x14ac:dyDescent="0.3">
      <c r="A37">
        <v>13</v>
      </c>
      <c r="B37">
        <v>-1.0456576099026633E-2</v>
      </c>
      <c r="C37">
        <v>-1.0022697900973366E-2</v>
      </c>
    </row>
    <row r="38" spans="1:3" x14ac:dyDescent="0.3">
      <c r="A38">
        <v>14</v>
      </c>
      <c r="B38">
        <v>-2.8555679896640998E-2</v>
      </c>
      <c r="C38">
        <v>-1.4628164103359001E-2</v>
      </c>
    </row>
    <row r="39" spans="1:3" x14ac:dyDescent="0.3">
      <c r="A39">
        <v>15</v>
      </c>
      <c r="B39">
        <v>-1.6633696900096723E-2</v>
      </c>
      <c r="C39">
        <v>-2.4765645099903276E-2</v>
      </c>
    </row>
    <row r="40" spans="1:3" x14ac:dyDescent="0.3">
      <c r="A40">
        <v>16</v>
      </c>
      <c r="B40">
        <v>-3.0016747242305043E-3</v>
      </c>
      <c r="C40">
        <v>-2.6363208275769497E-2</v>
      </c>
    </row>
    <row r="41" spans="1:3" x14ac:dyDescent="0.3">
      <c r="A41">
        <v>17</v>
      </c>
      <c r="B41">
        <v>9.3781122349052611E-3</v>
      </c>
      <c r="C41">
        <v>-1.0756121234905261E-2</v>
      </c>
    </row>
    <row r="42" spans="1:3" x14ac:dyDescent="0.3">
      <c r="A42">
        <v>18</v>
      </c>
      <c r="B42">
        <v>1.1340436053211932E-2</v>
      </c>
      <c r="C42">
        <v>-3.5873797053211934E-2</v>
      </c>
    </row>
    <row r="43" spans="1:3" x14ac:dyDescent="0.3">
      <c r="A43">
        <v>19</v>
      </c>
      <c r="B43">
        <v>-4.538632449149837E-3</v>
      </c>
      <c r="C43">
        <v>7.4138324491498367E-3</v>
      </c>
    </row>
    <row r="44" spans="1:3" x14ac:dyDescent="0.3">
      <c r="A44">
        <v>20</v>
      </c>
      <c r="B44">
        <v>-3.4006132857225861E-2</v>
      </c>
      <c r="C44">
        <v>-4.0753356142774137E-2</v>
      </c>
    </row>
    <row r="45" spans="1:3" x14ac:dyDescent="0.3">
      <c r="A45">
        <v>21</v>
      </c>
      <c r="B45">
        <v>-1.0312781925621819E-2</v>
      </c>
      <c r="C45">
        <v>-1.6367958074378183E-2</v>
      </c>
    </row>
    <row r="46" spans="1:3" x14ac:dyDescent="0.3">
      <c r="A46">
        <v>22</v>
      </c>
      <c r="B46">
        <v>-8.5222669232324164E-3</v>
      </c>
      <c r="C46">
        <v>-2.605574076767583E-3</v>
      </c>
    </row>
    <row r="47" spans="1:3" x14ac:dyDescent="0.3">
      <c r="A47">
        <v>23</v>
      </c>
      <c r="B47">
        <v>-4.8907305525384328E-3</v>
      </c>
      <c r="C47">
        <v>-1.8562138447461567E-2</v>
      </c>
    </row>
    <row r="48" spans="1:3" x14ac:dyDescent="0.3">
      <c r="A48">
        <v>24</v>
      </c>
      <c r="B48">
        <v>-1.3233205120310407E-2</v>
      </c>
      <c r="C48">
        <v>-4.4756678796895929E-3</v>
      </c>
    </row>
    <row r="49" spans="1:3" x14ac:dyDescent="0.3">
      <c r="A49">
        <v>25</v>
      </c>
      <c r="B49">
        <v>-1.1050751529567549E-2</v>
      </c>
      <c r="C49">
        <v>6.9645855295675484E-3</v>
      </c>
    </row>
    <row r="50" spans="1:3" x14ac:dyDescent="0.3">
      <c r="A50">
        <v>26</v>
      </c>
      <c r="B50">
        <v>-5.9929612598099615E-3</v>
      </c>
      <c r="C50">
        <v>-1.2084174740190039E-2</v>
      </c>
    </row>
    <row r="51" spans="1:3" x14ac:dyDescent="0.3">
      <c r="A51">
        <v>27</v>
      </c>
      <c r="B51">
        <v>-9.8885888957113699E-3</v>
      </c>
      <c r="C51">
        <v>3.7088189571136965E-4</v>
      </c>
    </row>
    <row r="52" spans="1:3" x14ac:dyDescent="0.3">
      <c r="A52">
        <v>28</v>
      </c>
      <c r="B52">
        <v>3.8150672645308539E-4</v>
      </c>
      <c r="C52">
        <v>6.2821592273546917E-2</v>
      </c>
    </row>
    <row r="53" spans="1:3" x14ac:dyDescent="0.3">
      <c r="A53">
        <v>29</v>
      </c>
      <c r="B53">
        <v>2.2602032600209628E-3</v>
      </c>
      <c r="C53">
        <v>-1.7911926002096238E-4</v>
      </c>
    </row>
    <row r="54" spans="1:3" x14ac:dyDescent="0.3">
      <c r="A54">
        <v>30</v>
      </c>
      <c r="B54">
        <v>2.942986472653771E-3</v>
      </c>
      <c r="C54">
        <v>-2.057532947265377E-2</v>
      </c>
    </row>
    <row r="55" spans="1:3" x14ac:dyDescent="0.3">
      <c r="A55">
        <v>31</v>
      </c>
      <c r="B55">
        <v>-2.5010978073473867E-4</v>
      </c>
      <c r="C55">
        <v>-1.9677812219265262E-2</v>
      </c>
    </row>
    <row r="56" spans="1:3" x14ac:dyDescent="0.3">
      <c r="A56">
        <v>32</v>
      </c>
      <c r="B56">
        <v>-7.5658550812044397E-3</v>
      </c>
      <c r="C56">
        <v>-4.3199588918795558E-2</v>
      </c>
    </row>
    <row r="57" spans="1:3" x14ac:dyDescent="0.3">
      <c r="A57">
        <v>33</v>
      </c>
      <c r="B57">
        <v>-4.4537237912758293E-3</v>
      </c>
      <c r="C57">
        <v>-2.5750362087241709E-3</v>
      </c>
    </row>
    <row r="58" spans="1:3" x14ac:dyDescent="0.3">
      <c r="A58">
        <v>34</v>
      </c>
      <c r="B58">
        <v>8.909595224254177E-3</v>
      </c>
      <c r="C58">
        <v>-3.0505612242541762E-3</v>
      </c>
    </row>
    <row r="59" spans="1:3" x14ac:dyDescent="0.3">
      <c r="A59">
        <v>35</v>
      </c>
      <c r="B59">
        <v>5.2443955129799543E-3</v>
      </c>
      <c r="C59">
        <v>-5.4523731512979956E-2</v>
      </c>
    </row>
    <row r="60" spans="1:3" x14ac:dyDescent="0.3">
      <c r="A60">
        <v>36</v>
      </c>
      <c r="B60">
        <v>1.7534330002418046E-2</v>
      </c>
      <c r="C60">
        <v>0.18224722799758195</v>
      </c>
    </row>
    <row r="61" spans="1:3" x14ac:dyDescent="0.3">
      <c r="A61">
        <v>37</v>
      </c>
      <c r="B61">
        <v>-8.4610431419327135E-3</v>
      </c>
      <c r="C61">
        <v>-1.2788245858067284E-2</v>
      </c>
    </row>
    <row r="62" spans="1:3" x14ac:dyDescent="0.3">
      <c r="A62">
        <v>38</v>
      </c>
      <c r="B62">
        <v>-1.3416236214374403E-2</v>
      </c>
      <c r="C62">
        <v>2.9839321437440287E-4</v>
      </c>
    </row>
    <row r="63" spans="1:3" x14ac:dyDescent="0.3">
      <c r="A63">
        <v>39</v>
      </c>
      <c r="B63">
        <v>-8.0021237645534395E-3</v>
      </c>
      <c r="C63">
        <v>-1.0979432354465603E-3</v>
      </c>
    </row>
    <row r="64" spans="1:3" x14ac:dyDescent="0.3">
      <c r="A64">
        <v>40</v>
      </c>
      <c r="B64">
        <v>3.7357083558141255E-3</v>
      </c>
      <c r="C64">
        <v>-1.9600876355814124E-2</v>
      </c>
    </row>
    <row r="65" spans="1:3" x14ac:dyDescent="0.3">
      <c r="A65">
        <v>41</v>
      </c>
      <c r="B65">
        <v>-1.035173060283545E-2</v>
      </c>
      <c r="C65">
        <v>5.61932160283545E-3</v>
      </c>
    </row>
    <row r="66" spans="1:3" x14ac:dyDescent="0.3">
      <c r="A66">
        <v>42</v>
      </c>
      <c r="B66">
        <v>-8.2008754814447086E-3</v>
      </c>
      <c r="C66">
        <v>2.8420124814447093E-3</v>
      </c>
    </row>
    <row r="67" spans="1:3" x14ac:dyDescent="0.3">
      <c r="A67">
        <v>43</v>
      </c>
      <c r="B67">
        <v>4.6627420764857007E-3</v>
      </c>
      <c r="C67">
        <v>-3.1543530764857005E-3</v>
      </c>
    </row>
    <row r="68" spans="1:3" x14ac:dyDescent="0.3">
      <c r="A68">
        <v>44</v>
      </c>
      <c r="B68">
        <v>7.8876962183273228E-3</v>
      </c>
      <c r="C68">
        <v>-6.2404121832732289E-4</v>
      </c>
    </row>
    <row r="69" spans="1:3" x14ac:dyDescent="0.3">
      <c r="A69">
        <v>45</v>
      </c>
      <c r="B69">
        <v>-7.3449033782159402E-3</v>
      </c>
      <c r="C69">
        <v>-7.7338146217840594E-3</v>
      </c>
    </row>
    <row r="70" spans="1:3" x14ac:dyDescent="0.3">
      <c r="A70">
        <v>46</v>
      </c>
      <c r="B70">
        <v>-5.6871218621071303E-3</v>
      </c>
      <c r="C70">
        <v>1.3249028621071298E-3</v>
      </c>
    </row>
    <row r="71" spans="1:3" x14ac:dyDescent="0.3">
      <c r="A71">
        <v>47</v>
      </c>
      <c r="B71">
        <v>-1.3872865366559036E-2</v>
      </c>
      <c r="C71">
        <v>4.0582773665590374E-3</v>
      </c>
    </row>
    <row r="72" spans="1:3" x14ac:dyDescent="0.3">
      <c r="A72">
        <v>48</v>
      </c>
      <c r="B72">
        <v>-5.9320073791910913E-3</v>
      </c>
      <c r="C72">
        <v>-1.0681598620808908E-2</v>
      </c>
    </row>
    <row r="73" spans="1:3" x14ac:dyDescent="0.3">
      <c r="A73">
        <v>49</v>
      </c>
      <c r="B73">
        <v>1.6176867832664336E-3</v>
      </c>
      <c r="C73">
        <v>2.8732554216733566E-2</v>
      </c>
    </row>
    <row r="74" spans="1:3" x14ac:dyDescent="0.3">
      <c r="A74">
        <v>50</v>
      </c>
      <c r="B74">
        <v>1.246169806297665E-3</v>
      </c>
      <c r="C74">
        <v>2.4740041937023347E-3</v>
      </c>
    </row>
    <row r="75" spans="1:3" x14ac:dyDescent="0.3">
      <c r="A75">
        <v>51</v>
      </c>
      <c r="B75">
        <v>-9.5034318895132041E-3</v>
      </c>
      <c r="C75">
        <v>-1.5993131104867966E-3</v>
      </c>
    </row>
    <row r="76" spans="1:3" x14ac:dyDescent="0.3">
      <c r="A76">
        <v>52</v>
      </c>
      <c r="B76">
        <v>1.6588051475065644E-3</v>
      </c>
      <c r="C76">
        <v>1.0228248852493436E-2</v>
      </c>
    </row>
    <row r="77" spans="1:3" x14ac:dyDescent="0.3">
      <c r="A77">
        <v>53</v>
      </c>
      <c r="B77">
        <v>-7.8509872444719915E-3</v>
      </c>
      <c r="C77">
        <v>-1.8851755528008496E-5</v>
      </c>
    </row>
    <row r="78" spans="1:3" x14ac:dyDescent="0.3">
      <c r="A78">
        <v>54</v>
      </c>
      <c r="B78">
        <v>1.5643221531391811E-2</v>
      </c>
      <c r="C78">
        <v>-7.2311255313918105E-3</v>
      </c>
    </row>
    <row r="79" spans="1:3" x14ac:dyDescent="0.3">
      <c r="A79">
        <v>55</v>
      </c>
      <c r="B79">
        <v>-5.5258155891877037E-3</v>
      </c>
      <c r="C79">
        <v>-9.2877364108122969E-3</v>
      </c>
    </row>
    <row r="80" spans="1:3" x14ac:dyDescent="0.3">
      <c r="A80">
        <v>56</v>
      </c>
      <c r="B80">
        <v>3.8067525039572015E-3</v>
      </c>
      <c r="C80">
        <v>-2.9157314503957203E-2</v>
      </c>
    </row>
    <row r="81" spans="1:3" x14ac:dyDescent="0.3">
      <c r="A81">
        <v>57</v>
      </c>
      <c r="B81">
        <v>-2.6590217718637781E-2</v>
      </c>
      <c r="C81">
        <v>6.8813358718637779E-2</v>
      </c>
    </row>
    <row r="82" spans="1:3" x14ac:dyDescent="0.3">
      <c r="A82">
        <v>58</v>
      </c>
      <c r="B82">
        <v>-7.563474015651204E-3</v>
      </c>
      <c r="C82">
        <v>4.6224029015651202E-2</v>
      </c>
    </row>
    <row r="83" spans="1:3" x14ac:dyDescent="0.3">
      <c r="A83">
        <v>59</v>
      </c>
      <c r="B83">
        <v>4.4088266783711598E-3</v>
      </c>
      <c r="C83">
        <v>-3.4455766783711597E-3</v>
      </c>
    </row>
    <row r="84" spans="1:3" x14ac:dyDescent="0.3">
      <c r="A84">
        <v>60</v>
      </c>
      <c r="B84">
        <v>5.5187587264287803E-3</v>
      </c>
      <c r="C84">
        <v>-3.8199607264287807E-3</v>
      </c>
    </row>
    <row r="85" spans="1:3" x14ac:dyDescent="0.3">
      <c r="A85">
        <v>61</v>
      </c>
      <c r="B85">
        <v>-1.0103905002606883E-2</v>
      </c>
      <c r="C85">
        <v>-1.4243743997393119E-2</v>
      </c>
    </row>
    <row r="86" spans="1:3" x14ac:dyDescent="0.3">
      <c r="A86">
        <v>62</v>
      </c>
      <c r="B86">
        <v>-7.7875501028964638E-3</v>
      </c>
      <c r="C86">
        <v>-7.1124278971035374E-3</v>
      </c>
    </row>
    <row r="87" spans="1:3" x14ac:dyDescent="0.3">
      <c r="A87">
        <v>63</v>
      </c>
      <c r="B87">
        <v>1.6156851261666355E-2</v>
      </c>
      <c r="C87">
        <v>-1.6645003261666354E-2</v>
      </c>
    </row>
    <row r="88" spans="1:3" x14ac:dyDescent="0.3">
      <c r="A88">
        <v>64</v>
      </c>
      <c r="B88">
        <v>-9.5564887731890043E-3</v>
      </c>
      <c r="C88">
        <v>7.618034377318901E-2</v>
      </c>
    </row>
    <row r="89" spans="1:3" x14ac:dyDescent="0.3">
      <c r="A89">
        <v>65</v>
      </c>
      <c r="B89">
        <v>-7.2209272518901349E-3</v>
      </c>
      <c r="C89">
        <v>2.5085583251890139E-2</v>
      </c>
    </row>
    <row r="90" spans="1:3" x14ac:dyDescent="0.3">
      <c r="A90">
        <v>66</v>
      </c>
      <c r="B90">
        <v>1.5951050929700946E-3</v>
      </c>
      <c r="C90">
        <v>-7.6304850929700945E-3</v>
      </c>
    </row>
    <row r="91" spans="1:3" x14ac:dyDescent="0.3">
      <c r="A91">
        <v>67</v>
      </c>
      <c r="B91">
        <v>1.7426124286423747E-2</v>
      </c>
      <c r="C91">
        <v>2.0992517135762535E-3</v>
      </c>
    </row>
    <row r="92" spans="1:3" x14ac:dyDescent="0.3">
      <c r="A92">
        <v>68</v>
      </c>
      <c r="B92">
        <v>-5.1735864660511308E-3</v>
      </c>
      <c r="C92">
        <v>3.2925864660511301E-3</v>
      </c>
    </row>
    <row r="93" spans="1:3" x14ac:dyDescent="0.3">
      <c r="A93">
        <v>69</v>
      </c>
      <c r="B93">
        <v>6.5688601698401863E-3</v>
      </c>
      <c r="C93">
        <v>-2.7825461698401869E-3</v>
      </c>
    </row>
    <row r="94" spans="1:3" x14ac:dyDescent="0.3">
      <c r="A94">
        <v>70</v>
      </c>
      <c r="B94">
        <v>1.1945820659924776E-2</v>
      </c>
      <c r="C94">
        <v>-2.6199436599247759E-3</v>
      </c>
    </row>
    <row r="95" spans="1:3" x14ac:dyDescent="0.3">
      <c r="A95">
        <v>71</v>
      </c>
      <c r="B95">
        <v>-6.5037871674777968E-3</v>
      </c>
      <c r="C95">
        <v>-8.4195718325222012E-3</v>
      </c>
    </row>
    <row r="96" spans="1:3" x14ac:dyDescent="0.3">
      <c r="A96">
        <v>72</v>
      </c>
      <c r="B96">
        <v>4.2461010248486487E-3</v>
      </c>
      <c r="C96">
        <v>-2.5133459024848648E-2</v>
      </c>
    </row>
    <row r="97" spans="1:3" x14ac:dyDescent="0.3">
      <c r="A97">
        <v>73</v>
      </c>
      <c r="B97">
        <v>6.462207721958939E-4</v>
      </c>
      <c r="C97">
        <v>1.7497187227804106E-2</v>
      </c>
    </row>
    <row r="98" spans="1:3" x14ac:dyDescent="0.3">
      <c r="A98">
        <v>74</v>
      </c>
      <c r="B98">
        <v>-6.0590476206895871E-3</v>
      </c>
      <c r="C98">
        <v>1.5152983620689588E-2</v>
      </c>
    </row>
    <row r="99" spans="1:3" x14ac:dyDescent="0.3">
      <c r="A99">
        <v>75</v>
      </c>
      <c r="B99">
        <v>-1.4234507821855267E-2</v>
      </c>
      <c r="C99">
        <v>-2.5927381178144734E-2</v>
      </c>
    </row>
    <row r="100" spans="1:3" x14ac:dyDescent="0.3">
      <c r="A100">
        <v>76</v>
      </c>
      <c r="B100">
        <v>-1.1304899895466455E-3</v>
      </c>
      <c r="C100">
        <v>4.2874419895466455E-3</v>
      </c>
    </row>
    <row r="101" spans="1:3" x14ac:dyDescent="0.3">
      <c r="A101">
        <v>77</v>
      </c>
      <c r="B101">
        <v>-1.659499803386924E-2</v>
      </c>
      <c r="C101">
        <v>-1.9939280966130762E-2</v>
      </c>
    </row>
    <row r="102" spans="1:3" x14ac:dyDescent="0.3">
      <c r="A102">
        <v>78</v>
      </c>
      <c r="B102">
        <v>-2.4103798312588159E-2</v>
      </c>
      <c r="C102">
        <v>7.6061114312588163E-2</v>
      </c>
    </row>
    <row r="103" spans="1:3" x14ac:dyDescent="0.3">
      <c r="A103">
        <v>79</v>
      </c>
      <c r="B103">
        <v>1.0035552981786395E-3</v>
      </c>
      <c r="C103">
        <v>4.2669263701821364E-2</v>
      </c>
    </row>
    <row r="104" spans="1:3" x14ac:dyDescent="0.3">
      <c r="A104">
        <v>80</v>
      </c>
      <c r="B104">
        <v>-3.5099046939584201E-3</v>
      </c>
      <c r="C104">
        <v>-1.3574089306041578E-2</v>
      </c>
    </row>
    <row r="105" spans="1:3" x14ac:dyDescent="0.3">
      <c r="A105">
        <v>81</v>
      </c>
      <c r="B105">
        <v>-6.3653455875103387E-3</v>
      </c>
      <c r="C105">
        <v>7.4518665875103387E-3</v>
      </c>
    </row>
    <row r="106" spans="1:3" x14ac:dyDescent="0.3">
      <c r="A106">
        <v>82</v>
      </c>
      <c r="B106">
        <v>-1.0361775450180357E-2</v>
      </c>
      <c r="C106">
        <v>1.0411815450180356E-2</v>
      </c>
    </row>
    <row r="107" spans="1:3" x14ac:dyDescent="0.3">
      <c r="A107">
        <v>83</v>
      </c>
      <c r="B107">
        <v>2.9984514992973908E-3</v>
      </c>
      <c r="C107">
        <v>-2.474604349929739E-2</v>
      </c>
    </row>
    <row r="108" spans="1:3" x14ac:dyDescent="0.3">
      <c r="A108">
        <v>84</v>
      </c>
      <c r="B108">
        <v>3.4914019460162227E-3</v>
      </c>
      <c r="C108">
        <v>4.840996805398378E-2</v>
      </c>
    </row>
    <row r="109" spans="1:3" x14ac:dyDescent="0.3">
      <c r="A109">
        <v>85</v>
      </c>
      <c r="B109">
        <v>-6.4830074354486362E-3</v>
      </c>
      <c r="C109">
        <v>-2.1374845645513642E-3</v>
      </c>
    </row>
    <row r="110" spans="1:3" x14ac:dyDescent="0.3">
      <c r="A110">
        <v>86</v>
      </c>
      <c r="B110">
        <v>1.2785926271673523E-2</v>
      </c>
      <c r="C110">
        <v>-2.8963752716735236E-3</v>
      </c>
    </row>
    <row r="111" spans="1:3" x14ac:dyDescent="0.3">
      <c r="A111">
        <v>87</v>
      </c>
      <c r="B111">
        <v>-5.1955907959913821E-3</v>
      </c>
      <c r="C111">
        <v>1.2616253795991381E-2</v>
      </c>
    </row>
    <row r="112" spans="1:3" x14ac:dyDescent="0.3">
      <c r="A112">
        <v>88</v>
      </c>
      <c r="B112">
        <v>-1.1175837829891212E-2</v>
      </c>
      <c r="C112">
        <v>1.9061708298912117E-3</v>
      </c>
    </row>
    <row r="113" spans="1:3" x14ac:dyDescent="0.3">
      <c r="A113">
        <v>89</v>
      </c>
      <c r="B113">
        <v>3.7602317587754827E-3</v>
      </c>
      <c r="C113">
        <v>-1.3813069758775482E-2</v>
      </c>
    </row>
    <row r="114" spans="1:3" x14ac:dyDescent="0.3">
      <c r="A114">
        <v>90</v>
      </c>
      <c r="B114">
        <v>2.0456182433191599E-3</v>
      </c>
      <c r="C114">
        <v>-3.4731959243319156E-2</v>
      </c>
    </row>
    <row r="115" spans="1:3" x14ac:dyDescent="0.3">
      <c r="A115">
        <v>91</v>
      </c>
      <c r="B115">
        <v>2.2213017499166021E-3</v>
      </c>
      <c r="C115">
        <v>-1.3554702749916603E-2</v>
      </c>
    </row>
    <row r="116" spans="1:3" x14ac:dyDescent="0.3">
      <c r="A116">
        <v>92</v>
      </c>
      <c r="B116">
        <v>-1.370926075989306E-3</v>
      </c>
      <c r="C116">
        <v>2.8292992075989308E-2</v>
      </c>
    </row>
    <row r="117" spans="1:3" x14ac:dyDescent="0.3">
      <c r="A117">
        <v>93</v>
      </c>
      <c r="B117">
        <v>1.5168758218479569E-3</v>
      </c>
      <c r="C117">
        <v>-2.2330651821847958E-2</v>
      </c>
    </row>
    <row r="118" spans="1:3" x14ac:dyDescent="0.3">
      <c r="A118">
        <v>94</v>
      </c>
      <c r="B118">
        <v>-3.5496744282593746E-3</v>
      </c>
      <c r="C118">
        <v>7.7158124282593749E-3</v>
      </c>
    </row>
    <row r="119" spans="1:3" x14ac:dyDescent="0.3">
      <c r="A119">
        <v>95</v>
      </c>
      <c r="B119">
        <v>-3.1368879776078082E-3</v>
      </c>
      <c r="C119">
        <v>-1.8741648022392192E-2</v>
      </c>
    </row>
    <row r="120" spans="1:3" x14ac:dyDescent="0.3">
      <c r="A120">
        <v>96</v>
      </c>
      <c r="B120">
        <v>-1.7107659964938723E-2</v>
      </c>
      <c r="C120">
        <v>1.5867524964938724E-2</v>
      </c>
    </row>
    <row r="121" spans="1:3" x14ac:dyDescent="0.3">
      <c r="A121">
        <v>97</v>
      </c>
      <c r="B121">
        <v>-1.3906987028890164E-3</v>
      </c>
      <c r="C121">
        <v>-2.1774979297110982E-2</v>
      </c>
    </row>
    <row r="122" spans="1:3" x14ac:dyDescent="0.3">
      <c r="A122">
        <v>98</v>
      </c>
      <c r="B122">
        <v>4.7714875938416673E-3</v>
      </c>
      <c r="C122">
        <v>8.8287814061583335E-3</v>
      </c>
    </row>
    <row r="123" spans="1:3" x14ac:dyDescent="0.3">
      <c r="A123">
        <v>99</v>
      </c>
      <c r="B123">
        <v>-1.0092490562163122E-2</v>
      </c>
      <c r="C123">
        <v>-4.8349164378368777E-3</v>
      </c>
    </row>
    <row r="124" spans="1:3" x14ac:dyDescent="0.3">
      <c r="A124">
        <v>100</v>
      </c>
      <c r="B124">
        <v>-2.3343203971194727E-3</v>
      </c>
      <c r="C124">
        <v>-8.9545256028805281E-3</v>
      </c>
    </row>
    <row r="125" spans="1:3" x14ac:dyDescent="0.3">
      <c r="A125">
        <v>101</v>
      </c>
      <c r="B125">
        <v>2.4431443624546433E-2</v>
      </c>
      <c r="C125">
        <v>-3.6613940624546433E-2</v>
      </c>
    </row>
    <row r="126" spans="1:3" x14ac:dyDescent="0.3">
      <c r="A126">
        <v>102</v>
      </c>
      <c r="B126">
        <v>2.6897698465284427E-3</v>
      </c>
      <c r="C126">
        <v>7.8878541534715581E-3</v>
      </c>
    </row>
    <row r="127" spans="1:3" x14ac:dyDescent="0.3">
      <c r="A127">
        <v>103</v>
      </c>
      <c r="B127">
        <v>3.5993185450999866E-3</v>
      </c>
      <c r="C127">
        <v>2.3894554549000139E-3</v>
      </c>
    </row>
    <row r="128" spans="1:3" x14ac:dyDescent="0.3">
      <c r="A128">
        <v>104</v>
      </c>
      <c r="B128">
        <v>1.1602729727477109E-2</v>
      </c>
      <c r="C128">
        <v>2.6384923272522887E-2</v>
      </c>
    </row>
    <row r="129" spans="1:3" x14ac:dyDescent="0.3">
      <c r="A129">
        <v>105</v>
      </c>
      <c r="B129">
        <v>-3.1350100278868037E-3</v>
      </c>
      <c r="C129">
        <v>-5.2479959721131965E-3</v>
      </c>
    </row>
    <row r="130" spans="1:3" x14ac:dyDescent="0.3">
      <c r="A130">
        <v>106</v>
      </c>
      <c r="B130">
        <v>-1.3776709726151647E-3</v>
      </c>
      <c r="C130">
        <v>-7.7660110273848355E-3</v>
      </c>
    </row>
    <row r="131" spans="1:3" x14ac:dyDescent="0.3">
      <c r="A131">
        <v>107</v>
      </c>
      <c r="B131">
        <v>-5.1874859143815222E-3</v>
      </c>
      <c r="C131">
        <v>-4.3574440856184778E-3</v>
      </c>
    </row>
    <row r="132" spans="1:3" x14ac:dyDescent="0.3">
      <c r="A132">
        <v>108</v>
      </c>
      <c r="B132">
        <v>2.0787741007422334E-3</v>
      </c>
      <c r="C132">
        <v>-3.3656404007422333E-3</v>
      </c>
    </row>
    <row r="133" spans="1:3" x14ac:dyDescent="0.3">
      <c r="A133">
        <v>109</v>
      </c>
      <c r="B133">
        <v>7.6307070969252409E-3</v>
      </c>
      <c r="C133">
        <v>5.4419060903074759E-2</v>
      </c>
    </row>
    <row r="134" spans="1:3" x14ac:dyDescent="0.3">
      <c r="A134">
        <v>110</v>
      </c>
      <c r="B134">
        <v>-5.5137748743486117E-3</v>
      </c>
      <c r="C134">
        <v>9.0584628743486106E-3</v>
      </c>
    </row>
    <row r="135" spans="1:3" x14ac:dyDescent="0.3">
      <c r="A135">
        <v>111</v>
      </c>
      <c r="B135">
        <v>4.6712749559389526E-3</v>
      </c>
      <c r="C135">
        <v>-6.8536899559389526E-3</v>
      </c>
    </row>
    <row r="136" spans="1:3" x14ac:dyDescent="0.3">
      <c r="A136">
        <v>112</v>
      </c>
      <c r="B136">
        <v>1.5346281242338607E-3</v>
      </c>
      <c r="C136">
        <v>3.0353578757661391E-3</v>
      </c>
    </row>
    <row r="137" spans="1:3" x14ac:dyDescent="0.3">
      <c r="A137">
        <v>113</v>
      </c>
      <c r="B137">
        <v>1.0340875914315166E-2</v>
      </c>
      <c r="C137">
        <v>6.6026930856848322E-3</v>
      </c>
    </row>
    <row r="138" spans="1:3" x14ac:dyDescent="0.3">
      <c r="A138">
        <v>114</v>
      </c>
      <c r="B138">
        <v>-1.493381087777801E-2</v>
      </c>
      <c r="C138">
        <v>-1.437625912222199E-2</v>
      </c>
    </row>
    <row r="139" spans="1:3" x14ac:dyDescent="0.3">
      <c r="A139">
        <v>115</v>
      </c>
      <c r="B139">
        <v>8.9630268244091926E-3</v>
      </c>
      <c r="C139">
        <v>6.7953861755908097E-3</v>
      </c>
    </row>
    <row r="140" spans="1:3" x14ac:dyDescent="0.3">
      <c r="A140">
        <v>116</v>
      </c>
      <c r="B140">
        <v>-4.5097487089758026E-3</v>
      </c>
      <c r="C140">
        <v>-2.0326256291024195E-2</v>
      </c>
    </row>
    <row r="141" spans="1:3" x14ac:dyDescent="0.3">
      <c r="A141">
        <v>117</v>
      </c>
      <c r="B141">
        <v>-1.1917671642937278E-2</v>
      </c>
      <c r="C141">
        <v>1.7446091642937277E-2</v>
      </c>
    </row>
    <row r="142" spans="1:3" x14ac:dyDescent="0.3">
      <c r="A142">
        <v>118</v>
      </c>
      <c r="B142">
        <v>-1.5876916354201437E-2</v>
      </c>
      <c r="C142">
        <v>2.2246894354201435E-2</v>
      </c>
    </row>
    <row r="143" spans="1:3" x14ac:dyDescent="0.3">
      <c r="A143">
        <v>119</v>
      </c>
      <c r="B143">
        <v>-4.5589667140358749E-3</v>
      </c>
      <c r="C143">
        <v>-2.3420144285964124E-2</v>
      </c>
    </row>
    <row r="144" spans="1:3" x14ac:dyDescent="0.3">
      <c r="A144">
        <v>120</v>
      </c>
      <c r="B144">
        <v>-4.6541191219046834E-4</v>
      </c>
      <c r="C144">
        <v>-1.1707494087809533E-2</v>
      </c>
    </row>
    <row r="145" spans="1:3" x14ac:dyDescent="0.3">
      <c r="A145">
        <v>121</v>
      </c>
      <c r="B145">
        <v>-2.5487158719192E-3</v>
      </c>
      <c r="C145">
        <v>7.7368518719192004E-3</v>
      </c>
    </row>
    <row r="146" spans="1:3" x14ac:dyDescent="0.3">
      <c r="A146">
        <v>122</v>
      </c>
      <c r="B146">
        <v>4.9913955061712829E-3</v>
      </c>
      <c r="C146">
        <v>3.9680274938287165E-3</v>
      </c>
    </row>
    <row r="147" spans="1:3" x14ac:dyDescent="0.3">
      <c r="A147">
        <v>123</v>
      </c>
      <c r="B147">
        <v>-8.0428516899445999E-3</v>
      </c>
      <c r="C147">
        <v>-9.4550413100554006E-3</v>
      </c>
    </row>
    <row r="148" spans="1:3" x14ac:dyDescent="0.3">
      <c r="A148">
        <v>124</v>
      </c>
      <c r="B148">
        <v>-7.6064569802705121E-4</v>
      </c>
      <c r="C148">
        <v>-2.4466363019729487E-3</v>
      </c>
    </row>
    <row r="149" spans="1:3" x14ac:dyDescent="0.3">
      <c r="A149">
        <v>125</v>
      </c>
      <c r="B149">
        <v>1.8062561446872141E-2</v>
      </c>
      <c r="C149">
        <v>-4.6141694468721413E-3</v>
      </c>
    </row>
    <row r="150" spans="1:3" x14ac:dyDescent="0.3">
      <c r="A150">
        <v>126</v>
      </c>
      <c r="B150">
        <v>4.939859999072288E-2</v>
      </c>
      <c r="C150">
        <v>-2.5361497990722879E-2</v>
      </c>
    </row>
    <row r="151" spans="1:3" x14ac:dyDescent="0.3">
      <c r="A151">
        <v>127</v>
      </c>
      <c r="B151">
        <v>-3.2988992488545539E-2</v>
      </c>
      <c r="C151">
        <v>-2.1728365511454462E-2</v>
      </c>
    </row>
    <row r="152" spans="1:3" x14ac:dyDescent="0.3">
      <c r="A152">
        <v>128</v>
      </c>
      <c r="B152">
        <v>-2.9745964361835935E-3</v>
      </c>
      <c r="C152">
        <v>-1.850462056381641E-2</v>
      </c>
    </row>
    <row r="153" spans="1:3" x14ac:dyDescent="0.3">
      <c r="A153">
        <v>129</v>
      </c>
      <c r="B153">
        <v>-2.9095398905230668E-3</v>
      </c>
      <c r="C153">
        <v>-3.7670861094769312E-3</v>
      </c>
    </row>
    <row r="154" spans="1:3" x14ac:dyDescent="0.3">
      <c r="A154">
        <v>130</v>
      </c>
      <c r="B154">
        <v>-1.0632795913125794E-2</v>
      </c>
      <c r="C154">
        <v>-2.0241827086874206E-2</v>
      </c>
    </row>
    <row r="155" spans="1:3" x14ac:dyDescent="0.3">
      <c r="A155">
        <v>131</v>
      </c>
      <c r="B155">
        <v>-5.5547368883561588E-3</v>
      </c>
      <c r="C155">
        <v>-3.5117141116438426E-3</v>
      </c>
    </row>
    <row r="156" spans="1:3" x14ac:dyDescent="0.3">
      <c r="A156">
        <v>132</v>
      </c>
      <c r="B156">
        <v>-3.1706264361768851E-3</v>
      </c>
      <c r="C156">
        <v>-4.4903715638231149E-3</v>
      </c>
    </row>
    <row r="157" spans="1:3" x14ac:dyDescent="0.3">
      <c r="A157">
        <v>133</v>
      </c>
      <c r="B157">
        <v>2.1234134023430003E-3</v>
      </c>
      <c r="C157">
        <v>2.6972823597657E-2</v>
      </c>
    </row>
    <row r="158" spans="1:3" x14ac:dyDescent="0.3">
      <c r="A158">
        <v>134</v>
      </c>
      <c r="B158">
        <v>-1.1829183525548539E-2</v>
      </c>
      <c r="C158">
        <v>-2.2354890474451463E-2</v>
      </c>
    </row>
    <row r="159" spans="1:3" x14ac:dyDescent="0.3">
      <c r="A159">
        <v>135</v>
      </c>
      <c r="B159">
        <v>8.9314161265472616E-3</v>
      </c>
      <c r="C159">
        <v>7.9074178734527389E-3</v>
      </c>
    </row>
    <row r="160" spans="1:3" x14ac:dyDescent="0.3">
      <c r="A160">
        <v>136</v>
      </c>
      <c r="B160">
        <v>-5.7969120435869669E-3</v>
      </c>
      <c r="C160">
        <v>2.8370767043586965E-2</v>
      </c>
    </row>
    <row r="161" spans="1:3" x14ac:dyDescent="0.3">
      <c r="A161">
        <v>137</v>
      </c>
      <c r="B161">
        <v>-2.2769721799649309E-3</v>
      </c>
      <c r="C161">
        <v>9.9808551799649304E-3</v>
      </c>
    </row>
    <row r="162" spans="1:3" x14ac:dyDescent="0.3">
      <c r="A162">
        <v>138</v>
      </c>
      <c r="B162">
        <v>-2.4351759299889641E-2</v>
      </c>
      <c r="C162">
        <v>6.2986162998896408E-3</v>
      </c>
    </row>
    <row r="163" spans="1:3" x14ac:dyDescent="0.3">
      <c r="A163">
        <v>139</v>
      </c>
      <c r="B163">
        <v>8.7429110274127846E-3</v>
      </c>
      <c r="C163">
        <v>-1.6259019027412783E-2</v>
      </c>
    </row>
    <row r="164" spans="1:3" x14ac:dyDescent="0.3">
      <c r="A164">
        <v>140</v>
      </c>
      <c r="B164">
        <v>-1.2045220241057926E-2</v>
      </c>
      <c r="C164">
        <v>-6.2710197589420716E-3</v>
      </c>
    </row>
    <row r="165" spans="1:3" x14ac:dyDescent="0.3">
      <c r="A165">
        <v>141</v>
      </c>
      <c r="B165">
        <v>-4.429899160303682E-3</v>
      </c>
      <c r="C165">
        <v>-1.6684968839696317E-2</v>
      </c>
    </row>
    <row r="166" spans="1:3" x14ac:dyDescent="0.3">
      <c r="A166">
        <v>142</v>
      </c>
      <c r="B166">
        <v>-4.5776387750525779E-3</v>
      </c>
      <c r="C166">
        <v>1.9085585775052576E-2</v>
      </c>
    </row>
    <row r="167" spans="1:3" x14ac:dyDescent="0.3">
      <c r="A167">
        <v>143</v>
      </c>
      <c r="B167">
        <v>9.2270176411431669E-3</v>
      </c>
      <c r="C167">
        <v>3.4716663588568349E-3</v>
      </c>
    </row>
    <row r="168" spans="1:3" x14ac:dyDescent="0.3">
      <c r="A168">
        <v>144</v>
      </c>
      <c r="B168">
        <v>1.6819674925892342E-2</v>
      </c>
      <c r="C168">
        <v>1.4301621074107658E-2</v>
      </c>
    </row>
    <row r="169" spans="1:3" x14ac:dyDescent="0.3">
      <c r="A169">
        <v>145</v>
      </c>
      <c r="B169">
        <v>-1.8062558965610057E-2</v>
      </c>
      <c r="C169">
        <v>-1.9518645034389943E-2</v>
      </c>
    </row>
    <row r="170" spans="1:3" x14ac:dyDescent="0.3">
      <c r="A170">
        <v>146</v>
      </c>
      <c r="B170">
        <v>-9.5722408407557906E-3</v>
      </c>
      <c r="C170">
        <v>4.0126531840755791E-2</v>
      </c>
    </row>
    <row r="171" spans="1:3" x14ac:dyDescent="0.3">
      <c r="A171">
        <v>147</v>
      </c>
      <c r="B171">
        <v>-3.1222845164982855E-3</v>
      </c>
      <c r="C171">
        <v>-1.6731007483501713E-2</v>
      </c>
    </row>
    <row r="172" spans="1:3" x14ac:dyDescent="0.3">
      <c r="A172">
        <v>148</v>
      </c>
      <c r="B172">
        <v>-1.6457592136008754E-3</v>
      </c>
      <c r="C172">
        <v>-4.5022625786399123E-2</v>
      </c>
    </row>
    <row r="173" spans="1:3" x14ac:dyDescent="0.3">
      <c r="A173">
        <v>149</v>
      </c>
      <c r="B173">
        <v>-7.2219457120644105E-3</v>
      </c>
      <c r="C173">
        <v>0.14712111171206441</v>
      </c>
    </row>
    <row r="174" spans="1:3" x14ac:dyDescent="0.3">
      <c r="A174">
        <v>150</v>
      </c>
      <c r="B174">
        <v>1.6893881017286595E-2</v>
      </c>
      <c r="C174">
        <v>-3.3289639017286592E-2</v>
      </c>
    </row>
    <row r="175" spans="1:3" x14ac:dyDescent="0.3">
      <c r="A175">
        <v>151</v>
      </c>
      <c r="B175">
        <v>-3.0641690724362937E-2</v>
      </c>
      <c r="C175">
        <v>3.0033779724362938E-2</v>
      </c>
    </row>
    <row r="176" spans="1:3" x14ac:dyDescent="0.3">
      <c r="A176">
        <v>152</v>
      </c>
      <c r="B176">
        <v>3.1548238158750309E-4</v>
      </c>
      <c r="C176">
        <v>2.6522940618412497E-2</v>
      </c>
    </row>
    <row r="177" spans="1:3" x14ac:dyDescent="0.3">
      <c r="A177">
        <v>153</v>
      </c>
      <c r="B177">
        <v>-9.0478838396148382E-4</v>
      </c>
      <c r="C177">
        <v>-8.2272296160385144E-3</v>
      </c>
    </row>
    <row r="178" spans="1:3" x14ac:dyDescent="0.3">
      <c r="A178">
        <v>154</v>
      </c>
      <c r="B178">
        <v>-1.450654674497498E-2</v>
      </c>
      <c r="C178">
        <v>-1.0545716255025019E-2</v>
      </c>
    </row>
    <row r="179" spans="1:3" x14ac:dyDescent="0.3">
      <c r="A179">
        <v>155</v>
      </c>
      <c r="B179">
        <v>4.2377831184245689E-5</v>
      </c>
      <c r="C179">
        <v>1.0424158168815754E-2</v>
      </c>
    </row>
    <row r="180" spans="1:3" x14ac:dyDescent="0.3">
      <c r="A180">
        <v>156</v>
      </c>
      <c r="B180">
        <v>-6.1922763616175311E-3</v>
      </c>
      <c r="C180">
        <v>5.7782063616175303E-3</v>
      </c>
    </row>
    <row r="181" spans="1:3" x14ac:dyDescent="0.3">
      <c r="A181">
        <v>157</v>
      </c>
      <c r="B181">
        <v>-6.4254373581875196E-3</v>
      </c>
      <c r="C181">
        <v>-3.2257659641812479E-2</v>
      </c>
    </row>
    <row r="182" spans="1:3" x14ac:dyDescent="0.3">
      <c r="A182">
        <v>158</v>
      </c>
      <c r="B182">
        <v>-3.7110697946074259E-3</v>
      </c>
      <c r="C182">
        <v>2.3644352794607429E-2</v>
      </c>
    </row>
    <row r="183" spans="1:3" x14ac:dyDescent="0.3">
      <c r="A183">
        <v>159</v>
      </c>
      <c r="B183">
        <v>-7.4206109559220136E-3</v>
      </c>
      <c r="C183">
        <v>5.2575869559220133E-3</v>
      </c>
    </row>
    <row r="184" spans="1:3" x14ac:dyDescent="0.3">
      <c r="A184">
        <v>160</v>
      </c>
      <c r="B184">
        <v>-8.2220631216225696E-3</v>
      </c>
      <c r="C184">
        <v>-3.0482973878377437E-2</v>
      </c>
    </row>
    <row r="185" spans="1:3" x14ac:dyDescent="0.3">
      <c r="A185">
        <v>161</v>
      </c>
      <c r="B185">
        <v>-6.5195217657448542E-3</v>
      </c>
      <c r="C185">
        <v>-3.4690836234255146E-2</v>
      </c>
    </row>
    <row r="186" spans="1:3" x14ac:dyDescent="0.3">
      <c r="A186">
        <v>162</v>
      </c>
      <c r="B186">
        <v>1.5041772757908195E-2</v>
      </c>
      <c r="C186">
        <v>7.1149532420918035E-3</v>
      </c>
    </row>
    <row r="187" spans="1:3" x14ac:dyDescent="0.3">
      <c r="A187">
        <v>163</v>
      </c>
      <c r="B187">
        <v>-5.5336846352512046E-3</v>
      </c>
      <c r="C187">
        <v>-3.3191803364748799E-2</v>
      </c>
    </row>
    <row r="188" spans="1:3" x14ac:dyDescent="0.3">
      <c r="A188">
        <v>164</v>
      </c>
      <c r="B188">
        <v>-1.747759160295697E-2</v>
      </c>
      <c r="C188">
        <v>6.6919866029569695E-3</v>
      </c>
    </row>
    <row r="189" spans="1:3" x14ac:dyDescent="0.3">
      <c r="A189">
        <v>165</v>
      </c>
      <c r="B189">
        <v>-2.3728120047781251E-4</v>
      </c>
      <c r="C189">
        <v>4.0711180200477808E-2</v>
      </c>
    </row>
    <row r="190" spans="1:3" x14ac:dyDescent="0.3">
      <c r="A190">
        <v>166</v>
      </c>
      <c r="B190">
        <v>-1.4441388003911032E-2</v>
      </c>
      <c r="C190">
        <v>-3.1549052996088969E-2</v>
      </c>
    </row>
    <row r="191" spans="1:3" x14ac:dyDescent="0.3">
      <c r="A191">
        <v>167</v>
      </c>
      <c r="B191">
        <v>-2.3806422790604645E-2</v>
      </c>
      <c r="C191">
        <v>-2.2333332093953523E-3</v>
      </c>
    </row>
    <row r="192" spans="1:3" x14ac:dyDescent="0.3">
      <c r="A192">
        <v>168</v>
      </c>
      <c r="B192">
        <v>-5.7545708283657159E-3</v>
      </c>
      <c r="C192">
        <v>9.3656828365715553E-5</v>
      </c>
    </row>
    <row r="193" spans="1:3" x14ac:dyDescent="0.3">
      <c r="A193">
        <v>169</v>
      </c>
      <c r="B193">
        <v>-6.4647834619700143E-3</v>
      </c>
      <c r="C193">
        <v>-2.4000515380299854E-3</v>
      </c>
    </row>
    <row r="194" spans="1:3" x14ac:dyDescent="0.3">
      <c r="A194">
        <v>170</v>
      </c>
      <c r="B194">
        <v>1.1101084184184568E-3</v>
      </c>
      <c r="C194">
        <v>-2.2520494184184569E-3</v>
      </c>
    </row>
    <row r="195" spans="1:3" x14ac:dyDescent="0.3">
      <c r="A195">
        <v>171</v>
      </c>
      <c r="B195">
        <v>1.4033803771586263E-2</v>
      </c>
      <c r="C195">
        <v>-2.4118380771586262E-2</v>
      </c>
    </row>
    <row r="196" spans="1:3" x14ac:dyDescent="0.3">
      <c r="A196">
        <v>172</v>
      </c>
      <c r="B196">
        <v>2.5671449705367746E-3</v>
      </c>
      <c r="C196">
        <v>5.1516402946322638E-4</v>
      </c>
    </row>
    <row r="197" spans="1:3" x14ac:dyDescent="0.3">
      <c r="A197">
        <v>173</v>
      </c>
      <c r="B197">
        <v>4.5146556961371568E-3</v>
      </c>
      <c r="C197">
        <v>1.2882582303862841E-2</v>
      </c>
    </row>
    <row r="198" spans="1:3" x14ac:dyDescent="0.3">
      <c r="A198">
        <v>174</v>
      </c>
      <c r="B198">
        <v>-2.3488965334473796E-4</v>
      </c>
      <c r="C198">
        <v>5.162698653344738E-3</v>
      </c>
    </row>
    <row r="199" spans="1:3" x14ac:dyDescent="0.3">
      <c r="A199">
        <v>175</v>
      </c>
      <c r="B199">
        <v>3.1707677983718215E-3</v>
      </c>
      <c r="C199">
        <v>-1.613398798371822E-3</v>
      </c>
    </row>
    <row r="200" spans="1:3" x14ac:dyDescent="0.3">
      <c r="A200">
        <v>176</v>
      </c>
      <c r="B200">
        <v>-2.4735458493025317E-2</v>
      </c>
      <c r="C200">
        <v>-2.4927235506974676E-2</v>
      </c>
    </row>
    <row r="201" spans="1:3" x14ac:dyDescent="0.3">
      <c r="A201">
        <v>177</v>
      </c>
      <c r="B201">
        <v>4.9030148249758834E-3</v>
      </c>
      <c r="C201">
        <v>-8.5357138249758831E-3</v>
      </c>
    </row>
    <row r="202" spans="1:3" x14ac:dyDescent="0.3">
      <c r="A202">
        <v>178</v>
      </c>
      <c r="B202">
        <v>6.8838587213916006E-3</v>
      </c>
      <c r="C202">
        <v>-5.4177267213916004E-3</v>
      </c>
    </row>
    <row r="203" spans="1:3" x14ac:dyDescent="0.3">
      <c r="A203">
        <v>179</v>
      </c>
      <c r="B203">
        <v>8.3897988311748464E-3</v>
      </c>
      <c r="C203">
        <v>6.2138651688251542E-3</v>
      </c>
    </row>
    <row r="204" spans="1:3" x14ac:dyDescent="0.3">
      <c r="A204">
        <v>180</v>
      </c>
      <c r="B204">
        <v>2.3852904338096132E-3</v>
      </c>
      <c r="C204">
        <v>-3.4696482433809614E-2</v>
      </c>
    </row>
    <row r="205" spans="1:3" x14ac:dyDescent="0.3">
      <c r="A205">
        <v>181</v>
      </c>
      <c r="B205">
        <v>7.6637965710093393E-3</v>
      </c>
      <c r="C205">
        <v>9.7941764289906624E-3</v>
      </c>
    </row>
    <row r="206" spans="1:3" x14ac:dyDescent="0.3">
      <c r="A206">
        <v>182</v>
      </c>
      <c r="B206">
        <v>-6.8015146958508759E-3</v>
      </c>
      <c r="C206">
        <v>-9.2255143041491267E-3</v>
      </c>
    </row>
    <row r="207" spans="1:3" x14ac:dyDescent="0.3">
      <c r="A207">
        <v>183</v>
      </c>
      <c r="B207">
        <v>-7.3616160099008641E-4</v>
      </c>
      <c r="C207">
        <v>-6.3928783990099131E-3</v>
      </c>
    </row>
    <row r="208" spans="1:3" x14ac:dyDescent="0.3">
      <c r="A208">
        <v>184</v>
      </c>
      <c r="B208">
        <v>5.7608570167407766E-3</v>
      </c>
      <c r="C208">
        <v>-3.5554380167407769E-3</v>
      </c>
    </row>
    <row r="209" spans="1:3" x14ac:dyDescent="0.3">
      <c r="A209">
        <v>185</v>
      </c>
      <c r="B209">
        <v>-1.8016412689540518E-3</v>
      </c>
      <c r="C209">
        <v>1.0676848268954051E-2</v>
      </c>
    </row>
    <row r="210" spans="1:3" x14ac:dyDescent="0.3">
      <c r="A210">
        <v>186</v>
      </c>
      <c r="B210">
        <v>-8.3169179252980101E-3</v>
      </c>
      <c r="C210">
        <v>1.7701889252980108E-3</v>
      </c>
    </row>
    <row r="211" spans="1:3" x14ac:dyDescent="0.3">
      <c r="A211">
        <v>187</v>
      </c>
      <c r="B211">
        <v>-9.2017842502806514E-3</v>
      </c>
      <c r="C211">
        <v>8.0021222502806508E-3</v>
      </c>
    </row>
    <row r="212" spans="1:3" x14ac:dyDescent="0.3">
      <c r="A212">
        <v>188</v>
      </c>
      <c r="B212">
        <v>-1.0797477880851072E-3</v>
      </c>
      <c r="C212">
        <v>1.0109855788085105E-2</v>
      </c>
    </row>
    <row r="213" spans="1:3" x14ac:dyDescent="0.3">
      <c r="A213">
        <v>189</v>
      </c>
      <c r="B213">
        <v>3.807755302904268E-3</v>
      </c>
      <c r="C213">
        <v>-5.2383302904268104E-5</v>
      </c>
    </row>
    <row r="214" spans="1:3" x14ac:dyDescent="0.3">
      <c r="A214">
        <v>190</v>
      </c>
      <c r="B214">
        <v>-5.3094556916333056E-3</v>
      </c>
      <c r="C214">
        <v>-2.3581993083666942E-3</v>
      </c>
    </row>
    <row r="215" spans="1:3" x14ac:dyDescent="0.3">
      <c r="A215">
        <v>191</v>
      </c>
      <c r="B215">
        <v>1.7291094708060646E-3</v>
      </c>
      <c r="C215">
        <v>-2.0897259470806066E-2</v>
      </c>
    </row>
    <row r="216" spans="1:3" x14ac:dyDescent="0.3">
      <c r="A216">
        <v>192</v>
      </c>
      <c r="B216">
        <v>-1.0702941265797747E-2</v>
      </c>
      <c r="C216">
        <v>-1.0396144734202252E-2</v>
      </c>
    </row>
    <row r="217" spans="1:3" x14ac:dyDescent="0.3">
      <c r="A217">
        <v>193</v>
      </c>
      <c r="B217">
        <v>9.1913986124581241E-3</v>
      </c>
      <c r="C217">
        <v>-1.0119871612458123E-2</v>
      </c>
    </row>
    <row r="218" spans="1:3" x14ac:dyDescent="0.3">
      <c r="A218">
        <v>194</v>
      </c>
      <c r="B218">
        <v>-6.5514713680215513E-3</v>
      </c>
      <c r="C218">
        <v>-3.6087350631978446E-2</v>
      </c>
    </row>
    <row r="219" spans="1:3" x14ac:dyDescent="0.3">
      <c r="A219">
        <v>195</v>
      </c>
      <c r="B219">
        <v>3.7224954509631316E-3</v>
      </c>
      <c r="C219">
        <v>-1.2046165450963132E-2</v>
      </c>
    </row>
    <row r="220" spans="1:3" x14ac:dyDescent="0.3">
      <c r="A220">
        <v>196</v>
      </c>
      <c r="B220">
        <v>6.2438552034032712E-3</v>
      </c>
      <c r="C220">
        <v>1.3392447965967294E-3</v>
      </c>
    </row>
    <row r="221" spans="1:3" x14ac:dyDescent="0.3">
      <c r="A221">
        <v>197</v>
      </c>
      <c r="B221">
        <v>-1.350822255903413E-2</v>
      </c>
      <c r="C221">
        <v>-2.5260414409658694E-3</v>
      </c>
    </row>
    <row r="222" spans="1:3" x14ac:dyDescent="0.3">
      <c r="A222">
        <v>198</v>
      </c>
      <c r="B222">
        <v>-2.0906126849600297E-2</v>
      </c>
      <c r="C222">
        <v>1.5706345849600296E-2</v>
      </c>
    </row>
    <row r="223" spans="1:3" x14ac:dyDescent="0.3">
      <c r="A223">
        <v>199</v>
      </c>
      <c r="B223">
        <v>3.9563718153570746E-3</v>
      </c>
      <c r="C223">
        <v>8.6319181846429248E-3</v>
      </c>
    </row>
    <row r="224" spans="1:3" x14ac:dyDescent="0.3">
      <c r="A224">
        <v>200</v>
      </c>
      <c r="B224">
        <v>4.5992857186804674E-3</v>
      </c>
      <c r="C224">
        <v>1.5150041281319533E-2</v>
      </c>
    </row>
    <row r="225" spans="1:3" x14ac:dyDescent="0.3">
      <c r="A225">
        <v>201</v>
      </c>
      <c r="B225">
        <v>1.9477054387259368E-3</v>
      </c>
      <c r="C225">
        <v>1.7176756127406344E-4</v>
      </c>
    </row>
    <row r="226" spans="1:3" x14ac:dyDescent="0.3">
      <c r="A226">
        <v>202</v>
      </c>
      <c r="B226">
        <v>1.608321117558336E-2</v>
      </c>
      <c r="C226">
        <v>-1.6837725175583358E-2</v>
      </c>
    </row>
    <row r="227" spans="1:3" x14ac:dyDescent="0.3">
      <c r="A227">
        <v>203</v>
      </c>
      <c r="B227">
        <v>-8.4792286829519295E-3</v>
      </c>
      <c r="C227">
        <v>4.6823854682951936E-2</v>
      </c>
    </row>
    <row r="228" spans="1:3" x14ac:dyDescent="0.3">
      <c r="A228">
        <v>204</v>
      </c>
      <c r="B228">
        <v>6.9795522988211258E-4</v>
      </c>
      <c r="C228">
        <v>1.6909377770117886E-2</v>
      </c>
    </row>
    <row r="229" spans="1:3" x14ac:dyDescent="0.3">
      <c r="A229">
        <v>205</v>
      </c>
      <c r="B229">
        <v>5.566556477420782E-3</v>
      </c>
      <c r="C229">
        <v>3.7088815225792184E-3</v>
      </c>
    </row>
    <row r="230" spans="1:3" x14ac:dyDescent="0.3">
      <c r="A230">
        <v>206</v>
      </c>
      <c r="B230">
        <v>1.8613272386219147E-2</v>
      </c>
      <c r="C230">
        <v>1.1185106613780853E-2</v>
      </c>
    </row>
    <row r="231" spans="1:3" x14ac:dyDescent="0.3">
      <c r="A231">
        <v>207</v>
      </c>
      <c r="B231">
        <v>-7.0090028095372544E-3</v>
      </c>
      <c r="C231">
        <v>1.1894857809537255E-2</v>
      </c>
    </row>
    <row r="232" spans="1:3" x14ac:dyDescent="0.3">
      <c r="A232">
        <v>208</v>
      </c>
      <c r="B232">
        <v>2.1166851015518859E-3</v>
      </c>
      <c r="C232">
        <v>4.2669768984481141E-3</v>
      </c>
    </row>
    <row r="233" spans="1:3" x14ac:dyDescent="0.3">
      <c r="A233">
        <v>209</v>
      </c>
      <c r="B233">
        <v>-6.210114263572113E-3</v>
      </c>
      <c r="C233">
        <v>9.472116263572113E-3</v>
      </c>
    </row>
    <row r="234" spans="1:3" x14ac:dyDescent="0.3">
      <c r="A234">
        <v>210</v>
      </c>
      <c r="B234">
        <v>2.7670528682939871E-2</v>
      </c>
      <c r="C234">
        <v>-5.9209796829398711E-3</v>
      </c>
    </row>
    <row r="235" spans="1:3" x14ac:dyDescent="0.3">
      <c r="A235">
        <v>211</v>
      </c>
      <c r="B235">
        <v>1.8074665924655245E-2</v>
      </c>
      <c r="C235">
        <v>-1.3865070924655245E-2</v>
      </c>
    </row>
    <row r="236" spans="1:3" x14ac:dyDescent="0.3">
      <c r="A236">
        <v>212</v>
      </c>
      <c r="B236">
        <v>7.0187618946986937E-3</v>
      </c>
      <c r="C236">
        <v>-1.5195693894698693E-2</v>
      </c>
    </row>
    <row r="237" spans="1:3" x14ac:dyDescent="0.3">
      <c r="A237">
        <v>213</v>
      </c>
      <c r="B237">
        <v>-7.3659110846065806E-3</v>
      </c>
      <c r="C237">
        <v>1.7418433084606579E-2</v>
      </c>
    </row>
    <row r="238" spans="1:3" x14ac:dyDescent="0.3">
      <c r="A238">
        <v>214</v>
      </c>
      <c r="B238">
        <v>3.1339757062098924E-3</v>
      </c>
      <c r="C238">
        <v>3.4180364293790101E-2</v>
      </c>
    </row>
    <row r="239" spans="1:3" x14ac:dyDescent="0.3">
      <c r="A239">
        <v>215</v>
      </c>
      <c r="B239">
        <v>-1.1463702191636579E-2</v>
      </c>
      <c r="C239">
        <v>1.3951307191636579E-2</v>
      </c>
    </row>
    <row r="240" spans="1:3" x14ac:dyDescent="0.3">
      <c r="A240">
        <v>216</v>
      </c>
      <c r="B240">
        <v>-1.3648292903834407E-3</v>
      </c>
      <c r="C240">
        <v>6.8765292903834405E-3</v>
      </c>
    </row>
    <row r="241" spans="1:3" x14ac:dyDescent="0.3">
      <c r="A241">
        <v>217</v>
      </c>
      <c r="B241">
        <v>-8.9193668161911856E-3</v>
      </c>
      <c r="C241">
        <v>-1.6372370183808816E-2</v>
      </c>
    </row>
    <row r="242" spans="1:3" x14ac:dyDescent="0.3">
      <c r="A242">
        <v>218</v>
      </c>
      <c r="B242">
        <v>-1.5702907279983143E-2</v>
      </c>
      <c r="C242">
        <v>-3.5980319720016862E-2</v>
      </c>
    </row>
    <row r="243" spans="1:3" x14ac:dyDescent="0.3">
      <c r="A243">
        <v>219</v>
      </c>
      <c r="B243">
        <v>-9.3360358187078041E-3</v>
      </c>
      <c r="C243">
        <v>-3.2538321812921964E-3</v>
      </c>
    </row>
    <row r="244" spans="1:3" x14ac:dyDescent="0.3">
      <c r="A244">
        <v>220</v>
      </c>
      <c r="B244">
        <v>-9.6690574467909393E-3</v>
      </c>
      <c r="C244">
        <v>1.2019027446790939E-2</v>
      </c>
    </row>
    <row r="245" spans="1:3" x14ac:dyDescent="0.3">
      <c r="A245">
        <v>221</v>
      </c>
      <c r="B245">
        <v>-3.1466515692270582E-3</v>
      </c>
      <c r="C245">
        <v>-6.4768314307729422E-3</v>
      </c>
    </row>
    <row r="246" spans="1:3" x14ac:dyDescent="0.3">
      <c r="A246">
        <v>222</v>
      </c>
      <c r="B246">
        <v>-5.6148146835935542E-3</v>
      </c>
      <c r="C246">
        <v>2.4700806683593556E-2</v>
      </c>
    </row>
    <row r="247" spans="1:3" x14ac:dyDescent="0.3">
      <c r="A247">
        <v>223</v>
      </c>
      <c r="B247">
        <v>2.7134619581896694E-4</v>
      </c>
      <c r="C247">
        <v>-6.845035195818968E-3</v>
      </c>
    </row>
    <row r="248" spans="1:3" x14ac:dyDescent="0.3">
      <c r="A248">
        <v>224</v>
      </c>
      <c r="B248">
        <v>5.2034029276978823E-3</v>
      </c>
      <c r="C248">
        <v>-7.8746609276978824E-3</v>
      </c>
    </row>
    <row r="249" spans="1:3" x14ac:dyDescent="0.3">
      <c r="A249">
        <v>225</v>
      </c>
      <c r="B249">
        <v>-3.78188160106409E-3</v>
      </c>
      <c r="C249">
        <v>7.2171966010640895E-3</v>
      </c>
    </row>
    <row r="250" spans="1:3" x14ac:dyDescent="0.3">
      <c r="A250">
        <v>226</v>
      </c>
      <c r="B250">
        <v>5.6240855018275318E-3</v>
      </c>
      <c r="C250">
        <v>-8.0403435018275328E-3</v>
      </c>
    </row>
    <row r="251" spans="1:3" x14ac:dyDescent="0.3">
      <c r="A251">
        <v>227</v>
      </c>
      <c r="B251">
        <v>1.8063578407483466E-3</v>
      </c>
      <c r="C251">
        <v>7.6677291592516525E-3</v>
      </c>
    </row>
    <row r="252" spans="1:3" x14ac:dyDescent="0.3">
      <c r="A252">
        <v>228</v>
      </c>
      <c r="B252">
        <v>-1.4245972923268246E-2</v>
      </c>
      <c r="C252">
        <v>1.2350616923268245E-2</v>
      </c>
    </row>
    <row r="253" spans="1:3" x14ac:dyDescent="0.3">
      <c r="A253">
        <v>229</v>
      </c>
      <c r="B253">
        <v>-1.1486599202793048E-2</v>
      </c>
      <c r="C253">
        <v>1.388439202793048E-3</v>
      </c>
    </row>
    <row r="254" spans="1:3" x14ac:dyDescent="0.3">
      <c r="A254">
        <v>230</v>
      </c>
      <c r="B254">
        <v>1.0866157041411841E-3</v>
      </c>
      <c r="C254">
        <v>-1.3205367704141184E-2</v>
      </c>
    </row>
    <row r="255" spans="1:3" x14ac:dyDescent="0.3">
      <c r="A255">
        <v>231</v>
      </c>
      <c r="B255">
        <v>1.2155076914110888E-3</v>
      </c>
      <c r="C255">
        <v>-1.2860958691411089E-2</v>
      </c>
    </row>
    <row r="256" spans="1:3" x14ac:dyDescent="0.3">
      <c r="A256">
        <v>232</v>
      </c>
      <c r="B256">
        <v>2.9653672660032116E-3</v>
      </c>
      <c r="C256">
        <v>2.6825410733996788E-2</v>
      </c>
    </row>
    <row r="257" spans="1:3" x14ac:dyDescent="0.3">
      <c r="A257">
        <v>233</v>
      </c>
      <c r="B257">
        <v>-6.1718372809331113E-3</v>
      </c>
      <c r="C257">
        <v>7.2139928093311115E-4</v>
      </c>
    </row>
    <row r="258" spans="1:3" x14ac:dyDescent="0.3">
      <c r="A258">
        <v>234</v>
      </c>
      <c r="B258">
        <v>-9.5608272737770159E-3</v>
      </c>
      <c r="C258">
        <v>2.5542960273777015E-2</v>
      </c>
    </row>
    <row r="259" spans="1:3" x14ac:dyDescent="0.3">
      <c r="A259">
        <v>235</v>
      </c>
      <c r="B259">
        <v>3.2982430254336007E-3</v>
      </c>
      <c r="C259">
        <v>-2.7644786025433597E-2</v>
      </c>
    </row>
    <row r="260" spans="1:3" x14ac:dyDescent="0.3">
      <c r="A260">
        <v>236</v>
      </c>
      <c r="B260">
        <v>-4.108652713703735E-3</v>
      </c>
      <c r="C260">
        <v>-1.6102032862962646E-3</v>
      </c>
    </row>
    <row r="261" spans="1:3" x14ac:dyDescent="0.3">
      <c r="A261">
        <v>237</v>
      </c>
      <c r="B261">
        <v>-3.0375496781565939E-3</v>
      </c>
      <c r="C261">
        <v>-8.4985093218434074E-3</v>
      </c>
    </row>
    <row r="262" spans="1:3" x14ac:dyDescent="0.3">
      <c r="A262">
        <v>238</v>
      </c>
      <c r="B262">
        <v>-6.6231741087644591E-3</v>
      </c>
      <c r="C262">
        <v>1.015995710876446E-2</v>
      </c>
    </row>
    <row r="263" spans="1:3" x14ac:dyDescent="0.3">
      <c r="A263">
        <v>239</v>
      </c>
      <c r="B263">
        <v>-1.6987588227102633E-2</v>
      </c>
      <c r="C263">
        <v>-1.8811416772897369E-2</v>
      </c>
    </row>
    <row r="264" spans="1:3" ht="15" thickBot="1" x14ac:dyDescent="0.35">
      <c r="A264" s="52">
        <v>240</v>
      </c>
      <c r="B264" s="52">
        <v>8.1976603650635044E-4</v>
      </c>
      <c r="C264" s="52">
        <v>-3.146757703650635E-2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6"/>
  <sheetViews>
    <sheetView workbookViewId="0"/>
  </sheetViews>
  <sheetFormatPr defaultRowHeight="14.4" x14ac:dyDescent="0.3"/>
  <cols>
    <col min="1" max="1" width="16.33203125" customWidth="1"/>
    <col min="2" max="2" width="14.109375" customWidth="1"/>
    <col min="3" max="3" width="13.44140625" customWidth="1"/>
    <col min="4" max="4" width="12.44140625" customWidth="1"/>
    <col min="5" max="5" width="12" customWidth="1"/>
    <col min="6" max="6" width="13.44140625" customWidth="1"/>
    <col min="7" max="7" width="10.6640625" customWidth="1"/>
    <col min="8" max="8" width="15.6640625" customWidth="1"/>
    <col min="9" max="9" width="13.109375" customWidth="1"/>
  </cols>
  <sheetData>
    <row r="1" spans="1:10" x14ac:dyDescent="0.3">
      <c r="A1" t="s">
        <v>22</v>
      </c>
    </row>
    <row r="2" spans="1:10" ht="15" thickBot="1" x14ac:dyDescent="0.35"/>
    <row r="3" spans="1:10" x14ac:dyDescent="0.3">
      <c r="A3" s="42" t="s">
        <v>23</v>
      </c>
      <c r="B3" s="42"/>
      <c r="E3" s="74"/>
      <c r="F3" s="75" t="s">
        <v>155</v>
      </c>
      <c r="G3" s="75" t="s">
        <v>41</v>
      </c>
      <c r="H3" s="76" t="s">
        <v>65</v>
      </c>
    </row>
    <row r="4" spans="1:10" x14ac:dyDescent="0.3">
      <c r="A4" t="s">
        <v>24</v>
      </c>
      <c r="B4">
        <v>0.64594407604403992</v>
      </c>
      <c r="E4" s="65" t="s">
        <v>157</v>
      </c>
      <c r="F4" s="66">
        <f>B17</f>
        <v>-1.0869833859469474E-2</v>
      </c>
      <c r="G4" s="66" t="s">
        <v>57</v>
      </c>
      <c r="H4" s="67" t="str">
        <f>IF(E17 &gt; 0.05,"Insignificant","Significant")</f>
        <v>Insignificant</v>
      </c>
    </row>
    <row r="5" spans="1:10" ht="15" thickBot="1" x14ac:dyDescent="0.35">
      <c r="A5" t="s">
        <v>25</v>
      </c>
      <c r="B5" s="48">
        <v>0.41724374937638836</v>
      </c>
      <c r="E5" s="68" t="s">
        <v>158</v>
      </c>
      <c r="F5" s="69">
        <f>B18</f>
        <v>1.2322800227524096</v>
      </c>
      <c r="G5" s="70" t="s">
        <v>58</v>
      </c>
      <c r="H5" s="71" t="str">
        <f>IF(E18 &gt; 0.05,"Insignificant","Significant")</f>
        <v>Significant</v>
      </c>
    </row>
    <row r="6" spans="1:10" x14ac:dyDescent="0.3">
      <c r="A6" t="s">
        <v>26</v>
      </c>
      <c r="B6">
        <v>0.40558862436391613</v>
      </c>
    </row>
    <row r="7" spans="1:10" x14ac:dyDescent="0.3">
      <c r="A7" t="s">
        <v>27</v>
      </c>
      <c r="B7">
        <v>4.804360346613927E-2</v>
      </c>
      <c r="H7" s="43" t="s">
        <v>162</v>
      </c>
      <c r="I7" s="72"/>
      <c r="J7" s="73"/>
    </row>
    <row r="8" spans="1:10" ht="15" thickBot="1" x14ac:dyDescent="0.35">
      <c r="A8" s="52" t="s">
        <v>28</v>
      </c>
      <c r="B8" s="52">
        <v>52</v>
      </c>
      <c r="H8" s="46" t="s">
        <v>163</v>
      </c>
      <c r="I8">
        <f>E12</f>
        <v>35.79916551130021</v>
      </c>
      <c r="J8" s="47"/>
    </row>
    <row r="9" spans="1:10" x14ac:dyDescent="0.3">
      <c r="H9" s="49" t="s">
        <v>69</v>
      </c>
      <c r="I9" s="50">
        <f>B5</f>
        <v>0.41724374937638836</v>
      </c>
      <c r="J9" s="51"/>
    </row>
    <row r="10" spans="1:10" ht="15" thickBot="1" x14ac:dyDescent="0.35">
      <c r="A10" t="s">
        <v>29</v>
      </c>
    </row>
    <row r="11" spans="1:10" x14ac:dyDescent="0.3">
      <c r="A11" s="53"/>
      <c r="B11" s="53" t="s">
        <v>34</v>
      </c>
      <c r="C11" s="53" t="s">
        <v>35</v>
      </c>
      <c r="D11" s="53" t="s">
        <v>36</v>
      </c>
      <c r="E11" s="53" t="s">
        <v>37</v>
      </c>
      <c r="F11" s="53" t="s">
        <v>38</v>
      </c>
    </row>
    <row r="12" spans="1:10" x14ac:dyDescent="0.3">
      <c r="A12" t="s">
        <v>30</v>
      </c>
      <c r="B12">
        <v>1</v>
      </c>
      <c r="C12">
        <v>8.2631198300951836E-2</v>
      </c>
      <c r="D12">
        <v>8.2631198300951836E-2</v>
      </c>
      <c r="E12">
        <v>35.79916551130021</v>
      </c>
      <c r="F12">
        <v>2.3241681807232424E-7</v>
      </c>
    </row>
    <row r="13" spans="1:10" x14ac:dyDescent="0.3">
      <c r="A13" t="s">
        <v>31</v>
      </c>
      <c r="B13">
        <v>50</v>
      </c>
      <c r="C13">
        <v>0.11540939170058145</v>
      </c>
      <c r="D13">
        <v>2.308187834011629E-3</v>
      </c>
    </row>
    <row r="14" spans="1:10" ht="15" thickBot="1" x14ac:dyDescent="0.35">
      <c r="A14" s="52" t="s">
        <v>32</v>
      </c>
      <c r="B14" s="52">
        <v>51</v>
      </c>
      <c r="C14" s="52">
        <v>0.19804059000153329</v>
      </c>
      <c r="D14" s="52"/>
      <c r="E14" s="52"/>
      <c r="F14" s="52"/>
    </row>
    <row r="15" spans="1:10" ht="15" thickBot="1" x14ac:dyDescent="0.35"/>
    <row r="16" spans="1:10" x14ac:dyDescent="0.3">
      <c r="A16" s="53"/>
      <c r="B16" s="53" t="s">
        <v>39</v>
      </c>
      <c r="C16" s="53" t="s">
        <v>27</v>
      </c>
      <c r="D16" s="53" t="s">
        <v>40</v>
      </c>
      <c r="E16" s="53" t="s">
        <v>41</v>
      </c>
      <c r="F16" s="53" t="s">
        <v>42</v>
      </c>
      <c r="G16" s="53" t="s">
        <v>43</v>
      </c>
      <c r="H16" s="53" t="s">
        <v>44</v>
      </c>
      <c r="I16" s="53" t="s">
        <v>45</v>
      </c>
    </row>
    <row r="17" spans="1:9" x14ac:dyDescent="0.3">
      <c r="A17" t="s">
        <v>33</v>
      </c>
      <c r="B17" s="48">
        <v>-1.0869833859469474E-2</v>
      </c>
      <c r="C17">
        <v>6.6846396258163198E-3</v>
      </c>
      <c r="D17">
        <v>-1.6260912282376125</v>
      </c>
      <c r="E17" s="48">
        <v>0.11021736950765926</v>
      </c>
      <c r="F17">
        <v>-2.4296327691012663E-2</v>
      </c>
      <c r="G17">
        <v>2.5566599720737177E-3</v>
      </c>
      <c r="H17">
        <v>-2.4296327691012663E-2</v>
      </c>
      <c r="I17">
        <v>2.5566599720737177E-3</v>
      </c>
    </row>
    <row r="18" spans="1:9" ht="15" thickBot="1" x14ac:dyDescent="0.35">
      <c r="A18" s="52" t="s">
        <v>49</v>
      </c>
      <c r="B18" s="55">
        <v>1.2322800227524096</v>
      </c>
      <c r="C18" s="52">
        <v>0.20595529234092888</v>
      </c>
      <c r="D18" s="52">
        <v>5.9832403855519773</v>
      </c>
      <c r="E18" s="55">
        <v>2.324168180723276E-7</v>
      </c>
      <c r="F18" s="52">
        <v>0.81860664363566071</v>
      </c>
      <c r="G18" s="52">
        <v>1.6459534018691584</v>
      </c>
      <c r="H18" s="52">
        <v>0.81860664363566071</v>
      </c>
      <c r="I18" s="52">
        <v>1.6459534018691584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53" t="s">
        <v>47</v>
      </c>
      <c r="B24" s="53" t="s">
        <v>50</v>
      </c>
      <c r="C24" s="53" t="s">
        <v>48</v>
      </c>
    </row>
    <row r="25" spans="1:9" x14ac:dyDescent="0.3">
      <c r="A25">
        <v>1</v>
      </c>
      <c r="B25">
        <v>-5.2295245642261262E-2</v>
      </c>
      <c r="C25">
        <v>-6.6137306848901289E-5</v>
      </c>
    </row>
    <row r="26" spans="1:9" x14ac:dyDescent="0.3">
      <c r="A26">
        <v>2</v>
      </c>
      <c r="B26">
        <v>-2.010379384443043E-4</v>
      </c>
      <c r="C26">
        <v>1.2793591800968359E-2</v>
      </c>
    </row>
    <row r="27" spans="1:9" x14ac:dyDescent="0.3">
      <c r="A27">
        <v>3</v>
      </c>
      <c r="B27">
        <v>-0.14829296825146787</v>
      </c>
      <c r="C27">
        <v>-6.8185687306945214E-2</v>
      </c>
    </row>
    <row r="28" spans="1:9" x14ac:dyDescent="0.3">
      <c r="A28">
        <v>4</v>
      </c>
      <c r="B28">
        <v>-0.15420000599445763</v>
      </c>
      <c r="C28">
        <v>6.2994470645867509E-2</v>
      </c>
    </row>
    <row r="29" spans="1:9" x14ac:dyDescent="0.3">
      <c r="A29">
        <v>5</v>
      </c>
      <c r="B29">
        <v>1.7581054905765354E-3</v>
      </c>
      <c r="C29">
        <v>-9.0410125796196783E-2</v>
      </c>
    </row>
    <row r="30" spans="1:9" x14ac:dyDescent="0.3">
      <c r="A30">
        <v>6</v>
      </c>
      <c r="B30">
        <v>-9.0805409530858014E-2</v>
      </c>
      <c r="C30">
        <v>-5.402531143039456E-2</v>
      </c>
    </row>
    <row r="31" spans="1:9" x14ac:dyDescent="0.3">
      <c r="A31">
        <v>7</v>
      </c>
      <c r="B31">
        <v>-2.4414158430626873E-2</v>
      </c>
      <c r="C31">
        <v>-4.5491476918221585E-3</v>
      </c>
    </row>
    <row r="32" spans="1:9" x14ac:dyDescent="0.3">
      <c r="A32">
        <v>8</v>
      </c>
      <c r="B32">
        <v>4.1000918498748495E-3</v>
      </c>
      <c r="C32">
        <v>-2.942362384358857E-2</v>
      </c>
    </row>
    <row r="33" spans="1:3" x14ac:dyDescent="0.3">
      <c r="A33">
        <v>9</v>
      </c>
      <c r="B33">
        <v>3.2987185777890365E-2</v>
      </c>
      <c r="C33">
        <v>0.11602835442201187</v>
      </c>
    </row>
    <row r="34" spans="1:3" x14ac:dyDescent="0.3">
      <c r="A34">
        <v>10</v>
      </c>
      <c r="B34">
        <v>-4.3602337397187677E-2</v>
      </c>
      <c r="C34">
        <v>-3.5183475981593687E-2</v>
      </c>
    </row>
    <row r="35" spans="1:3" x14ac:dyDescent="0.3">
      <c r="A35">
        <v>11</v>
      </c>
      <c r="B35">
        <v>-1.312184382436634E-2</v>
      </c>
      <c r="C35">
        <v>-7.1460750372059137E-3</v>
      </c>
    </row>
    <row r="36" spans="1:3" x14ac:dyDescent="0.3">
      <c r="A36">
        <v>12</v>
      </c>
      <c r="B36">
        <v>-8.1641699230194133E-3</v>
      </c>
      <c r="C36">
        <v>2.6161528862274717E-2</v>
      </c>
    </row>
    <row r="37" spans="1:3" x14ac:dyDescent="0.3">
      <c r="A37">
        <v>13</v>
      </c>
      <c r="B37">
        <v>-2.2002403355640139E-2</v>
      </c>
      <c r="C37">
        <v>2.3050728237462202E-2</v>
      </c>
    </row>
    <row r="38" spans="1:3" x14ac:dyDescent="0.3">
      <c r="A38">
        <v>14</v>
      </c>
      <c r="B38">
        <v>-1.4645236262686144E-2</v>
      </c>
      <c r="C38">
        <v>1.5730328895172143E-2</v>
      </c>
    </row>
    <row r="39" spans="1:3" x14ac:dyDescent="0.3">
      <c r="A39">
        <v>15</v>
      </c>
      <c r="B39">
        <v>4.8803331290085232E-3</v>
      </c>
      <c r="C39">
        <v>7.245667959920106E-2</v>
      </c>
    </row>
    <row r="40" spans="1:3" x14ac:dyDescent="0.3">
      <c r="A40">
        <v>16</v>
      </c>
      <c r="B40">
        <v>4.1396486932347695E-2</v>
      </c>
      <c r="C40">
        <v>-2.5700211908644709E-2</v>
      </c>
    </row>
    <row r="41" spans="1:3" x14ac:dyDescent="0.3">
      <c r="A41">
        <v>17</v>
      </c>
      <c r="B41">
        <v>-1.6221215686195816E-2</v>
      </c>
      <c r="C41">
        <v>-1.5548958696166588E-2</v>
      </c>
    </row>
    <row r="42" spans="1:3" x14ac:dyDescent="0.3">
      <c r="A42">
        <v>18</v>
      </c>
      <c r="B42">
        <v>-6.294642602877587E-2</v>
      </c>
      <c r="C42">
        <v>0.10412289715134461</v>
      </c>
    </row>
    <row r="43" spans="1:3" x14ac:dyDescent="0.3">
      <c r="A43">
        <v>19</v>
      </c>
      <c r="B43">
        <v>1.043496317060226E-2</v>
      </c>
      <c r="C43">
        <v>1.9685412939571288E-2</v>
      </c>
    </row>
    <row r="44" spans="1:3" x14ac:dyDescent="0.3">
      <c r="A44">
        <v>20</v>
      </c>
      <c r="B44">
        <v>-4.3472986428241536E-3</v>
      </c>
      <c r="C44">
        <v>-5.0417586187982519E-2</v>
      </c>
    </row>
    <row r="45" spans="1:3" x14ac:dyDescent="0.3">
      <c r="A45">
        <v>21</v>
      </c>
      <c r="B45">
        <v>-5.6529922788203964E-3</v>
      </c>
      <c r="C45">
        <v>-6.6497882515005949E-3</v>
      </c>
    </row>
    <row r="46" spans="1:3" x14ac:dyDescent="0.3">
      <c r="A46">
        <v>22</v>
      </c>
      <c r="B46">
        <v>-2.9876494298628393E-2</v>
      </c>
      <c r="C46">
        <v>-7.3790825902605266E-3</v>
      </c>
    </row>
    <row r="47" spans="1:3" x14ac:dyDescent="0.3">
      <c r="A47">
        <v>23</v>
      </c>
      <c r="B47">
        <v>6.3284260607916171E-2</v>
      </c>
      <c r="C47">
        <v>-4.3261251953039578E-2</v>
      </c>
    </row>
    <row r="48" spans="1:3" x14ac:dyDescent="0.3">
      <c r="A48">
        <v>24</v>
      </c>
      <c r="B48">
        <v>-1.5040018998715959E-2</v>
      </c>
      <c r="C48">
        <v>8.2723428285645731E-3</v>
      </c>
    </row>
    <row r="49" spans="1:3" x14ac:dyDescent="0.3">
      <c r="A49">
        <v>25</v>
      </c>
      <c r="B49">
        <v>3.4430134914261432E-2</v>
      </c>
      <c r="C49">
        <v>4.2683462884672008E-2</v>
      </c>
    </row>
    <row r="50" spans="1:3" x14ac:dyDescent="0.3">
      <c r="A50">
        <v>26</v>
      </c>
      <c r="B50">
        <v>-5.127164146029102E-3</v>
      </c>
      <c r="C50">
        <v>-2.3712857217006195E-2</v>
      </c>
    </row>
    <row r="51" spans="1:3" x14ac:dyDescent="0.3">
      <c r="A51">
        <v>27</v>
      </c>
      <c r="B51">
        <v>-3.8016072999408873E-2</v>
      </c>
      <c r="C51">
        <v>1.2827939137312026E-2</v>
      </c>
    </row>
    <row r="52" spans="1:3" x14ac:dyDescent="0.3">
      <c r="A52">
        <v>28</v>
      </c>
      <c r="B52">
        <v>2.4777441782545571E-2</v>
      </c>
      <c r="C52">
        <v>-1.2014990851839252E-2</v>
      </c>
    </row>
    <row r="53" spans="1:3" x14ac:dyDescent="0.3">
      <c r="A53">
        <v>29</v>
      </c>
      <c r="B53">
        <v>-1.6903423596895378E-2</v>
      </c>
      <c r="C53">
        <v>-8.8725253167054402E-2</v>
      </c>
    </row>
    <row r="54" spans="1:3" x14ac:dyDescent="0.3">
      <c r="A54">
        <v>30</v>
      </c>
      <c r="B54">
        <v>-2.6765537267862093E-3</v>
      </c>
      <c r="C54">
        <v>-3.7330185953471547E-3</v>
      </c>
    </row>
    <row r="55" spans="1:3" x14ac:dyDescent="0.3">
      <c r="A55">
        <v>31</v>
      </c>
      <c r="B55">
        <v>-2.7246532133712011E-2</v>
      </c>
      <c r="C55">
        <v>5.8510336162168518E-2</v>
      </c>
    </row>
    <row r="56" spans="1:3" x14ac:dyDescent="0.3">
      <c r="A56">
        <v>32</v>
      </c>
      <c r="B56">
        <v>1.267297682238178E-2</v>
      </c>
      <c r="C56">
        <v>-2.5170479410497288E-2</v>
      </c>
    </row>
    <row r="57" spans="1:3" x14ac:dyDescent="0.3">
      <c r="A57">
        <v>33</v>
      </c>
      <c r="B57">
        <v>-4.065796755886119E-2</v>
      </c>
      <c r="C57">
        <v>-2.3555802591841001E-2</v>
      </c>
    </row>
    <row r="58" spans="1:3" x14ac:dyDescent="0.3">
      <c r="A58">
        <v>34</v>
      </c>
      <c r="B58">
        <v>-2.549365164814419E-2</v>
      </c>
      <c r="C58">
        <v>0.14930057481014145</v>
      </c>
    </row>
    <row r="59" spans="1:3" x14ac:dyDescent="0.3">
      <c r="A59">
        <v>35</v>
      </c>
      <c r="B59">
        <v>-2.5889328041776349E-2</v>
      </c>
      <c r="C59">
        <v>2.5715530855086478E-2</v>
      </c>
    </row>
    <row r="60" spans="1:3" x14ac:dyDescent="0.3">
      <c r="A60">
        <v>36</v>
      </c>
      <c r="B60">
        <v>-9.5502515598526305E-3</v>
      </c>
      <c r="C60">
        <v>-6.5125828795826832E-2</v>
      </c>
    </row>
    <row r="61" spans="1:3" x14ac:dyDescent="0.3">
      <c r="A61">
        <v>37</v>
      </c>
      <c r="B61">
        <v>-5.7225473812205441E-2</v>
      </c>
      <c r="C61">
        <v>-3.5558857669026056E-3</v>
      </c>
    </row>
    <row r="62" spans="1:3" x14ac:dyDescent="0.3">
      <c r="A62">
        <v>38</v>
      </c>
      <c r="B62">
        <v>-9.3063279995449742E-4</v>
      </c>
      <c r="C62">
        <v>-3.2542571513694309E-2</v>
      </c>
    </row>
    <row r="63" spans="1:3" x14ac:dyDescent="0.3">
      <c r="A63">
        <v>39</v>
      </c>
      <c r="B63">
        <v>2.2212639321984515E-4</v>
      </c>
      <c r="C63">
        <v>-1.2025299615012794E-2</v>
      </c>
    </row>
    <row r="64" spans="1:3" x14ac:dyDescent="0.3">
      <c r="A64">
        <v>40</v>
      </c>
      <c r="B64">
        <v>2.4363127549489789E-2</v>
      </c>
      <c r="C64">
        <v>-4.7097081559774226E-2</v>
      </c>
    </row>
    <row r="65" spans="1:3" x14ac:dyDescent="0.3">
      <c r="A65">
        <v>41</v>
      </c>
      <c r="B65">
        <v>-7.2681108124232931E-3</v>
      </c>
      <c r="C65">
        <v>-9.6591130268629567E-3</v>
      </c>
    </row>
    <row r="66" spans="1:3" x14ac:dyDescent="0.3">
      <c r="A66">
        <v>42</v>
      </c>
      <c r="B66">
        <v>-1.0857793574504877E-2</v>
      </c>
      <c r="C66">
        <v>-7.9116238937324921E-3</v>
      </c>
    </row>
    <row r="67" spans="1:3" x14ac:dyDescent="0.3">
      <c r="A67">
        <v>43</v>
      </c>
      <c r="B67">
        <v>-6.0502373706514383E-3</v>
      </c>
      <c r="C67">
        <v>-6.9848972602251772E-2</v>
      </c>
    </row>
    <row r="68" spans="1:3" x14ac:dyDescent="0.3">
      <c r="A68">
        <v>44</v>
      </c>
      <c r="B68">
        <v>-6.1550361968602512E-3</v>
      </c>
      <c r="C68">
        <v>3.9141010130048219E-2</v>
      </c>
    </row>
    <row r="69" spans="1:3" x14ac:dyDescent="0.3">
      <c r="A69">
        <v>45</v>
      </c>
      <c r="B69">
        <v>3.0343371367399504E-2</v>
      </c>
      <c r="C69">
        <v>3.6732646704514316E-2</v>
      </c>
    </row>
    <row r="70" spans="1:3" x14ac:dyDescent="0.3">
      <c r="A70">
        <v>46</v>
      </c>
      <c r="B70">
        <v>5.9129651593170407E-2</v>
      </c>
      <c r="C70">
        <v>9.6437978157408594E-3</v>
      </c>
    </row>
    <row r="71" spans="1:3" x14ac:dyDescent="0.3">
      <c r="A71">
        <v>47</v>
      </c>
      <c r="B71">
        <v>1.1644894807758602E-2</v>
      </c>
      <c r="C71">
        <v>2.6932095025447977E-2</v>
      </c>
    </row>
    <row r="72" spans="1:3" x14ac:dyDescent="0.3">
      <c r="A72">
        <v>48</v>
      </c>
      <c r="B72">
        <v>-5.9174827671122143E-2</v>
      </c>
      <c r="C72">
        <v>-2.3587736479534369E-2</v>
      </c>
    </row>
    <row r="73" spans="1:3" x14ac:dyDescent="0.3">
      <c r="A73">
        <v>49</v>
      </c>
      <c r="B73">
        <v>-1.346639117883109E-2</v>
      </c>
      <c r="C73">
        <v>1.4841474555833612E-2</v>
      </c>
    </row>
    <row r="74" spans="1:3" x14ac:dyDescent="0.3">
      <c r="A74">
        <v>50</v>
      </c>
      <c r="B74">
        <v>-8.7041520442197075E-3</v>
      </c>
      <c r="C74">
        <v>8.1216898856250261E-3</v>
      </c>
    </row>
    <row r="75" spans="1:3" x14ac:dyDescent="0.3">
      <c r="A75">
        <v>51</v>
      </c>
      <c r="B75">
        <v>-1.1452804499848396E-3</v>
      </c>
      <c r="C75">
        <v>-2.2965671214554589E-2</v>
      </c>
    </row>
    <row r="76" spans="1:3" ht="15" thickBot="1" x14ac:dyDescent="0.35">
      <c r="A76" s="52">
        <v>52</v>
      </c>
      <c r="B76" s="52">
        <v>-2.2611848032968576E-2</v>
      </c>
      <c r="C76" s="52">
        <v>2.3431756934893855E-2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72"/>
  <sheetViews>
    <sheetView workbookViewId="0">
      <selection activeCell="B5" sqref="B5"/>
    </sheetView>
  </sheetViews>
  <sheetFormatPr defaultRowHeight="14.4" x14ac:dyDescent="0.3"/>
  <cols>
    <col min="1" max="1" width="17.44140625" bestFit="1" customWidth="1"/>
    <col min="6" max="6" width="12" customWidth="1"/>
    <col min="8" max="8" width="13.6640625" customWidth="1"/>
  </cols>
  <sheetData>
    <row r="1" spans="1:9" x14ac:dyDescent="0.3">
      <c r="A1" t="s">
        <v>22</v>
      </c>
    </row>
    <row r="2" spans="1:9" ht="15" thickBot="1" x14ac:dyDescent="0.35">
      <c r="E2" t="s">
        <v>62</v>
      </c>
      <c r="F2" t="s">
        <v>55</v>
      </c>
      <c r="G2" t="s">
        <v>56</v>
      </c>
      <c r="H2" t="s">
        <v>59</v>
      </c>
    </row>
    <row r="3" spans="1:9" x14ac:dyDescent="0.3">
      <c r="A3" s="42" t="s">
        <v>23</v>
      </c>
      <c r="B3" s="42"/>
      <c r="E3" s="11" t="s">
        <v>53</v>
      </c>
      <c r="F3">
        <v>-1.8123280913802217E-3</v>
      </c>
      <c r="G3" t="s">
        <v>57</v>
      </c>
      <c r="H3" t="s">
        <v>60</v>
      </c>
    </row>
    <row r="4" spans="1:9" x14ac:dyDescent="0.3">
      <c r="A4" t="s">
        <v>24</v>
      </c>
      <c r="B4">
        <v>0.69208708874259373</v>
      </c>
      <c r="E4" s="29" t="s">
        <v>54</v>
      </c>
      <c r="F4">
        <v>1.0416638545216395</v>
      </c>
      <c r="G4" t="s">
        <v>58</v>
      </c>
      <c r="H4" t="s">
        <v>61</v>
      </c>
    </row>
    <row r="5" spans="1:9" x14ac:dyDescent="0.3">
      <c r="A5" t="s">
        <v>25</v>
      </c>
      <c r="B5">
        <v>0.47898453840419902</v>
      </c>
    </row>
    <row r="6" spans="1:9" x14ac:dyDescent="0.3">
      <c r="A6" t="s">
        <v>26</v>
      </c>
      <c r="B6">
        <v>0.4754159393521728</v>
      </c>
    </row>
    <row r="7" spans="1:9" x14ac:dyDescent="0.3">
      <c r="A7" t="s">
        <v>27</v>
      </c>
      <c r="B7">
        <v>2.555691150601791E-2</v>
      </c>
    </row>
    <row r="8" spans="1:9" ht="15" thickBot="1" x14ac:dyDescent="0.35">
      <c r="A8" s="52" t="s">
        <v>28</v>
      </c>
      <c r="B8" s="52">
        <v>148</v>
      </c>
    </row>
    <row r="10" spans="1:9" ht="15" thickBot="1" x14ac:dyDescent="0.35">
      <c r="A10" t="s">
        <v>29</v>
      </c>
    </row>
    <row r="11" spans="1:9" x14ac:dyDescent="0.3">
      <c r="A11" s="53"/>
      <c r="B11" s="53" t="s">
        <v>34</v>
      </c>
      <c r="C11" s="53" t="s">
        <v>35</v>
      </c>
      <c r="D11" s="53" t="s">
        <v>36</v>
      </c>
      <c r="E11" s="53" t="s">
        <v>37</v>
      </c>
      <c r="F11" s="53" t="s">
        <v>38</v>
      </c>
    </row>
    <row r="12" spans="1:9" x14ac:dyDescent="0.3">
      <c r="A12" t="s">
        <v>30</v>
      </c>
      <c r="B12">
        <v>1</v>
      </c>
      <c r="C12">
        <v>8.7667874488593978E-2</v>
      </c>
      <c r="D12">
        <v>8.7667874488593978E-2</v>
      </c>
      <c r="E12">
        <v>134.22201021217566</v>
      </c>
      <c r="F12">
        <v>2.0221703508559945E-22</v>
      </c>
    </row>
    <row r="13" spans="1:9" x14ac:dyDescent="0.3">
      <c r="A13" t="s">
        <v>31</v>
      </c>
      <c r="B13">
        <v>146</v>
      </c>
      <c r="C13">
        <v>9.5360735956058873E-2</v>
      </c>
      <c r="D13">
        <v>6.5315572572643065E-4</v>
      </c>
    </row>
    <row r="14" spans="1:9" ht="15" thickBot="1" x14ac:dyDescent="0.35">
      <c r="A14" s="52" t="s">
        <v>32</v>
      </c>
      <c r="B14" s="52">
        <v>147</v>
      </c>
      <c r="C14" s="52">
        <v>0.18302861044465285</v>
      </c>
      <c r="D14" s="52"/>
      <c r="E14" s="52"/>
      <c r="F14" s="52"/>
    </row>
    <row r="15" spans="1:9" ht="15" thickBot="1" x14ac:dyDescent="0.35"/>
    <row r="16" spans="1:9" x14ac:dyDescent="0.3">
      <c r="A16" s="53"/>
      <c r="B16" s="53" t="s">
        <v>39</v>
      </c>
      <c r="C16" s="53" t="s">
        <v>27</v>
      </c>
      <c r="D16" s="53" t="s">
        <v>40</v>
      </c>
      <c r="E16" s="53" t="s">
        <v>41</v>
      </c>
      <c r="F16" s="53" t="s">
        <v>42</v>
      </c>
      <c r="G16" s="53" t="s">
        <v>43</v>
      </c>
      <c r="H16" s="53" t="s">
        <v>44</v>
      </c>
      <c r="I16" s="53" t="s">
        <v>45</v>
      </c>
    </row>
    <row r="17" spans="1:9" x14ac:dyDescent="0.3">
      <c r="A17" t="s">
        <v>33</v>
      </c>
      <c r="B17" s="11">
        <v>-1.8123280913802217E-3</v>
      </c>
      <c r="C17">
        <v>2.1048646561223922E-3</v>
      </c>
      <c r="D17">
        <v>-0.8610188242311575</v>
      </c>
      <c r="E17" s="11">
        <v>0.39063949068720094</v>
      </c>
      <c r="F17">
        <v>-5.9722682080158174E-3</v>
      </c>
      <c r="G17">
        <v>2.3476120252553744E-3</v>
      </c>
      <c r="H17">
        <v>-5.9722682080158174E-3</v>
      </c>
      <c r="I17">
        <v>2.3476120252553744E-3</v>
      </c>
    </row>
    <row r="18" spans="1:9" ht="15" thickBot="1" x14ac:dyDescent="0.35">
      <c r="A18" s="52" t="s">
        <v>178</v>
      </c>
      <c r="B18" s="82">
        <v>1.0416638545216395</v>
      </c>
      <c r="C18" s="52">
        <v>8.9911599786163809E-2</v>
      </c>
      <c r="D18" s="52">
        <v>11.58542231479611</v>
      </c>
      <c r="E18" s="82">
        <v>2.0221703508560232E-22</v>
      </c>
      <c r="F18" s="52">
        <v>0.86396745498667638</v>
      </c>
      <c r="G18" s="52">
        <v>1.2193602540566024</v>
      </c>
      <c r="H18" s="52">
        <v>0.86396745498667638</v>
      </c>
      <c r="I18" s="52">
        <v>1.2193602540566024</v>
      </c>
    </row>
    <row r="21" spans="1:9" x14ac:dyDescent="0.3">
      <c r="F21" s="81"/>
    </row>
    <row r="22" spans="1:9" x14ac:dyDescent="0.3">
      <c r="A22" t="s">
        <v>46</v>
      </c>
    </row>
    <row r="23" spans="1:9" ht="15" thickBot="1" x14ac:dyDescent="0.35">
      <c r="F23" s="81"/>
    </row>
    <row r="24" spans="1:9" x14ac:dyDescent="0.3">
      <c r="A24" s="53" t="s">
        <v>47</v>
      </c>
      <c r="B24" s="53" t="s">
        <v>177</v>
      </c>
      <c r="C24" s="53" t="s">
        <v>48</v>
      </c>
    </row>
    <row r="25" spans="1:9" x14ac:dyDescent="0.3">
      <c r="A25">
        <v>1</v>
      </c>
      <c r="B25">
        <v>-8.2941402838837049E-3</v>
      </c>
      <c r="C25">
        <v>-6.00961627892674E-3</v>
      </c>
    </row>
    <row r="26" spans="1:9" x14ac:dyDescent="0.3">
      <c r="A26">
        <v>2</v>
      </c>
      <c r="B26">
        <v>-1.7794399043012322E-2</v>
      </c>
      <c r="C26">
        <v>-1.9053694625410966E-2</v>
      </c>
    </row>
    <row r="27" spans="1:9" x14ac:dyDescent="0.3">
      <c r="A27">
        <v>3</v>
      </c>
      <c r="B27">
        <v>5.1591520735003431E-3</v>
      </c>
      <c r="C27">
        <v>-4.2649647381556924E-3</v>
      </c>
    </row>
    <row r="28" spans="1:9" x14ac:dyDescent="0.3">
      <c r="A28">
        <v>4</v>
      </c>
      <c r="B28">
        <v>3.4750142771002801E-2</v>
      </c>
      <c r="C28">
        <v>3.5354649782261036E-2</v>
      </c>
    </row>
    <row r="29" spans="1:9" x14ac:dyDescent="0.3">
      <c r="A29">
        <v>5</v>
      </c>
      <c r="B29">
        <v>-5.2544114375059564E-3</v>
      </c>
      <c r="C29">
        <v>7.5334106131927855E-3</v>
      </c>
    </row>
    <row r="30" spans="1:9" x14ac:dyDescent="0.3">
      <c r="A30">
        <v>6</v>
      </c>
      <c r="B30">
        <v>-1.4244863822930271E-2</v>
      </c>
      <c r="C30">
        <v>-8.4232613733458191E-3</v>
      </c>
    </row>
    <row r="31" spans="1:9" x14ac:dyDescent="0.3">
      <c r="A31">
        <v>7</v>
      </c>
      <c r="B31">
        <v>-7.7016727905214518E-3</v>
      </c>
      <c r="C31">
        <v>-1.5890146946323576E-2</v>
      </c>
    </row>
    <row r="32" spans="1:9" x14ac:dyDescent="0.3">
      <c r="A32">
        <v>8</v>
      </c>
      <c r="B32">
        <v>3.2353974600281958E-3</v>
      </c>
      <c r="C32">
        <v>-8.8048266599360225E-3</v>
      </c>
    </row>
    <row r="33" spans="1:3" x14ac:dyDescent="0.3">
      <c r="A33">
        <v>9</v>
      </c>
      <c r="B33">
        <v>-1.6753036476957577E-2</v>
      </c>
      <c r="C33">
        <v>-7.2865052751662253E-3</v>
      </c>
    </row>
    <row r="34" spans="1:3" x14ac:dyDescent="0.3">
      <c r="A34">
        <v>10</v>
      </c>
      <c r="B34">
        <v>-1.9898844839031007E-3</v>
      </c>
      <c r="C34">
        <v>4.5372600616675187E-3</v>
      </c>
    </row>
    <row r="35" spans="1:3" x14ac:dyDescent="0.3">
      <c r="A35">
        <v>11</v>
      </c>
      <c r="B35">
        <v>-5.6668104651420971E-3</v>
      </c>
      <c r="C35">
        <v>1.1447178924611185E-2</v>
      </c>
    </row>
    <row r="36" spans="1:3" x14ac:dyDescent="0.3">
      <c r="A36">
        <v>12</v>
      </c>
      <c r="B36">
        <v>3.4602027885853831E-3</v>
      </c>
      <c r="C36">
        <v>4.9807980706671577E-3</v>
      </c>
    </row>
    <row r="37" spans="1:3" x14ac:dyDescent="0.3">
      <c r="A37">
        <v>13</v>
      </c>
      <c r="B37">
        <v>7.8684243571052973E-3</v>
      </c>
      <c r="C37">
        <v>-1.6303986234772527E-2</v>
      </c>
    </row>
    <row r="38" spans="1:3" x14ac:dyDescent="0.3">
      <c r="A38">
        <v>14</v>
      </c>
      <c r="B38">
        <v>-1.5179589350324454E-2</v>
      </c>
      <c r="C38">
        <v>3.3788977359410735E-2</v>
      </c>
    </row>
    <row r="39" spans="1:3" x14ac:dyDescent="0.3">
      <c r="A39">
        <v>15</v>
      </c>
      <c r="B39">
        <v>-4.3056223691314349E-3</v>
      </c>
      <c r="C39">
        <v>-6.1143681659061823E-3</v>
      </c>
    </row>
    <row r="40" spans="1:3" x14ac:dyDescent="0.3">
      <c r="A40">
        <v>16</v>
      </c>
      <c r="B40">
        <v>1.1288620546195061E-2</v>
      </c>
      <c r="C40">
        <v>-1.9845363108711142E-2</v>
      </c>
    </row>
    <row r="41" spans="1:3" x14ac:dyDescent="0.3">
      <c r="A41">
        <v>17</v>
      </c>
      <c r="B41">
        <v>-2.1017224078388186E-2</v>
      </c>
      <c r="C41">
        <v>-1.4051154895225598E-3</v>
      </c>
    </row>
    <row r="42" spans="1:3" x14ac:dyDescent="0.3">
      <c r="A42">
        <v>18</v>
      </c>
      <c r="B42">
        <v>-2.2223377125674494E-2</v>
      </c>
      <c r="C42">
        <v>1.4754819827750461E-2</v>
      </c>
    </row>
    <row r="43" spans="1:3" x14ac:dyDescent="0.3">
      <c r="A43">
        <v>19</v>
      </c>
      <c r="B43">
        <v>1.7594764549764257E-2</v>
      </c>
      <c r="C43">
        <v>-2.0514627975454062E-2</v>
      </c>
    </row>
    <row r="44" spans="1:3" x14ac:dyDescent="0.3">
      <c r="A44">
        <v>20</v>
      </c>
      <c r="B44">
        <v>-1.7574358452616467E-2</v>
      </c>
      <c r="C44">
        <v>-5.8680673700256016E-3</v>
      </c>
    </row>
    <row r="45" spans="1:3" x14ac:dyDescent="0.3">
      <c r="A45">
        <v>21</v>
      </c>
      <c r="B45">
        <v>3.036584467145011E-2</v>
      </c>
      <c r="C45">
        <v>3.9937806388497914E-3</v>
      </c>
    </row>
    <row r="46" spans="1:3" x14ac:dyDescent="0.3">
      <c r="A46">
        <v>22</v>
      </c>
      <c r="B46">
        <v>3.4870465229749022E-2</v>
      </c>
      <c r="C46">
        <v>-2.2928303541771524E-2</v>
      </c>
    </row>
    <row r="47" spans="1:3" x14ac:dyDescent="0.3">
      <c r="A47">
        <v>23</v>
      </c>
      <c r="B47">
        <v>-8.4107112213099421E-3</v>
      </c>
      <c r="C47">
        <v>1.3043446021730198E-2</v>
      </c>
    </row>
    <row r="48" spans="1:3" x14ac:dyDescent="0.3">
      <c r="A48">
        <v>24</v>
      </c>
      <c r="B48">
        <v>-1.1886897026173904E-2</v>
      </c>
      <c r="C48">
        <v>-1.4806174485401318E-2</v>
      </c>
    </row>
    <row r="49" spans="1:3" x14ac:dyDescent="0.3">
      <c r="A49">
        <v>25</v>
      </c>
      <c r="B49">
        <v>1.6886422018025857E-2</v>
      </c>
      <c r="C49">
        <v>-5.2119086158216692E-3</v>
      </c>
    </row>
    <row r="50" spans="1:3" x14ac:dyDescent="0.3">
      <c r="A50">
        <v>26</v>
      </c>
      <c r="B50">
        <v>-1.0022269296199194E-2</v>
      </c>
      <c r="C50">
        <v>-1.5057069993802692E-2</v>
      </c>
    </row>
    <row r="51" spans="1:3" x14ac:dyDescent="0.3">
      <c r="A51">
        <v>27</v>
      </c>
      <c r="B51">
        <v>6.6351748380445372E-5</v>
      </c>
      <c r="C51">
        <v>-2.711860967815418E-2</v>
      </c>
    </row>
    <row r="52" spans="1:3" x14ac:dyDescent="0.3">
      <c r="A52">
        <v>28</v>
      </c>
      <c r="B52">
        <v>-6.273807760828469E-3</v>
      </c>
      <c r="C52">
        <v>-1.250676996186097E-2</v>
      </c>
    </row>
    <row r="53" spans="1:3" x14ac:dyDescent="0.3">
      <c r="A53">
        <v>29</v>
      </c>
      <c r="B53">
        <v>1.9995753614778515E-3</v>
      </c>
      <c r="C53">
        <v>-3.6243934112978192E-3</v>
      </c>
    </row>
    <row r="54" spans="1:3" x14ac:dyDescent="0.3">
      <c r="A54">
        <v>30</v>
      </c>
      <c r="B54">
        <v>-2.6299512293500246E-2</v>
      </c>
      <c r="C54">
        <v>3.2263703303567502E-2</v>
      </c>
    </row>
    <row r="55" spans="1:3" x14ac:dyDescent="0.3">
      <c r="A55">
        <v>31</v>
      </c>
      <c r="B55">
        <v>-4.6526159745319574E-3</v>
      </c>
      <c r="C55">
        <v>-1.3071538255452115E-2</v>
      </c>
    </row>
    <row r="56" spans="1:3" x14ac:dyDescent="0.3">
      <c r="A56">
        <v>32</v>
      </c>
      <c r="B56">
        <v>1.787286131817474E-2</v>
      </c>
      <c r="C56">
        <v>-4.5789128945627686E-3</v>
      </c>
    </row>
    <row r="57" spans="1:3" x14ac:dyDescent="0.3">
      <c r="A57">
        <v>33</v>
      </c>
      <c r="B57">
        <v>-1.2813166964634661E-2</v>
      </c>
      <c r="C57">
        <v>1.0265179176748941E-2</v>
      </c>
    </row>
    <row r="58" spans="1:3" x14ac:dyDescent="0.3">
      <c r="A58">
        <v>34</v>
      </c>
      <c r="B58">
        <v>-2.7755704562845963E-3</v>
      </c>
      <c r="C58">
        <v>-1.2101181852398436E-2</v>
      </c>
    </row>
    <row r="59" spans="1:3" x14ac:dyDescent="0.3">
      <c r="A59">
        <v>35</v>
      </c>
      <c r="B59">
        <v>1.0368175564919195E-2</v>
      </c>
      <c r="C59">
        <v>-4.8670574330565708E-4</v>
      </c>
    </row>
    <row r="60" spans="1:3" x14ac:dyDescent="0.3">
      <c r="A60">
        <v>36</v>
      </c>
      <c r="B60">
        <v>7.7546814634127919E-3</v>
      </c>
      <c r="C60">
        <v>-3.035698807043942E-3</v>
      </c>
    </row>
    <row r="61" spans="1:3" x14ac:dyDescent="0.3">
      <c r="A61">
        <v>37</v>
      </c>
      <c r="B61">
        <v>2.0666627981291469E-3</v>
      </c>
      <c r="C61">
        <v>-3.0709898254375223E-3</v>
      </c>
    </row>
    <row r="62" spans="1:3" x14ac:dyDescent="0.3">
      <c r="A62">
        <v>38</v>
      </c>
      <c r="B62">
        <v>2.5340206112211216E-3</v>
      </c>
      <c r="C62">
        <v>-1.2201986126826157E-2</v>
      </c>
    </row>
    <row r="63" spans="1:3" x14ac:dyDescent="0.3">
      <c r="A63">
        <v>39</v>
      </c>
      <c r="B63">
        <v>6.017118254642774E-3</v>
      </c>
      <c r="C63">
        <v>-1.4320707259143608E-2</v>
      </c>
    </row>
    <row r="64" spans="1:3" x14ac:dyDescent="0.3">
      <c r="A64">
        <v>40</v>
      </c>
      <c r="B64">
        <v>-9.6275177071405652E-3</v>
      </c>
      <c r="C64">
        <v>1.0426610222249845E-2</v>
      </c>
    </row>
    <row r="65" spans="1:3" x14ac:dyDescent="0.3">
      <c r="A65">
        <v>41</v>
      </c>
      <c r="B65">
        <v>3.0409126069483009E-3</v>
      </c>
      <c r="C65">
        <v>-2.4145911831446123E-2</v>
      </c>
    </row>
    <row r="66" spans="1:3" x14ac:dyDescent="0.3">
      <c r="A66">
        <v>42</v>
      </c>
      <c r="B66">
        <v>-3.742316080697838E-3</v>
      </c>
      <c r="C66">
        <v>1.3348988673611928E-2</v>
      </c>
    </row>
    <row r="67" spans="1:3" x14ac:dyDescent="0.3">
      <c r="A67">
        <v>43</v>
      </c>
      <c r="B67">
        <v>-4.4534757306738631E-4</v>
      </c>
      <c r="C67">
        <v>-1.842147421154262E-2</v>
      </c>
    </row>
    <row r="68" spans="1:3" x14ac:dyDescent="0.3">
      <c r="A68">
        <v>44</v>
      </c>
      <c r="B68">
        <v>5.5388060944021131E-3</v>
      </c>
      <c r="C68">
        <v>4.7774484594368949E-3</v>
      </c>
    </row>
    <row r="69" spans="1:3" x14ac:dyDescent="0.3">
      <c r="A69">
        <v>45</v>
      </c>
      <c r="B69">
        <v>4.4541107144428459E-3</v>
      </c>
      <c r="C69">
        <v>3.0457390539185437E-3</v>
      </c>
    </row>
    <row r="70" spans="1:3" x14ac:dyDescent="0.3">
      <c r="A70">
        <v>46</v>
      </c>
      <c r="B70">
        <v>3.0382471082173765E-2</v>
      </c>
      <c r="C70">
        <v>1.2899696077926386E-2</v>
      </c>
    </row>
    <row r="71" spans="1:3" x14ac:dyDescent="0.3">
      <c r="A71">
        <v>47</v>
      </c>
      <c r="B71">
        <v>-1.5374445352346882E-3</v>
      </c>
      <c r="C71">
        <v>5.7849315502578547E-2</v>
      </c>
    </row>
    <row r="72" spans="1:3" x14ac:dyDescent="0.3">
      <c r="A72">
        <v>48</v>
      </c>
      <c r="B72">
        <v>-1.0789567497693168E-2</v>
      </c>
      <c r="C72">
        <v>-2.641270797854595E-2</v>
      </c>
    </row>
    <row r="73" spans="1:3" x14ac:dyDescent="0.3">
      <c r="A73">
        <v>49</v>
      </c>
      <c r="B73">
        <v>6.936694590659891E-3</v>
      </c>
      <c r="C73">
        <v>-1.868330139728501E-2</v>
      </c>
    </row>
    <row r="74" spans="1:3" x14ac:dyDescent="0.3">
      <c r="A74">
        <v>50</v>
      </c>
      <c r="B74">
        <v>-4.1211384583957479E-4</v>
      </c>
      <c r="C74">
        <v>-2.0040207412304573E-2</v>
      </c>
    </row>
    <row r="75" spans="1:3" x14ac:dyDescent="0.3">
      <c r="A75">
        <v>51</v>
      </c>
      <c r="B75">
        <v>-1.9155613563583494E-2</v>
      </c>
      <c r="C75">
        <v>-8.7085954861903132E-3</v>
      </c>
    </row>
    <row r="76" spans="1:3" x14ac:dyDescent="0.3">
      <c r="A76">
        <v>52</v>
      </c>
      <c r="B76">
        <v>-2.4945586889593648E-3</v>
      </c>
      <c r="C76">
        <v>2.2254547318809334E-3</v>
      </c>
    </row>
    <row r="77" spans="1:3" x14ac:dyDescent="0.3">
      <c r="A77">
        <v>53</v>
      </c>
      <c r="B77">
        <v>-2.9868332848527073E-3</v>
      </c>
      <c r="C77">
        <v>-9.0803753837143137E-3</v>
      </c>
    </row>
    <row r="78" spans="1:3" x14ac:dyDescent="0.3">
      <c r="A78">
        <v>54</v>
      </c>
      <c r="B78">
        <v>3.055357478862823E-3</v>
      </c>
      <c r="C78">
        <v>-1.4664631181856309E-2</v>
      </c>
    </row>
    <row r="79" spans="1:3" x14ac:dyDescent="0.3">
      <c r="A79">
        <v>55</v>
      </c>
      <c r="B79">
        <v>-3.8853451224801685E-4</v>
      </c>
      <c r="C79">
        <v>-2.1382787660447908E-2</v>
      </c>
    </row>
    <row r="80" spans="1:3" x14ac:dyDescent="0.3">
      <c r="A80">
        <v>56</v>
      </c>
      <c r="B80">
        <v>3.8954310740523467E-3</v>
      </c>
      <c r="C80">
        <v>-9.9496949290863888E-4</v>
      </c>
    </row>
    <row r="81" spans="1:3" x14ac:dyDescent="0.3">
      <c r="A81">
        <v>57</v>
      </c>
      <c r="B81">
        <v>3.6859171413409111E-3</v>
      </c>
      <c r="C81">
        <v>-5.9636384066469785E-3</v>
      </c>
    </row>
    <row r="82" spans="1:3" x14ac:dyDescent="0.3">
      <c r="A82">
        <v>58</v>
      </c>
      <c r="B82">
        <v>5.7307060360470667E-3</v>
      </c>
      <c r="C82">
        <v>-1.6246863833251253E-2</v>
      </c>
    </row>
    <row r="83" spans="1:3" x14ac:dyDescent="0.3">
      <c r="A83">
        <v>59</v>
      </c>
      <c r="B83">
        <v>-1.2081529674773127E-2</v>
      </c>
      <c r="C83">
        <v>8.4978965987079196E-3</v>
      </c>
    </row>
    <row r="84" spans="1:3" x14ac:dyDescent="0.3">
      <c r="A84">
        <v>60</v>
      </c>
      <c r="B84">
        <v>-4.9496958090230747E-3</v>
      </c>
      <c r="C84">
        <v>8.7113729110970851E-4</v>
      </c>
    </row>
    <row r="85" spans="1:3" x14ac:dyDescent="0.3">
      <c r="A85">
        <v>61</v>
      </c>
      <c r="B85">
        <v>1.6494433622096454E-2</v>
      </c>
      <c r="C85">
        <v>1.0104004946527231E-3</v>
      </c>
    </row>
    <row r="86" spans="1:3" x14ac:dyDescent="0.3">
      <c r="A86">
        <v>62</v>
      </c>
      <c r="B86">
        <v>-6.4850240041123899E-3</v>
      </c>
      <c r="C86">
        <v>2.8783520867344883E-3</v>
      </c>
    </row>
    <row r="87" spans="1:3" x14ac:dyDescent="0.3">
      <c r="A87">
        <v>63</v>
      </c>
      <c r="B87">
        <v>5.4101084737840088E-3</v>
      </c>
      <c r="C87">
        <v>1.6615845485541448E-2</v>
      </c>
    </row>
    <row r="88" spans="1:3" x14ac:dyDescent="0.3">
      <c r="A88">
        <v>64</v>
      </c>
      <c r="B88">
        <v>4.822233607494078E-3</v>
      </c>
      <c r="C88">
        <v>-1.0128659533924882E-2</v>
      </c>
    </row>
    <row r="89" spans="1:3" x14ac:dyDescent="0.3">
      <c r="A89">
        <v>65</v>
      </c>
      <c r="B89">
        <v>-1.1110706838481236E-2</v>
      </c>
      <c r="C89">
        <v>2.6785579502139979E-2</v>
      </c>
    </row>
    <row r="90" spans="1:3" x14ac:dyDescent="0.3">
      <c r="A90">
        <v>66</v>
      </c>
      <c r="B90">
        <v>-6.3447044286197365E-3</v>
      </c>
      <c r="C90">
        <v>-2.3628410801739552E-2</v>
      </c>
    </row>
    <row r="91" spans="1:3" x14ac:dyDescent="0.3">
      <c r="A91">
        <v>67</v>
      </c>
      <c r="B91">
        <v>-2.9394055051684561E-3</v>
      </c>
      <c r="C91">
        <v>-1.4467088804477114E-3</v>
      </c>
    </row>
    <row r="92" spans="1:3" x14ac:dyDescent="0.3">
      <c r="A92">
        <v>68</v>
      </c>
      <c r="B92">
        <v>2.4431894122243897E-3</v>
      </c>
      <c r="C92">
        <v>-1.6534865014032165E-3</v>
      </c>
    </row>
    <row r="93" spans="1:3" x14ac:dyDescent="0.3">
      <c r="A93">
        <v>69</v>
      </c>
      <c r="B93">
        <v>-2.7498964002803696E-2</v>
      </c>
      <c r="C93">
        <v>1.7030265619184786E-2</v>
      </c>
    </row>
    <row r="94" spans="1:3" x14ac:dyDescent="0.3">
      <c r="A94">
        <v>70</v>
      </c>
      <c r="B94">
        <v>-1.8544230379815195E-2</v>
      </c>
      <c r="C94">
        <v>3.1382906381555442E-3</v>
      </c>
    </row>
    <row r="95" spans="1:3" x14ac:dyDescent="0.3">
      <c r="A95">
        <v>71</v>
      </c>
      <c r="B95">
        <v>-1.0179834555543881E-4</v>
      </c>
      <c r="C95">
        <v>-1.245896771438797E-2</v>
      </c>
    </row>
    <row r="96" spans="1:3" x14ac:dyDescent="0.3">
      <c r="A96">
        <v>72</v>
      </c>
      <c r="B96">
        <v>-1.5729192352948475E-2</v>
      </c>
      <c r="C96">
        <v>-1.1010041858886436E-2</v>
      </c>
    </row>
    <row r="97" spans="1:3" x14ac:dyDescent="0.3">
      <c r="A97">
        <v>73</v>
      </c>
      <c r="B97">
        <v>-5.9794239308784448E-3</v>
      </c>
      <c r="C97">
        <v>-1.962281001989544E-2</v>
      </c>
    </row>
    <row r="98" spans="1:3" x14ac:dyDescent="0.3">
      <c r="A98">
        <v>74</v>
      </c>
      <c r="B98">
        <v>2.0170447521712649E-3</v>
      </c>
      <c r="C98">
        <v>-1.4001633506896135E-3</v>
      </c>
    </row>
    <row r="99" spans="1:3" x14ac:dyDescent="0.3">
      <c r="A99">
        <v>75</v>
      </c>
      <c r="B99">
        <v>6.3101364237746569E-3</v>
      </c>
      <c r="C99">
        <v>-1.4653529614025908E-2</v>
      </c>
    </row>
    <row r="100" spans="1:3" x14ac:dyDescent="0.3">
      <c r="A100">
        <v>76</v>
      </c>
      <c r="B100">
        <v>-6.5098048223327411E-3</v>
      </c>
      <c r="C100">
        <v>3.1781723347097904E-2</v>
      </c>
    </row>
    <row r="101" spans="1:3" x14ac:dyDescent="0.3">
      <c r="A101">
        <v>77</v>
      </c>
      <c r="B101">
        <v>1.5492553693512556E-2</v>
      </c>
      <c r="C101">
        <v>-6.8806652008268823E-3</v>
      </c>
    </row>
    <row r="102" spans="1:3" x14ac:dyDescent="0.3">
      <c r="A102">
        <v>78</v>
      </c>
      <c r="B102">
        <v>9.0801783806872243E-3</v>
      </c>
      <c r="C102">
        <v>-3.7340940445020716E-3</v>
      </c>
    </row>
    <row r="103" spans="1:3" x14ac:dyDescent="0.3">
      <c r="A103">
        <v>79</v>
      </c>
      <c r="B103">
        <v>-4.9234536071687662E-3</v>
      </c>
      <c r="C103">
        <v>3.818672276180715E-3</v>
      </c>
    </row>
    <row r="104" spans="1:3" x14ac:dyDescent="0.3">
      <c r="A104">
        <v>80</v>
      </c>
      <c r="B104">
        <v>2.2028171873117001E-2</v>
      </c>
      <c r="C104">
        <v>-1.3734003456067199E-2</v>
      </c>
    </row>
    <row r="105" spans="1:3" x14ac:dyDescent="0.3">
      <c r="A105">
        <v>81</v>
      </c>
      <c r="B105">
        <v>3.1486509651387274E-3</v>
      </c>
      <c r="C105">
        <v>9.5280662662363177E-3</v>
      </c>
    </row>
    <row r="106" spans="1:3" x14ac:dyDescent="0.3">
      <c r="A106">
        <v>82</v>
      </c>
      <c r="B106">
        <v>-7.3650409589868671E-3</v>
      </c>
      <c r="C106">
        <v>-4.6474512032328493E-3</v>
      </c>
    </row>
    <row r="107" spans="1:3" x14ac:dyDescent="0.3">
      <c r="A107">
        <v>83</v>
      </c>
      <c r="B107">
        <v>-1.0150349946357834E-2</v>
      </c>
      <c r="C107">
        <v>0.12948516771810606</v>
      </c>
    </row>
    <row r="108" spans="1:3" x14ac:dyDescent="0.3">
      <c r="A108">
        <v>84</v>
      </c>
      <c r="B108">
        <v>2.0514481009622335E-2</v>
      </c>
      <c r="C108">
        <v>6.2702194007744107E-3</v>
      </c>
    </row>
    <row r="109" spans="1:3" x14ac:dyDescent="0.3">
      <c r="A109">
        <v>85</v>
      </c>
      <c r="B109">
        <v>-8.040776328607788E-3</v>
      </c>
      <c r="C109">
        <v>-6.5299857551201369E-3</v>
      </c>
    </row>
    <row r="110" spans="1:3" x14ac:dyDescent="0.3">
      <c r="A110">
        <v>86</v>
      </c>
      <c r="B110">
        <v>-1.0803179586937002E-2</v>
      </c>
      <c r="C110">
        <v>-8.6687316851317801E-3</v>
      </c>
    </row>
    <row r="111" spans="1:3" x14ac:dyDescent="0.3">
      <c r="A111">
        <v>87</v>
      </c>
      <c r="B111">
        <v>7.8278638389424372E-3</v>
      </c>
      <c r="C111">
        <v>6.910177778802401E-3</v>
      </c>
    </row>
    <row r="112" spans="1:3" x14ac:dyDescent="0.3">
      <c r="A112">
        <v>88</v>
      </c>
      <c r="B112">
        <v>6.5041976987873576E-3</v>
      </c>
      <c r="C112">
        <v>-2.3739483139870673E-2</v>
      </c>
    </row>
    <row r="113" spans="1:3" x14ac:dyDescent="0.3">
      <c r="A113">
        <v>89</v>
      </c>
      <c r="B113">
        <v>-7.7735508842576816E-3</v>
      </c>
      <c r="C113">
        <v>2.7165189365506198E-2</v>
      </c>
    </row>
    <row r="114" spans="1:3" x14ac:dyDescent="0.3">
      <c r="A114">
        <v>90</v>
      </c>
      <c r="B114">
        <v>-3.0464181029960246E-2</v>
      </c>
      <c r="C114">
        <v>9.7930321369383677E-2</v>
      </c>
    </row>
    <row r="115" spans="1:3" x14ac:dyDescent="0.3">
      <c r="A115">
        <v>91</v>
      </c>
      <c r="B115">
        <v>5.786184675376756E-3</v>
      </c>
      <c r="C115">
        <v>-2.9961599243067676E-2</v>
      </c>
    </row>
    <row r="116" spans="1:3" x14ac:dyDescent="0.3">
      <c r="A116">
        <v>92</v>
      </c>
      <c r="B116">
        <v>-5.3435106587652308E-3</v>
      </c>
      <c r="C116">
        <v>-1.7329816863570789E-2</v>
      </c>
    </row>
    <row r="117" spans="1:3" x14ac:dyDescent="0.3">
      <c r="A117">
        <v>93</v>
      </c>
      <c r="B117">
        <v>1.9901944730526654E-2</v>
      </c>
      <c r="C117">
        <v>3.138144356333035E-3</v>
      </c>
    </row>
    <row r="118" spans="1:3" x14ac:dyDescent="0.3">
      <c r="A118">
        <v>94</v>
      </c>
      <c r="B118">
        <v>-8.116428325087837E-3</v>
      </c>
      <c r="C118">
        <v>1.656812292145627E-2</v>
      </c>
    </row>
    <row r="119" spans="1:3" x14ac:dyDescent="0.3">
      <c r="A119">
        <v>95</v>
      </c>
      <c r="B119">
        <v>3.2246174846901746E-3</v>
      </c>
      <c r="C119">
        <v>8.4056008297766938E-2</v>
      </c>
    </row>
    <row r="120" spans="1:3" x14ac:dyDescent="0.3">
      <c r="A120">
        <v>96</v>
      </c>
      <c r="B120">
        <v>-1.0087076313866539E-2</v>
      </c>
      <c r="C120">
        <v>5.0955902953168913E-3</v>
      </c>
    </row>
    <row r="121" spans="1:3" x14ac:dyDescent="0.3">
      <c r="A121">
        <v>97</v>
      </c>
      <c r="B121">
        <v>2.7325233325087403E-3</v>
      </c>
      <c r="C121">
        <v>1.9105755729452987E-3</v>
      </c>
    </row>
    <row r="122" spans="1:3" x14ac:dyDescent="0.3">
      <c r="A122">
        <v>98</v>
      </c>
      <c r="B122">
        <v>3.1755816476157473E-3</v>
      </c>
      <c r="C122">
        <v>8.1005146606468681E-2</v>
      </c>
    </row>
    <row r="123" spans="1:3" x14ac:dyDescent="0.3">
      <c r="A123">
        <v>99</v>
      </c>
      <c r="B123">
        <v>-5.8279202040961049E-3</v>
      </c>
      <c r="C123">
        <v>2.472275109997495E-2</v>
      </c>
    </row>
    <row r="124" spans="1:3" x14ac:dyDescent="0.3">
      <c r="A124">
        <v>100</v>
      </c>
      <c r="B124">
        <v>-1.5297910315855598E-2</v>
      </c>
      <c r="C124">
        <v>5.6662167797434312E-2</v>
      </c>
    </row>
    <row r="125" spans="1:3" x14ac:dyDescent="0.3">
      <c r="A125">
        <v>101</v>
      </c>
      <c r="B125">
        <v>-5.5358789158964691E-3</v>
      </c>
      <c r="C125">
        <v>7.3224143837814773E-3</v>
      </c>
    </row>
    <row r="126" spans="1:3" x14ac:dyDescent="0.3">
      <c r="A126">
        <v>102</v>
      </c>
      <c r="B126">
        <v>-7.5128909599219505E-3</v>
      </c>
      <c r="C126">
        <v>9.4418548809797193E-4</v>
      </c>
    </row>
    <row r="127" spans="1:3" x14ac:dyDescent="0.3">
      <c r="A127">
        <v>103</v>
      </c>
      <c r="B127">
        <v>1.065297531183447E-2</v>
      </c>
      <c r="C127">
        <v>2.7552198471090666E-3</v>
      </c>
    </row>
    <row r="128" spans="1:3" x14ac:dyDescent="0.3">
      <c r="A128">
        <v>104</v>
      </c>
      <c r="B128">
        <v>6.807007738477094E-3</v>
      </c>
      <c r="C128">
        <v>-3.0036824747573347E-2</v>
      </c>
    </row>
    <row r="129" spans="1:3" x14ac:dyDescent="0.3">
      <c r="A129">
        <v>105</v>
      </c>
      <c r="B129">
        <v>-8.5336931877596015E-3</v>
      </c>
      <c r="C129">
        <v>-4.6754953100450004E-2</v>
      </c>
    </row>
    <row r="130" spans="1:3" x14ac:dyDescent="0.3">
      <c r="A130">
        <v>106</v>
      </c>
      <c r="B130">
        <v>-1.1098727832788369E-2</v>
      </c>
      <c r="C130">
        <v>-1.4254029084574703E-2</v>
      </c>
    </row>
    <row r="131" spans="1:3" x14ac:dyDescent="0.3">
      <c r="A131">
        <v>107</v>
      </c>
      <c r="B131">
        <v>5.7014603466764742E-3</v>
      </c>
      <c r="C131">
        <v>-7.2967204367882857E-3</v>
      </c>
    </row>
    <row r="132" spans="1:3" x14ac:dyDescent="0.3">
      <c r="A132">
        <v>108</v>
      </c>
      <c r="B132">
        <v>-8.2966690541567863E-3</v>
      </c>
      <c r="C132">
        <v>-2.8991402278784082E-2</v>
      </c>
    </row>
    <row r="133" spans="1:3" x14ac:dyDescent="0.3">
      <c r="A133">
        <v>109</v>
      </c>
      <c r="B133">
        <v>-1.4753350354608268E-2</v>
      </c>
      <c r="C133">
        <v>6.5921306138596193E-3</v>
      </c>
    </row>
    <row r="134" spans="1:3" x14ac:dyDescent="0.3">
      <c r="A134">
        <v>110</v>
      </c>
      <c r="B134">
        <v>-8.8439597929908451E-3</v>
      </c>
      <c r="C134">
        <v>-2.4048606791377426E-3</v>
      </c>
    </row>
    <row r="135" spans="1:3" x14ac:dyDescent="0.3">
      <c r="A135">
        <v>111</v>
      </c>
      <c r="B135">
        <v>2.2157214163356805E-2</v>
      </c>
      <c r="C135">
        <v>5.978154701533743E-2</v>
      </c>
    </row>
    <row r="136" spans="1:3" x14ac:dyDescent="0.3">
      <c r="A136">
        <v>112</v>
      </c>
      <c r="B136">
        <v>7.5006680869986013E-3</v>
      </c>
      <c r="C136">
        <v>3.66423292323159E-3</v>
      </c>
    </row>
    <row r="137" spans="1:3" x14ac:dyDescent="0.3">
      <c r="A137">
        <v>113</v>
      </c>
      <c r="B137">
        <v>1.1871657021812042E-2</v>
      </c>
      <c r="C137">
        <v>3.4549291071211227E-2</v>
      </c>
    </row>
    <row r="138" spans="1:3" x14ac:dyDescent="0.3">
      <c r="A138">
        <v>114</v>
      </c>
      <c r="B138">
        <v>-4.06497110194477E-3</v>
      </c>
      <c r="C138">
        <v>-4.3407321564404239E-3</v>
      </c>
    </row>
    <row r="139" spans="1:3" x14ac:dyDescent="0.3">
      <c r="A139">
        <v>115</v>
      </c>
      <c r="B139">
        <v>-7.7763898364583261E-3</v>
      </c>
      <c r="C139">
        <v>-7.6700865580548571E-3</v>
      </c>
    </row>
    <row r="140" spans="1:3" x14ac:dyDescent="0.3">
      <c r="A140">
        <v>116</v>
      </c>
      <c r="B140">
        <v>9.4811281066975233E-4</v>
      </c>
      <c r="C140">
        <v>-4.3483011260241386E-2</v>
      </c>
    </row>
    <row r="141" spans="1:3" x14ac:dyDescent="0.3">
      <c r="A141">
        <v>117</v>
      </c>
      <c r="B141">
        <v>4.7560878869866863E-3</v>
      </c>
      <c r="C141">
        <v>-5.5056632098139918E-3</v>
      </c>
    </row>
    <row r="142" spans="1:3" x14ac:dyDescent="0.3">
      <c r="A142">
        <v>118</v>
      </c>
      <c r="B142">
        <v>3.9418236919151091E-3</v>
      </c>
      <c r="C142">
        <v>-8.7834240429277045E-3</v>
      </c>
    </row>
    <row r="143" spans="1:3" x14ac:dyDescent="0.3">
      <c r="A143">
        <v>119</v>
      </c>
      <c r="B143">
        <v>1.7013556609039577E-3</v>
      </c>
      <c r="C143">
        <v>1.8934887514313811E-2</v>
      </c>
    </row>
    <row r="144" spans="1:3" x14ac:dyDescent="0.3">
      <c r="A144">
        <v>120</v>
      </c>
      <c r="B144">
        <v>-1.0546401813139879E-2</v>
      </c>
      <c r="C144">
        <v>-1.792212482489397E-2</v>
      </c>
    </row>
    <row r="145" spans="1:3" x14ac:dyDescent="0.3">
      <c r="A145">
        <v>121</v>
      </c>
      <c r="B145">
        <v>-5.9006114757076591E-3</v>
      </c>
      <c r="C145">
        <v>-1.0796109372348902E-2</v>
      </c>
    </row>
    <row r="146" spans="1:3" x14ac:dyDescent="0.3">
      <c r="A146">
        <v>122</v>
      </c>
      <c r="B146">
        <v>9.7747776400146508E-3</v>
      </c>
      <c r="C146">
        <v>-5.0607922508042963E-3</v>
      </c>
    </row>
    <row r="147" spans="1:3" x14ac:dyDescent="0.3">
      <c r="A147">
        <v>123</v>
      </c>
      <c r="B147">
        <v>-1.1932355480308783E-2</v>
      </c>
      <c r="C147">
        <v>1.6508935201978721E-2</v>
      </c>
    </row>
    <row r="148" spans="1:3" x14ac:dyDescent="0.3">
      <c r="A148">
        <v>124</v>
      </c>
      <c r="B148">
        <v>-1.4535073679174572E-2</v>
      </c>
      <c r="C148">
        <v>-9.4432262245390704E-4</v>
      </c>
    </row>
    <row r="149" spans="1:3" x14ac:dyDescent="0.3">
      <c r="A149">
        <v>125</v>
      </c>
      <c r="B149">
        <v>-4.5861298338925353E-3</v>
      </c>
      <c r="C149">
        <v>-2.1377385947604261E-2</v>
      </c>
    </row>
    <row r="150" spans="1:3" x14ac:dyDescent="0.3">
      <c r="A150">
        <v>126</v>
      </c>
      <c r="B150">
        <v>-8.9169734633459136E-3</v>
      </c>
      <c r="C150">
        <v>-3.8012185896341925E-3</v>
      </c>
    </row>
    <row r="151" spans="1:3" x14ac:dyDescent="0.3">
      <c r="A151">
        <v>127</v>
      </c>
      <c r="B151">
        <v>-1.1052278939004829E-2</v>
      </c>
      <c r="C151">
        <v>-2.7515233107753875E-2</v>
      </c>
    </row>
    <row r="152" spans="1:3" x14ac:dyDescent="0.3">
      <c r="A152">
        <v>128</v>
      </c>
      <c r="B152">
        <v>-3.9308142168107879E-2</v>
      </c>
      <c r="C152">
        <v>-2.8318692217093475E-2</v>
      </c>
    </row>
    <row r="153" spans="1:3" x14ac:dyDescent="0.3">
      <c r="A153">
        <v>129</v>
      </c>
      <c r="B153">
        <v>-4.166229887142563E-3</v>
      </c>
      <c r="C153">
        <v>-9.2735047832191355E-3</v>
      </c>
    </row>
    <row r="154" spans="1:3" x14ac:dyDescent="0.3">
      <c r="A154">
        <v>130</v>
      </c>
      <c r="B154">
        <v>1.4770593220072029E-2</v>
      </c>
      <c r="C154">
        <v>1.9408525923804258E-2</v>
      </c>
    </row>
    <row r="155" spans="1:3" x14ac:dyDescent="0.3">
      <c r="A155">
        <v>131</v>
      </c>
      <c r="B155">
        <v>1.2430393693392983E-2</v>
      </c>
      <c r="C155">
        <v>-3.2324676633414276E-2</v>
      </c>
    </row>
    <row r="156" spans="1:3" x14ac:dyDescent="0.3">
      <c r="A156">
        <v>132</v>
      </c>
      <c r="B156">
        <v>-2.3333081532217219E-3</v>
      </c>
      <c r="C156">
        <v>8.0318839322465509E-3</v>
      </c>
    </row>
    <row r="157" spans="1:3" x14ac:dyDescent="0.3">
      <c r="A157">
        <v>133</v>
      </c>
      <c r="B157">
        <v>-1.8590382098888907E-2</v>
      </c>
      <c r="C157">
        <v>-1.9614256429716634E-2</v>
      </c>
    </row>
    <row r="158" spans="1:3" x14ac:dyDescent="0.3">
      <c r="A158">
        <v>134</v>
      </c>
      <c r="B158">
        <v>-3.2808122889470596E-2</v>
      </c>
      <c r="C158">
        <v>8.672796609311282E-3</v>
      </c>
    </row>
    <row r="159" spans="1:3" x14ac:dyDescent="0.3">
      <c r="A159">
        <v>135</v>
      </c>
      <c r="B159">
        <v>-1.1223762848828861E-2</v>
      </c>
      <c r="C159">
        <v>3.6356640509970742E-2</v>
      </c>
    </row>
    <row r="160" spans="1:3" x14ac:dyDescent="0.3">
      <c r="A160">
        <v>136</v>
      </c>
      <c r="B160">
        <v>-0.10714473957031934</v>
      </c>
      <c r="C160">
        <v>-1.8074769360498288E-2</v>
      </c>
    </row>
    <row r="161" spans="1:3" x14ac:dyDescent="0.3">
      <c r="A161">
        <v>137</v>
      </c>
      <c r="B161">
        <v>2.3463724560995519E-2</v>
      </c>
      <c r="C161">
        <v>-1.4948849921326321E-2</v>
      </c>
    </row>
    <row r="162" spans="1:3" x14ac:dyDescent="0.3">
      <c r="A162">
        <v>138</v>
      </c>
      <c r="B162">
        <v>-6.2354874021822375E-2</v>
      </c>
      <c r="C162">
        <v>6.3828998455161753E-3</v>
      </c>
    </row>
    <row r="163" spans="1:3" x14ac:dyDescent="0.3">
      <c r="A163">
        <v>139</v>
      </c>
      <c r="B163">
        <v>-3.7484298555937733E-2</v>
      </c>
      <c r="C163">
        <v>1.8998598555937753E-2</v>
      </c>
    </row>
    <row r="164" spans="1:3" x14ac:dyDescent="0.3">
      <c r="A164">
        <v>140</v>
      </c>
      <c r="B164">
        <v>-6.4796054171718367E-2</v>
      </c>
      <c r="C164">
        <v>-3.1296743114482689E-3</v>
      </c>
    </row>
    <row r="165" spans="1:3" x14ac:dyDescent="0.3">
      <c r="A165">
        <v>141</v>
      </c>
      <c r="B165">
        <v>-4.5924481738728457E-2</v>
      </c>
      <c r="C165">
        <v>-3.3092478825554966E-2</v>
      </c>
    </row>
    <row r="166" spans="1:3" x14ac:dyDescent="0.3">
      <c r="A166">
        <v>142</v>
      </c>
      <c r="B166">
        <v>8.3530302825176386E-2</v>
      </c>
      <c r="C166">
        <v>-1.923383577157449E-2</v>
      </c>
    </row>
    <row r="167" spans="1:3" x14ac:dyDescent="0.3">
      <c r="A167">
        <v>143</v>
      </c>
      <c r="B167">
        <v>-0.15702509727034986</v>
      </c>
      <c r="C167">
        <v>-3.414523284400478E-2</v>
      </c>
    </row>
    <row r="168" spans="1:3" x14ac:dyDescent="0.3">
      <c r="A168">
        <v>144</v>
      </c>
      <c r="B168">
        <v>3.6595301623147135E-2</v>
      </c>
      <c r="C168">
        <v>-3.945457262156235E-2</v>
      </c>
    </row>
    <row r="169" spans="1:3" x14ac:dyDescent="0.3">
      <c r="A169">
        <v>145</v>
      </c>
      <c r="B169">
        <v>6.7195265669350676E-2</v>
      </c>
      <c r="C169">
        <v>-4.0415974957649786E-2</v>
      </c>
    </row>
    <row r="170" spans="1:3" x14ac:dyDescent="0.3">
      <c r="A170">
        <v>146</v>
      </c>
      <c r="B170">
        <v>5.1733731976757277E-2</v>
      </c>
      <c r="C170">
        <v>5.482952889805745E-2</v>
      </c>
    </row>
    <row r="171" spans="1:3" x14ac:dyDescent="0.3">
      <c r="A171">
        <v>147</v>
      </c>
      <c r="B171">
        <v>1.399548152415641E-2</v>
      </c>
      <c r="C171">
        <v>1.4968386767680565E-2</v>
      </c>
    </row>
    <row r="172" spans="1:3" ht="15" thickBot="1" x14ac:dyDescent="0.35">
      <c r="A172" s="52">
        <v>148</v>
      </c>
      <c r="B172" s="52">
        <v>-5.845856732596684E-2</v>
      </c>
      <c r="C172" s="52">
        <v>2.0730606994694221E-2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5"/>
  <sheetViews>
    <sheetView workbookViewId="0">
      <selection activeCell="B5" sqref="B5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22</v>
      </c>
    </row>
    <row r="2" spans="1:9" ht="15" thickBot="1" x14ac:dyDescent="0.35">
      <c r="E2" t="s">
        <v>62</v>
      </c>
      <c r="F2" t="s">
        <v>55</v>
      </c>
      <c r="G2" t="s">
        <v>56</v>
      </c>
      <c r="H2" t="s">
        <v>59</v>
      </c>
    </row>
    <row r="3" spans="1:9" x14ac:dyDescent="0.3">
      <c r="A3" s="42" t="s">
        <v>23</v>
      </c>
      <c r="B3" s="42"/>
      <c r="E3" s="11" t="s">
        <v>53</v>
      </c>
      <c r="F3">
        <v>-3.1003351787027272E-3</v>
      </c>
      <c r="G3" t="s">
        <v>57</v>
      </c>
      <c r="H3" t="s">
        <v>60</v>
      </c>
    </row>
    <row r="4" spans="1:9" x14ac:dyDescent="0.3">
      <c r="A4" t="s">
        <v>24</v>
      </c>
      <c r="B4">
        <v>0.62996764341099265</v>
      </c>
      <c r="E4" s="29" t="s">
        <v>54</v>
      </c>
      <c r="F4">
        <v>1.3644044986387216</v>
      </c>
      <c r="G4" t="s">
        <v>58</v>
      </c>
      <c r="H4" t="s">
        <v>61</v>
      </c>
    </row>
    <row r="5" spans="1:9" x14ac:dyDescent="0.3">
      <c r="A5" t="s">
        <v>25</v>
      </c>
      <c r="B5">
        <v>0.39685923174479965</v>
      </c>
    </row>
    <row r="6" spans="1:9" x14ac:dyDescent="0.3">
      <c r="A6" t="s">
        <v>26</v>
      </c>
      <c r="B6">
        <v>0.37606127421875801</v>
      </c>
    </row>
    <row r="7" spans="1:9" x14ac:dyDescent="0.3">
      <c r="A7" t="s">
        <v>27</v>
      </c>
      <c r="B7">
        <v>6.5155220183155477E-2</v>
      </c>
    </row>
    <row r="8" spans="1:9" ht="15" thickBot="1" x14ac:dyDescent="0.35">
      <c r="A8" s="52" t="s">
        <v>28</v>
      </c>
      <c r="B8" s="52">
        <v>31</v>
      </c>
    </row>
    <row r="10" spans="1:9" ht="15" thickBot="1" x14ac:dyDescent="0.35">
      <c r="A10" t="s">
        <v>29</v>
      </c>
    </row>
    <row r="11" spans="1:9" x14ac:dyDescent="0.3">
      <c r="A11" s="53"/>
      <c r="B11" s="53" t="s">
        <v>34</v>
      </c>
      <c r="C11" s="53" t="s">
        <v>35</v>
      </c>
      <c r="D11" s="53" t="s">
        <v>36</v>
      </c>
      <c r="E11" s="53" t="s">
        <v>37</v>
      </c>
      <c r="F11" s="53" t="s">
        <v>38</v>
      </c>
    </row>
    <row r="12" spans="1:9" x14ac:dyDescent="0.3">
      <c r="A12" t="s">
        <v>30</v>
      </c>
      <c r="B12">
        <v>1</v>
      </c>
      <c r="C12">
        <v>8.100544905940342E-2</v>
      </c>
      <c r="D12">
        <v>8.100544905940342E-2</v>
      </c>
      <c r="E12">
        <v>19.081644495517747</v>
      </c>
      <c r="F12">
        <v>1.4604213916151741E-4</v>
      </c>
    </row>
    <row r="13" spans="1:9" x14ac:dyDescent="0.3">
      <c r="A13" t="s">
        <v>31</v>
      </c>
      <c r="B13">
        <v>29</v>
      </c>
      <c r="C13">
        <v>0.12311087879634867</v>
      </c>
      <c r="D13">
        <v>4.2452027171154712E-3</v>
      </c>
    </row>
    <row r="14" spans="1:9" ht="15" thickBot="1" x14ac:dyDescent="0.35">
      <c r="A14" s="52" t="s">
        <v>32</v>
      </c>
      <c r="B14" s="52">
        <v>30</v>
      </c>
      <c r="C14" s="52">
        <v>0.20411632785575209</v>
      </c>
      <c r="D14" s="52"/>
      <c r="E14" s="52"/>
      <c r="F14" s="52"/>
    </row>
    <row r="15" spans="1:9" ht="15" thickBot="1" x14ac:dyDescent="0.35"/>
    <row r="16" spans="1:9" x14ac:dyDescent="0.3">
      <c r="A16" s="53"/>
      <c r="B16" s="53" t="s">
        <v>39</v>
      </c>
      <c r="C16" s="53" t="s">
        <v>27</v>
      </c>
      <c r="D16" s="53" t="s">
        <v>40</v>
      </c>
      <c r="E16" s="53" t="s">
        <v>41</v>
      </c>
      <c r="F16" s="53" t="s">
        <v>42</v>
      </c>
      <c r="G16" s="53" t="s">
        <v>43</v>
      </c>
      <c r="H16" s="53" t="s">
        <v>44</v>
      </c>
      <c r="I16" s="53" t="s">
        <v>45</v>
      </c>
    </row>
    <row r="17" spans="1:9" x14ac:dyDescent="0.3">
      <c r="A17" t="s">
        <v>33</v>
      </c>
      <c r="B17" s="11">
        <v>-3.1003351787027272E-3</v>
      </c>
      <c r="C17">
        <v>1.1866678483300386E-2</v>
      </c>
      <c r="D17">
        <v>-0.26126394029009331</v>
      </c>
      <c r="E17" s="11">
        <v>0.79573554023384496</v>
      </c>
      <c r="F17">
        <v>-2.7370417766407043E-2</v>
      </c>
      <c r="G17">
        <v>2.1169747409001592E-2</v>
      </c>
      <c r="H17">
        <v>-2.7370417766407043E-2</v>
      </c>
      <c r="I17">
        <v>2.1169747409001592E-2</v>
      </c>
    </row>
    <row r="18" spans="1:9" ht="15" thickBot="1" x14ac:dyDescent="0.35">
      <c r="A18" s="52" t="s">
        <v>178</v>
      </c>
      <c r="B18" s="82">
        <v>1.3644044986387216</v>
      </c>
      <c r="C18" s="52">
        <v>0.31234549215219654</v>
      </c>
      <c r="D18" s="52">
        <v>4.3682541702054998</v>
      </c>
      <c r="E18" s="82">
        <v>1.4604213916151741E-4</v>
      </c>
      <c r="F18" s="52">
        <v>0.7255862395025211</v>
      </c>
      <c r="G18" s="52">
        <v>2.003222757774922</v>
      </c>
      <c r="H18" s="52">
        <v>0.7255862395025211</v>
      </c>
      <c r="I18" s="52">
        <v>2.003222757774922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53" t="s">
        <v>47</v>
      </c>
      <c r="B24" s="53" t="s">
        <v>179</v>
      </c>
      <c r="C24" s="53" t="s">
        <v>48</v>
      </c>
    </row>
    <row r="25" spans="1:9" x14ac:dyDescent="0.3">
      <c r="A25">
        <v>1</v>
      </c>
      <c r="B25">
        <v>-2.1232935225498233E-2</v>
      </c>
      <c r="C25">
        <v>1.3450716152635957E-2</v>
      </c>
    </row>
    <row r="26" spans="1:9" x14ac:dyDescent="0.3">
      <c r="A26">
        <v>2</v>
      </c>
      <c r="B26">
        <v>5.9714245392476686E-3</v>
      </c>
      <c r="C26">
        <v>-2.3624575121868482E-2</v>
      </c>
    </row>
    <row r="27" spans="1:9" x14ac:dyDescent="0.3">
      <c r="A27">
        <v>3</v>
      </c>
      <c r="B27">
        <v>-9.7808435280118643E-3</v>
      </c>
      <c r="C27">
        <v>-5.8055096159358131E-3</v>
      </c>
    </row>
    <row r="28" spans="1:9" x14ac:dyDescent="0.3">
      <c r="A28">
        <v>4</v>
      </c>
      <c r="B28">
        <v>3.6369024343611042E-2</v>
      </c>
      <c r="C28">
        <v>-6.0165068777351241E-2</v>
      </c>
    </row>
    <row r="29" spans="1:9" x14ac:dyDescent="0.3">
      <c r="A29">
        <v>5</v>
      </c>
      <c r="B29">
        <v>-3.3157181122636076E-2</v>
      </c>
      <c r="C29">
        <v>-8.1380859084215912E-3</v>
      </c>
    </row>
    <row r="30" spans="1:9" x14ac:dyDescent="0.3">
      <c r="A30">
        <v>6</v>
      </c>
      <c r="B30">
        <v>3.258060840501959E-3</v>
      </c>
      <c r="C30">
        <v>-2.5182035437916389E-2</v>
      </c>
    </row>
    <row r="31" spans="1:9" x14ac:dyDescent="0.3">
      <c r="A31">
        <v>7</v>
      </c>
      <c r="B31">
        <v>4.7056674625789136E-2</v>
      </c>
      <c r="C31">
        <v>-5.1342812528882883E-2</v>
      </c>
    </row>
    <row r="32" spans="1:9" x14ac:dyDescent="0.3">
      <c r="A32">
        <v>8</v>
      </c>
      <c r="B32">
        <v>-7.717645578197414E-3</v>
      </c>
      <c r="C32">
        <v>-9.7679793644696485E-4</v>
      </c>
    </row>
    <row r="33" spans="1:3" x14ac:dyDescent="0.3">
      <c r="A33">
        <v>9</v>
      </c>
      <c r="B33">
        <v>7.9004525904572409E-2</v>
      </c>
      <c r="C33">
        <v>1.7028843421599688E-3</v>
      </c>
    </row>
    <row r="34" spans="1:3" x14ac:dyDescent="0.3">
      <c r="A34">
        <v>10</v>
      </c>
      <c r="B34">
        <v>-2.4144880678485997E-2</v>
      </c>
      <c r="C34">
        <v>-1.927078037111412E-2</v>
      </c>
    </row>
    <row r="35" spans="1:3" x14ac:dyDescent="0.3">
      <c r="A35">
        <v>11</v>
      </c>
      <c r="B35">
        <v>2.6758536662845533E-3</v>
      </c>
      <c r="C35">
        <v>-4.7558297266358567E-2</v>
      </c>
    </row>
    <row r="36" spans="1:3" x14ac:dyDescent="0.3">
      <c r="A36">
        <v>12</v>
      </c>
      <c r="B36">
        <v>4.1215431507396318E-3</v>
      </c>
      <c r="C36">
        <v>-2.1370243477838242E-2</v>
      </c>
    </row>
    <row r="37" spans="1:3" x14ac:dyDescent="0.3">
      <c r="A37">
        <v>13</v>
      </c>
      <c r="B37">
        <v>2.0488752020396642E-2</v>
      </c>
      <c r="C37">
        <v>2.6066935823780918E-2</v>
      </c>
    </row>
    <row r="38" spans="1:3" x14ac:dyDescent="0.3">
      <c r="A38">
        <v>14</v>
      </c>
      <c r="B38">
        <v>-6.0760554704838626E-2</v>
      </c>
      <c r="C38">
        <v>1.0509793790425132E-3</v>
      </c>
    </row>
    <row r="39" spans="1:3" x14ac:dyDescent="0.3">
      <c r="A39">
        <v>15</v>
      </c>
      <c r="B39">
        <v>-9.0254896107371512E-3</v>
      </c>
      <c r="C39">
        <v>-6.2679322174178903E-2</v>
      </c>
    </row>
    <row r="40" spans="1:3" x14ac:dyDescent="0.3">
      <c r="A40">
        <v>16</v>
      </c>
      <c r="B40">
        <v>5.4769955582294243E-2</v>
      </c>
      <c r="C40">
        <v>-8.7403834898663532E-3</v>
      </c>
    </row>
    <row r="41" spans="1:3" x14ac:dyDescent="0.3">
      <c r="A41">
        <v>17</v>
      </c>
      <c r="B41">
        <v>1.4338557196904802E-2</v>
      </c>
      <c r="C41">
        <v>0.1337115941703306</v>
      </c>
    </row>
    <row r="42" spans="1:3" x14ac:dyDescent="0.3">
      <c r="A42">
        <v>18</v>
      </c>
      <c r="B42">
        <v>-7.2805344256357792E-3</v>
      </c>
      <c r="C42">
        <v>-1.0210165494611505E-2</v>
      </c>
    </row>
    <row r="43" spans="1:3" x14ac:dyDescent="0.3">
      <c r="A43">
        <v>19</v>
      </c>
      <c r="B43">
        <v>-1.5426533462804353E-2</v>
      </c>
      <c r="C43">
        <v>6.5824602103470548E-2</v>
      </c>
    </row>
    <row r="44" spans="1:3" x14ac:dyDescent="0.3">
      <c r="A44">
        <v>20</v>
      </c>
      <c r="B44">
        <v>-1.0457124636903186E-4</v>
      </c>
      <c r="C44">
        <v>0.20204445863754181</v>
      </c>
    </row>
    <row r="45" spans="1:3" x14ac:dyDescent="0.3">
      <c r="A45">
        <v>21</v>
      </c>
      <c r="B45">
        <v>-5.5938045771771628E-3</v>
      </c>
      <c r="C45">
        <v>3.1203416245347809E-2</v>
      </c>
    </row>
    <row r="46" spans="1:3" x14ac:dyDescent="0.3">
      <c r="A46">
        <v>22</v>
      </c>
      <c r="B46">
        <v>-3.9342402122884437E-2</v>
      </c>
      <c r="C46">
        <v>-0.114355431239561</v>
      </c>
    </row>
    <row r="47" spans="1:3" x14ac:dyDescent="0.3">
      <c r="A47">
        <v>23</v>
      </c>
      <c r="B47">
        <v>4.5459013171719527E-2</v>
      </c>
      <c r="C47">
        <v>0.11428406471867317</v>
      </c>
    </row>
    <row r="48" spans="1:3" x14ac:dyDescent="0.3">
      <c r="A48">
        <v>24</v>
      </c>
      <c r="B48">
        <v>1.3474658820222677E-2</v>
      </c>
      <c r="C48">
        <v>-5.5882864173210874E-2</v>
      </c>
    </row>
    <row r="49" spans="1:3" x14ac:dyDescent="0.3">
      <c r="A49">
        <v>25</v>
      </c>
      <c r="B49">
        <v>-1.8096875765827976E-2</v>
      </c>
      <c r="C49">
        <v>-1.7937333821428619E-2</v>
      </c>
    </row>
    <row r="50" spans="1:3" x14ac:dyDescent="0.3">
      <c r="A50">
        <v>26</v>
      </c>
      <c r="B50">
        <v>-9.1606565121238909E-2</v>
      </c>
      <c r="C50">
        <v>-5.8661511877316524E-2</v>
      </c>
    </row>
    <row r="51" spans="1:3" x14ac:dyDescent="0.3">
      <c r="A51">
        <v>27</v>
      </c>
      <c r="B51">
        <v>1.088156580128378E-2</v>
      </c>
      <c r="C51">
        <v>-4.3375394532824581E-2</v>
      </c>
    </row>
    <row r="52" spans="1:3" x14ac:dyDescent="0.3">
      <c r="A52">
        <v>28</v>
      </c>
      <c r="B52">
        <v>-0.16179829996014777</v>
      </c>
      <c r="C52">
        <v>4.3264355791979472E-2</v>
      </c>
    </row>
    <row r="53" spans="1:3" x14ac:dyDescent="0.3">
      <c r="A53">
        <v>29</v>
      </c>
      <c r="B53">
        <v>-0.1552579124497164</v>
      </c>
      <c r="C53">
        <v>5.3527290766325342E-3</v>
      </c>
    </row>
    <row r="54" spans="1:3" x14ac:dyDescent="0.3">
      <c r="A54">
        <v>30</v>
      </c>
      <c r="B54">
        <v>8.7123639488801401E-3</v>
      </c>
      <c r="C54">
        <v>-5.9139885536610967E-2</v>
      </c>
    </row>
    <row r="55" spans="1:3" ht="15" thickBot="1" x14ac:dyDescent="0.35">
      <c r="A55" s="52">
        <v>31</v>
      </c>
      <c r="B55" s="52">
        <v>-4.8967359840968852E-2</v>
      </c>
      <c r="C55" s="52">
        <v>5.6459762340148281E-2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62"/>
  <sheetViews>
    <sheetView zoomScale="93" workbookViewId="0">
      <selection activeCell="B5" sqref="B5"/>
    </sheetView>
  </sheetViews>
  <sheetFormatPr defaultRowHeight="14.4" x14ac:dyDescent="0.3"/>
  <cols>
    <col min="1" max="1" width="15.88671875" customWidth="1"/>
    <col min="3" max="3" width="15.109375" customWidth="1"/>
    <col min="9" max="9" width="11.6640625" customWidth="1"/>
  </cols>
  <sheetData>
    <row r="1" spans="1:9" x14ac:dyDescent="0.3">
      <c r="A1" t="s">
        <v>22</v>
      </c>
    </row>
    <row r="2" spans="1:9" ht="15" thickBot="1" x14ac:dyDescent="0.35"/>
    <row r="3" spans="1:9" x14ac:dyDescent="0.3">
      <c r="A3" s="42" t="s">
        <v>23</v>
      </c>
      <c r="B3" s="42"/>
      <c r="F3" s="56"/>
      <c r="G3" s="44" t="s">
        <v>128</v>
      </c>
      <c r="H3" s="44" t="s">
        <v>132</v>
      </c>
      <c r="I3" s="45" t="s">
        <v>65</v>
      </c>
    </row>
    <row r="4" spans="1:9" x14ac:dyDescent="0.3">
      <c r="A4" t="s">
        <v>24</v>
      </c>
      <c r="B4">
        <v>0.60936557960022708</v>
      </c>
      <c r="F4" s="46" t="s">
        <v>129</v>
      </c>
      <c r="G4">
        <v>-2E-3</v>
      </c>
      <c r="H4" t="s">
        <v>57</v>
      </c>
      <c r="I4" s="47" t="s">
        <v>130</v>
      </c>
    </row>
    <row r="5" spans="1:9" x14ac:dyDescent="0.3">
      <c r="A5" t="s">
        <v>25</v>
      </c>
      <c r="B5" s="48">
        <v>0.37132640960152102</v>
      </c>
      <c r="F5" s="49" t="s">
        <v>54</v>
      </c>
      <c r="G5" s="50">
        <v>1.016051</v>
      </c>
      <c r="H5" s="50" t="s">
        <v>58</v>
      </c>
      <c r="I5" s="51" t="s">
        <v>131</v>
      </c>
    </row>
    <row r="6" spans="1:9" x14ac:dyDescent="0.3">
      <c r="A6" t="s">
        <v>26</v>
      </c>
      <c r="B6">
        <v>0.36866253845576435</v>
      </c>
    </row>
    <row r="7" spans="1:9" x14ac:dyDescent="0.3">
      <c r="A7" t="s">
        <v>27</v>
      </c>
      <c r="B7">
        <v>2.5908319880441288E-2</v>
      </c>
    </row>
    <row r="8" spans="1:9" ht="15" thickBot="1" x14ac:dyDescent="0.35">
      <c r="A8" s="52" t="s">
        <v>28</v>
      </c>
      <c r="B8" s="52">
        <v>238</v>
      </c>
    </row>
    <row r="10" spans="1:9" ht="15" thickBot="1" x14ac:dyDescent="0.35">
      <c r="A10" t="s">
        <v>29</v>
      </c>
    </row>
    <row r="11" spans="1:9" x14ac:dyDescent="0.3">
      <c r="A11" s="53"/>
      <c r="B11" s="53" t="s">
        <v>34</v>
      </c>
      <c r="C11" s="53" t="s">
        <v>35</v>
      </c>
      <c r="D11" s="53" t="s">
        <v>36</v>
      </c>
      <c r="E11" s="53" t="s">
        <v>37</v>
      </c>
      <c r="F11" s="53" t="s">
        <v>38</v>
      </c>
    </row>
    <row r="12" spans="1:9" x14ac:dyDescent="0.3">
      <c r="A12" t="s">
        <v>30</v>
      </c>
      <c r="B12">
        <v>1</v>
      </c>
      <c r="C12">
        <v>9.3566659707344291E-2</v>
      </c>
      <c r="D12">
        <v>9.3566659707344291E-2</v>
      </c>
      <c r="E12">
        <v>139.39353267633436</v>
      </c>
      <c r="F12" s="48">
        <v>1.3844741227684005E-25</v>
      </c>
    </row>
    <row r="13" spans="1:9" x14ac:dyDescent="0.3">
      <c r="A13" t="s">
        <v>31</v>
      </c>
      <c r="B13">
        <v>236</v>
      </c>
      <c r="C13">
        <v>0.15841288521043556</v>
      </c>
      <c r="D13">
        <v>6.7124103902726931E-4</v>
      </c>
    </row>
    <row r="14" spans="1:9" ht="15" thickBot="1" x14ac:dyDescent="0.35">
      <c r="A14" s="52" t="s">
        <v>32</v>
      </c>
      <c r="B14" s="52">
        <v>237</v>
      </c>
      <c r="C14" s="52">
        <v>0.25197954491777985</v>
      </c>
      <c r="D14" s="52"/>
      <c r="E14" s="52"/>
      <c r="F14" s="52"/>
    </row>
    <row r="15" spans="1:9" ht="15" thickBot="1" x14ac:dyDescent="0.35"/>
    <row r="16" spans="1:9" x14ac:dyDescent="0.3">
      <c r="A16" s="53"/>
      <c r="B16" s="53" t="s">
        <v>39</v>
      </c>
      <c r="C16" s="53" t="s">
        <v>27</v>
      </c>
      <c r="D16" s="53" t="s">
        <v>40</v>
      </c>
      <c r="E16" s="53" t="s">
        <v>41</v>
      </c>
      <c r="F16" s="53" t="s">
        <v>42</v>
      </c>
      <c r="G16" s="53" t="s">
        <v>43</v>
      </c>
      <c r="H16" s="53" t="s">
        <v>44</v>
      </c>
      <c r="I16" s="53" t="s">
        <v>45</v>
      </c>
    </row>
    <row r="17" spans="1:9" x14ac:dyDescent="0.3">
      <c r="A17" t="s">
        <v>33</v>
      </c>
      <c r="B17" s="48">
        <v>-2.0002646302233048E-3</v>
      </c>
      <c r="C17">
        <v>1.6814418929534782E-3</v>
      </c>
      <c r="D17">
        <v>-1.1896127000320003</v>
      </c>
      <c r="E17" s="48">
        <v>0.23539408501995684</v>
      </c>
      <c r="F17">
        <v>-5.3128175689482419E-3</v>
      </c>
      <c r="G17">
        <v>1.3122883085016318E-3</v>
      </c>
      <c r="H17">
        <v>-5.3128175689482419E-3</v>
      </c>
      <c r="I17">
        <v>1.3122883085016318E-3</v>
      </c>
    </row>
    <row r="18" spans="1:9" ht="15" thickBot="1" x14ac:dyDescent="0.35">
      <c r="A18" s="52" t="s">
        <v>49</v>
      </c>
      <c r="B18" s="55">
        <v>1.016051143612849</v>
      </c>
      <c r="C18" s="52">
        <v>8.6058596031866386E-2</v>
      </c>
      <c r="D18" s="52">
        <v>11.806503829514234</v>
      </c>
      <c r="E18" s="55">
        <v>1.3844741227684503E-25</v>
      </c>
      <c r="F18" s="52">
        <v>0.84650995614596303</v>
      </c>
      <c r="G18" s="52">
        <v>1.1855923310797349</v>
      </c>
      <c r="H18" s="52">
        <v>0.84650995614596303</v>
      </c>
      <c r="I18" s="52">
        <v>1.1855923310797349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53" t="s">
        <v>47</v>
      </c>
      <c r="B24" s="53" t="s">
        <v>50</v>
      </c>
      <c r="C24" s="53" t="s">
        <v>48</v>
      </c>
    </row>
    <row r="25" spans="1:9" x14ac:dyDescent="0.3">
      <c r="A25">
        <v>1</v>
      </c>
      <c r="B25">
        <v>1.3091648999327861E-2</v>
      </c>
      <c r="C25">
        <v>-2.1134106999327863E-2</v>
      </c>
    </row>
    <row r="26" spans="1:9" x14ac:dyDescent="0.3">
      <c r="A26">
        <v>2</v>
      </c>
      <c r="B26">
        <v>-6.5690290260302618E-3</v>
      </c>
      <c r="C26">
        <v>-6.4328469739697389E-3</v>
      </c>
    </row>
    <row r="27" spans="1:9" x14ac:dyDescent="0.3">
      <c r="A27">
        <v>3</v>
      </c>
      <c r="B27">
        <v>-1.7798829637543485E-2</v>
      </c>
      <c r="C27">
        <v>7.2416897637543498E-2</v>
      </c>
    </row>
    <row r="28" spans="1:9" x14ac:dyDescent="0.3">
      <c r="A28">
        <v>4</v>
      </c>
      <c r="B28">
        <v>1.9508310988188213E-3</v>
      </c>
      <c r="C28">
        <v>-5.1657810988188215E-3</v>
      </c>
    </row>
    <row r="29" spans="1:9" x14ac:dyDescent="0.3">
      <c r="A29">
        <v>5</v>
      </c>
      <c r="B29">
        <v>-1.2730610061326475E-2</v>
      </c>
      <c r="C29">
        <v>1.7144105061326475E-2</v>
      </c>
    </row>
    <row r="30" spans="1:9" x14ac:dyDescent="0.3">
      <c r="A30">
        <v>6</v>
      </c>
      <c r="B30">
        <v>7.822461619262238E-3</v>
      </c>
      <c r="C30">
        <v>-5.0153276192622378E-3</v>
      </c>
    </row>
    <row r="31" spans="1:9" x14ac:dyDescent="0.3">
      <c r="A31">
        <v>7</v>
      </c>
      <c r="B31">
        <v>-1.0319367273810501E-2</v>
      </c>
      <c r="C31">
        <v>7.5030562738105013E-3</v>
      </c>
    </row>
    <row r="32" spans="1:9" x14ac:dyDescent="0.3">
      <c r="A32">
        <v>8</v>
      </c>
      <c r="B32">
        <v>-1.9379227802046512E-3</v>
      </c>
      <c r="C32">
        <v>-1.273131321979535E-2</v>
      </c>
    </row>
    <row r="33" spans="1:3" x14ac:dyDescent="0.3">
      <c r="A33">
        <v>9</v>
      </c>
      <c r="B33">
        <v>-3.0703148279146017E-3</v>
      </c>
      <c r="C33">
        <v>3.3201508279146015E-3</v>
      </c>
    </row>
    <row r="34" spans="1:3" x14ac:dyDescent="0.3">
      <c r="A34">
        <v>10</v>
      </c>
      <c r="B34">
        <v>3.972653996624588E-3</v>
      </c>
      <c r="C34">
        <v>9.3083600033754127E-3</v>
      </c>
    </row>
    <row r="35" spans="1:3" x14ac:dyDescent="0.3">
      <c r="A35">
        <v>11</v>
      </c>
      <c r="B35">
        <v>7.9621371539235521E-3</v>
      </c>
      <c r="C35">
        <v>-1.2690221153923553E-2</v>
      </c>
    </row>
    <row r="36" spans="1:3" x14ac:dyDescent="0.3">
      <c r="A36">
        <v>12</v>
      </c>
      <c r="B36">
        <v>-9.6677879001275911E-3</v>
      </c>
      <c r="C36">
        <v>-1.0625640099872408E-2</v>
      </c>
    </row>
    <row r="37" spans="1:3" x14ac:dyDescent="0.3">
      <c r="A37">
        <v>13</v>
      </c>
      <c r="B37">
        <v>-2.22698875072272E-2</v>
      </c>
      <c r="C37">
        <v>1.6871283507227199E-2</v>
      </c>
    </row>
    <row r="38" spans="1:3" x14ac:dyDescent="0.3">
      <c r="A38">
        <v>14</v>
      </c>
      <c r="B38">
        <v>-4.0099111711240157E-3</v>
      </c>
      <c r="C38">
        <v>-7.4185138288759851E-3</v>
      </c>
    </row>
    <row r="39" spans="1:3" x14ac:dyDescent="0.3">
      <c r="A39">
        <v>15</v>
      </c>
      <c r="B39">
        <v>1.7610228597049492E-2</v>
      </c>
      <c r="C39">
        <v>-1.6540804597049492E-2</v>
      </c>
    </row>
    <row r="40" spans="1:3" x14ac:dyDescent="0.3">
      <c r="A40">
        <v>16</v>
      </c>
      <c r="B40">
        <v>-1.4082596162449754E-2</v>
      </c>
      <c r="C40">
        <v>2.4432051624497554E-3</v>
      </c>
    </row>
    <row r="41" spans="1:3" x14ac:dyDescent="0.3">
      <c r="A41">
        <v>17</v>
      </c>
      <c r="B41">
        <v>1.2719630001503165E-2</v>
      </c>
      <c r="C41">
        <v>-1.5692310001503167E-2</v>
      </c>
    </row>
    <row r="42" spans="1:3" x14ac:dyDescent="0.3">
      <c r="A42">
        <v>18</v>
      </c>
      <c r="B42">
        <v>-3.7435919737693643E-3</v>
      </c>
      <c r="C42">
        <v>-1.1005971026230636E-2</v>
      </c>
    </row>
    <row r="43" spans="1:3" x14ac:dyDescent="0.3">
      <c r="A43">
        <v>19</v>
      </c>
      <c r="B43">
        <v>5.5600116912282033E-4</v>
      </c>
      <c r="C43">
        <v>-3.016162616912282E-2</v>
      </c>
    </row>
    <row r="44" spans="1:3" x14ac:dyDescent="0.3">
      <c r="A44">
        <v>20</v>
      </c>
      <c r="B44">
        <v>-3.9978892539927879E-3</v>
      </c>
      <c r="C44">
        <v>-1.3183320746007214E-2</v>
      </c>
    </row>
    <row r="45" spans="1:3" x14ac:dyDescent="0.3">
      <c r="A45">
        <v>21</v>
      </c>
      <c r="B45">
        <v>-1.1057814956067735E-2</v>
      </c>
      <c r="C45">
        <v>-1.4875252043932266E-2</v>
      </c>
    </row>
    <row r="46" spans="1:3" x14ac:dyDescent="0.3">
      <c r="A46">
        <v>22</v>
      </c>
      <c r="B46">
        <v>-8.895411222031694E-3</v>
      </c>
      <c r="C46">
        <v>7.9609542220316944E-3</v>
      </c>
    </row>
    <row r="47" spans="1:3" x14ac:dyDescent="0.3">
      <c r="A47">
        <v>23</v>
      </c>
      <c r="B47">
        <v>-1.4026480673839162E-2</v>
      </c>
      <c r="C47">
        <v>1.3414726673839163E-2</v>
      </c>
    </row>
    <row r="48" spans="1:3" x14ac:dyDescent="0.3">
      <c r="A48">
        <v>24</v>
      </c>
      <c r="B48">
        <v>-1.1238399757924334E-2</v>
      </c>
      <c r="C48">
        <v>1.4938583757924333E-2</v>
      </c>
    </row>
    <row r="49" spans="1:3" x14ac:dyDescent="0.3">
      <c r="A49">
        <v>25</v>
      </c>
      <c r="B49">
        <v>-6.8304752421001454E-3</v>
      </c>
      <c r="C49">
        <v>7.7023092421001447E-3</v>
      </c>
    </row>
    <row r="50" spans="1:3" x14ac:dyDescent="0.3">
      <c r="A50">
        <v>26</v>
      </c>
      <c r="B50">
        <v>-8.6394313611144469E-3</v>
      </c>
      <c r="C50">
        <v>2.2780123611144468E-3</v>
      </c>
    </row>
    <row r="51" spans="1:3" x14ac:dyDescent="0.3">
      <c r="A51">
        <v>27</v>
      </c>
      <c r="B51">
        <v>5.6600294357941755E-3</v>
      </c>
      <c r="C51">
        <v>-3.8213996435794179E-2</v>
      </c>
    </row>
    <row r="52" spans="1:3" x14ac:dyDescent="0.3">
      <c r="A52">
        <v>28</v>
      </c>
      <c r="B52">
        <v>-7.6466000342865822E-3</v>
      </c>
      <c r="C52">
        <v>-2.413273796571342E-2</v>
      </c>
    </row>
    <row r="53" spans="1:3" x14ac:dyDescent="0.3">
      <c r="A53">
        <v>29</v>
      </c>
      <c r="B53">
        <v>5.9315040766515182E-3</v>
      </c>
      <c r="C53">
        <v>-1.2622360076651518E-2</v>
      </c>
    </row>
    <row r="54" spans="1:3" x14ac:dyDescent="0.3">
      <c r="A54">
        <v>30</v>
      </c>
      <c r="B54">
        <v>1.4630990867128772E-2</v>
      </c>
      <c r="C54">
        <v>-5.3481748671287722E-3</v>
      </c>
    </row>
    <row r="55" spans="1:3" x14ac:dyDescent="0.3">
      <c r="A55">
        <v>31</v>
      </c>
      <c r="B55">
        <v>4.6553545806250027E-2</v>
      </c>
      <c r="C55">
        <v>-4.4408748062500225E-3</v>
      </c>
    </row>
    <row r="56" spans="1:3" x14ac:dyDescent="0.3">
      <c r="A56">
        <v>32</v>
      </c>
      <c r="B56">
        <v>-1.4222574480351864E-2</v>
      </c>
      <c r="C56">
        <v>2.9674317480351865E-2</v>
      </c>
    </row>
    <row r="57" spans="1:3" x14ac:dyDescent="0.3">
      <c r="A57">
        <v>33</v>
      </c>
      <c r="B57">
        <v>7.655320190086779E-3</v>
      </c>
      <c r="C57">
        <v>1.0211499809913219E-2</v>
      </c>
    </row>
    <row r="58" spans="1:3" x14ac:dyDescent="0.3">
      <c r="A58">
        <v>34</v>
      </c>
      <c r="B58">
        <v>-6.8168225628834197E-3</v>
      </c>
      <c r="C58">
        <v>-1.2670301437116581E-2</v>
      </c>
    </row>
    <row r="59" spans="1:3" x14ac:dyDescent="0.3">
      <c r="A59">
        <v>35</v>
      </c>
      <c r="B59">
        <v>1.6146858905358798E-2</v>
      </c>
      <c r="C59">
        <v>3.9638196094641198E-2</v>
      </c>
    </row>
    <row r="60" spans="1:3" x14ac:dyDescent="0.3">
      <c r="A60">
        <v>36</v>
      </c>
      <c r="B60">
        <v>1.2735867514829243E-2</v>
      </c>
      <c r="C60">
        <v>-3.2079527514829245E-2</v>
      </c>
    </row>
    <row r="61" spans="1:3" x14ac:dyDescent="0.3">
      <c r="A61">
        <v>37</v>
      </c>
      <c r="B61">
        <v>2.2410295301506615E-3</v>
      </c>
      <c r="C61">
        <v>-2.2503621530150664E-2</v>
      </c>
    </row>
    <row r="62" spans="1:3" x14ac:dyDescent="0.3">
      <c r="A62">
        <v>38</v>
      </c>
      <c r="B62">
        <v>-4.8766830646661211E-3</v>
      </c>
      <c r="C62">
        <v>2.2106769064666118E-2</v>
      </c>
    </row>
    <row r="63" spans="1:3" x14ac:dyDescent="0.3">
      <c r="A63">
        <v>39</v>
      </c>
      <c r="B63">
        <v>5.3680569791655875E-3</v>
      </c>
      <c r="C63">
        <v>2.4698316020834412E-2</v>
      </c>
    </row>
    <row r="64" spans="1:3" x14ac:dyDescent="0.3">
      <c r="A64">
        <v>40</v>
      </c>
      <c r="B64">
        <v>9.4235448508559298E-3</v>
      </c>
      <c r="C64">
        <v>-1.1237677850855929E-2</v>
      </c>
    </row>
    <row r="65" spans="1:3" x14ac:dyDescent="0.3">
      <c r="A65">
        <v>41</v>
      </c>
      <c r="B65">
        <v>1.9372487005503345E-2</v>
      </c>
      <c r="C65">
        <v>-1.3269592005503345E-2</v>
      </c>
    </row>
    <row r="66" spans="1:3" x14ac:dyDescent="0.3">
      <c r="A66">
        <v>42</v>
      </c>
      <c r="B66">
        <v>-1.2436598390052657E-2</v>
      </c>
      <c r="C66">
        <v>-8.8461136099473453E-3</v>
      </c>
    </row>
    <row r="67" spans="1:3" x14ac:dyDescent="0.3">
      <c r="A67">
        <v>43</v>
      </c>
      <c r="B67">
        <v>-2.8300248287570261E-3</v>
      </c>
      <c r="C67">
        <v>1.1905377828757027E-2</v>
      </c>
    </row>
    <row r="68" spans="1:3" x14ac:dyDescent="0.3">
      <c r="A68">
        <v>44</v>
      </c>
      <c r="B68">
        <v>-6.0846642372051505E-3</v>
      </c>
      <c r="C68">
        <v>9.0247823720515045E-4</v>
      </c>
    </row>
    <row r="69" spans="1:3" x14ac:dyDescent="0.3">
      <c r="A69">
        <v>45</v>
      </c>
      <c r="B69">
        <v>-1.2713101468019739E-2</v>
      </c>
      <c r="C69">
        <v>-1.9241768531980258E-2</v>
      </c>
    </row>
    <row r="70" spans="1:3" x14ac:dyDescent="0.3">
      <c r="A70">
        <v>46</v>
      </c>
      <c r="B70">
        <v>8.0291802725837025E-3</v>
      </c>
      <c r="C70">
        <v>-3.4638422725837021E-3</v>
      </c>
    </row>
    <row r="71" spans="1:3" x14ac:dyDescent="0.3">
      <c r="A71">
        <v>47</v>
      </c>
      <c r="B71">
        <v>-3.2675974142653353E-3</v>
      </c>
      <c r="C71">
        <v>-1.4184195857346645E-3</v>
      </c>
    </row>
    <row r="72" spans="1:3" x14ac:dyDescent="0.3">
      <c r="A72">
        <v>48</v>
      </c>
      <c r="B72">
        <v>-1.988674534828113E-3</v>
      </c>
      <c r="C72">
        <v>-6.5055724651718865E-3</v>
      </c>
    </row>
    <row r="73" spans="1:3" x14ac:dyDescent="0.3">
      <c r="A73">
        <v>49</v>
      </c>
      <c r="B73">
        <v>3.6090539985758696E-3</v>
      </c>
      <c r="C73">
        <v>-3.0804849985758683E-3</v>
      </c>
    </row>
    <row r="74" spans="1:3" x14ac:dyDescent="0.3">
      <c r="A74">
        <v>50</v>
      </c>
      <c r="B74">
        <v>-1.6380040205829945E-2</v>
      </c>
      <c r="C74">
        <v>-1.2783239794170054E-2</v>
      </c>
    </row>
    <row r="75" spans="1:3" x14ac:dyDescent="0.3">
      <c r="A75">
        <v>51</v>
      </c>
      <c r="B75">
        <v>1.8214902985738655E-2</v>
      </c>
      <c r="C75">
        <v>-1.2794159985738655E-2</v>
      </c>
    </row>
    <row r="76" spans="1:3" x14ac:dyDescent="0.3">
      <c r="A76">
        <v>52</v>
      </c>
      <c r="B76">
        <v>-5.1495121016978986E-3</v>
      </c>
      <c r="C76">
        <v>-1.4948550898302101E-2</v>
      </c>
    </row>
    <row r="77" spans="1:3" x14ac:dyDescent="0.3">
      <c r="A77">
        <v>53</v>
      </c>
      <c r="B77">
        <v>1.8117064372966743E-2</v>
      </c>
      <c r="C77">
        <v>1.0503691627033258E-2</v>
      </c>
    </row>
    <row r="78" spans="1:3" x14ac:dyDescent="0.3">
      <c r="A78">
        <v>54</v>
      </c>
      <c r="B78">
        <v>-2.291151770811185E-2</v>
      </c>
      <c r="C78">
        <v>3.9904517081118494E-3</v>
      </c>
    </row>
    <row r="79" spans="1:3" x14ac:dyDescent="0.3">
      <c r="A79">
        <v>55</v>
      </c>
      <c r="B79">
        <v>-2.3304141925220025E-3</v>
      </c>
      <c r="C79">
        <v>-1.4877088074779976E-3</v>
      </c>
    </row>
    <row r="80" spans="1:3" x14ac:dyDescent="0.3">
      <c r="A80">
        <v>56</v>
      </c>
      <c r="B80">
        <v>1.5298597729460025E-3</v>
      </c>
      <c r="C80">
        <v>-6.4272797729460016E-3</v>
      </c>
    </row>
    <row r="81" spans="1:3" x14ac:dyDescent="0.3">
      <c r="A81">
        <v>57</v>
      </c>
      <c r="B81">
        <v>-5.4703759725951194E-3</v>
      </c>
      <c r="C81">
        <v>-5.218420027404881E-3</v>
      </c>
    </row>
    <row r="82" spans="1:3" x14ac:dyDescent="0.3">
      <c r="A82">
        <v>58</v>
      </c>
      <c r="B82">
        <v>3.1377444508950371E-3</v>
      </c>
      <c r="C82">
        <v>5.144773054910496E-2</v>
      </c>
    </row>
    <row r="83" spans="1:3" x14ac:dyDescent="0.3">
      <c r="A83">
        <v>59</v>
      </c>
      <c r="B83">
        <v>-4.2806156452144997E-3</v>
      </c>
      <c r="C83">
        <v>-1.4887809354785503E-2</v>
      </c>
    </row>
    <row r="84" spans="1:3" x14ac:dyDescent="0.3">
      <c r="A84">
        <v>60</v>
      </c>
      <c r="B84">
        <v>5.1208375112085699E-3</v>
      </c>
      <c r="C84">
        <v>-4.1786725112085699E-3</v>
      </c>
    </row>
    <row r="85" spans="1:3" x14ac:dyDescent="0.3">
      <c r="A85">
        <v>61</v>
      </c>
      <c r="B85">
        <v>6.6109527171525845E-3</v>
      </c>
      <c r="C85">
        <v>-1.6720100717152585E-2</v>
      </c>
    </row>
    <row r="86" spans="1:3" x14ac:dyDescent="0.3">
      <c r="A86">
        <v>62</v>
      </c>
      <c r="B86">
        <v>5.1127358172983924E-4</v>
      </c>
      <c r="C86">
        <v>3.824710418270161E-3</v>
      </c>
    </row>
    <row r="87" spans="1:3" x14ac:dyDescent="0.3">
      <c r="A87">
        <v>63</v>
      </c>
      <c r="B87">
        <v>1.1947227922128677E-2</v>
      </c>
      <c r="C87">
        <v>3.8050500778713248E-3</v>
      </c>
    </row>
    <row r="88" spans="1:3" x14ac:dyDescent="0.3">
      <c r="A88">
        <v>64</v>
      </c>
      <c r="B88">
        <v>-3.6152067994158748E-3</v>
      </c>
      <c r="C88">
        <v>-4.4975302005841253E-3</v>
      </c>
    </row>
    <row r="89" spans="1:3" x14ac:dyDescent="0.3">
      <c r="A89">
        <v>65</v>
      </c>
      <c r="B89">
        <v>-2.1675046163596909E-3</v>
      </c>
      <c r="C89">
        <v>-1.0835056383640304E-2</v>
      </c>
    </row>
    <row r="90" spans="1:3" x14ac:dyDescent="0.3">
      <c r="A90">
        <v>66</v>
      </c>
      <c r="B90">
        <v>-5.7955031940909382E-3</v>
      </c>
      <c r="C90">
        <v>-7.7112508059090611E-3</v>
      </c>
    </row>
    <row r="91" spans="1:3" x14ac:dyDescent="0.3">
      <c r="A91">
        <v>67</v>
      </c>
      <c r="B91">
        <v>3.4996530216986361E-4</v>
      </c>
      <c r="C91">
        <v>-1.4597408302169861E-2</v>
      </c>
    </row>
    <row r="92" spans="1:3" x14ac:dyDescent="0.3">
      <c r="A92">
        <v>68</v>
      </c>
      <c r="B92">
        <v>1.2733182091656671E-2</v>
      </c>
      <c r="C92">
        <v>-2.46975309165667E-3</v>
      </c>
    </row>
    <row r="93" spans="1:3" x14ac:dyDescent="0.3">
      <c r="A93">
        <v>69</v>
      </c>
      <c r="B93">
        <v>-3.4611571892258696E-3</v>
      </c>
      <c r="C93">
        <v>-6.0946118107741308E-3</v>
      </c>
    </row>
    <row r="94" spans="1:3" x14ac:dyDescent="0.3">
      <c r="A94">
        <v>70</v>
      </c>
      <c r="B94">
        <v>1.0845572437564156E-2</v>
      </c>
      <c r="C94">
        <v>-2.0045032437564156E-2</v>
      </c>
    </row>
    <row r="95" spans="1:3" x14ac:dyDescent="0.3">
      <c r="A95">
        <v>71</v>
      </c>
      <c r="B95">
        <v>2.0276015565216788E-2</v>
      </c>
      <c r="C95">
        <v>3.1185543434783216E-2</v>
      </c>
    </row>
    <row r="96" spans="1:3" x14ac:dyDescent="0.3">
      <c r="A96">
        <v>72</v>
      </c>
      <c r="B96">
        <v>-2.038867461322588E-3</v>
      </c>
      <c r="C96">
        <v>1.6361724613225877E-3</v>
      </c>
    </row>
    <row r="97" spans="1:3" x14ac:dyDescent="0.3">
      <c r="A97">
        <v>73</v>
      </c>
      <c r="B97">
        <v>-1.6950025592425026E-2</v>
      </c>
      <c r="C97">
        <v>-1.4271114407574975E-2</v>
      </c>
    </row>
    <row r="98" spans="1:3" x14ac:dyDescent="0.3">
      <c r="A98">
        <v>74</v>
      </c>
      <c r="B98">
        <v>-1.2474100837763406E-2</v>
      </c>
      <c r="C98">
        <v>2.5634358377634066E-3</v>
      </c>
    </row>
    <row r="99" spans="1:3" x14ac:dyDescent="0.3">
      <c r="A99">
        <v>75</v>
      </c>
      <c r="B99">
        <v>-1.9251579562681136E-2</v>
      </c>
      <c r="C99">
        <v>-3.0869265437318869E-2</v>
      </c>
    </row>
    <row r="100" spans="1:3" x14ac:dyDescent="0.3">
      <c r="A100">
        <v>76</v>
      </c>
      <c r="B100">
        <v>-1.0608651259113089E-2</v>
      </c>
      <c r="C100">
        <v>2.0426242591130885E-3</v>
      </c>
    </row>
    <row r="101" spans="1:3" x14ac:dyDescent="0.3">
      <c r="A101">
        <v>77</v>
      </c>
      <c r="B101">
        <v>-1.5497587297079471E-3</v>
      </c>
      <c r="C101">
        <v>-3.6066781270292059E-2</v>
      </c>
    </row>
    <row r="102" spans="1:3" x14ac:dyDescent="0.3">
      <c r="A102">
        <v>78</v>
      </c>
      <c r="B102">
        <v>-1.4437132984297447E-2</v>
      </c>
      <c r="C102">
        <v>-1.993982901570255E-2</v>
      </c>
    </row>
    <row r="103" spans="1:3" x14ac:dyDescent="0.3">
      <c r="A103">
        <v>79</v>
      </c>
      <c r="B103">
        <v>-2.3360949344659416E-3</v>
      </c>
      <c r="C103">
        <v>1.4707536934465942E-2</v>
      </c>
    </row>
    <row r="104" spans="1:3" x14ac:dyDescent="0.3">
      <c r="A104">
        <v>80</v>
      </c>
      <c r="B104">
        <v>1.0309309788425588E-2</v>
      </c>
      <c r="C104">
        <v>-2.4427034788425589E-2</v>
      </c>
    </row>
    <row r="105" spans="1:3" x14ac:dyDescent="0.3">
      <c r="A105">
        <v>81</v>
      </c>
      <c r="B105">
        <v>-5.8328898119713174E-3</v>
      </c>
      <c r="C105">
        <v>-2.7794727188028681E-2</v>
      </c>
    </row>
    <row r="106" spans="1:3" x14ac:dyDescent="0.3">
      <c r="A106">
        <v>82</v>
      </c>
      <c r="B106">
        <v>3.1237036401414514E-3</v>
      </c>
      <c r="C106">
        <v>1.3016495359858549E-2</v>
      </c>
    </row>
    <row r="107" spans="1:3" x14ac:dyDescent="0.3">
      <c r="A107">
        <v>83</v>
      </c>
      <c r="B107">
        <v>-2.3182461970272232E-2</v>
      </c>
      <c r="C107">
        <v>-4.902694029727768E-3</v>
      </c>
    </row>
    <row r="108" spans="1:3" x14ac:dyDescent="0.3">
      <c r="A108">
        <v>84</v>
      </c>
      <c r="B108">
        <v>1.2019841033158112E-2</v>
      </c>
      <c r="C108">
        <v>1.2413514966841888E-2</v>
      </c>
    </row>
    <row r="109" spans="1:3" x14ac:dyDescent="0.3">
      <c r="A109">
        <v>85</v>
      </c>
      <c r="B109">
        <v>-1.9549016342360073E-2</v>
      </c>
      <c r="C109">
        <v>-1.3929175657639924E-2</v>
      </c>
    </row>
    <row r="110" spans="1:3" x14ac:dyDescent="0.3">
      <c r="A110">
        <v>86</v>
      </c>
      <c r="B110">
        <v>1.3898940242871725E-2</v>
      </c>
      <c r="C110">
        <v>-3.8387662428717249E-3</v>
      </c>
    </row>
    <row r="111" spans="1:3" x14ac:dyDescent="0.3">
      <c r="A111">
        <v>87</v>
      </c>
      <c r="B111">
        <v>-1.4847292509951083E-2</v>
      </c>
      <c r="C111">
        <v>7.7047365099510833E-3</v>
      </c>
    </row>
    <row r="112" spans="1:3" x14ac:dyDescent="0.3">
      <c r="A112">
        <v>88</v>
      </c>
      <c r="B112">
        <v>1.0352488913875704E-2</v>
      </c>
      <c r="C112">
        <v>-1.4356945913875704E-2</v>
      </c>
    </row>
    <row r="113" spans="1:3" x14ac:dyDescent="0.3">
      <c r="A113">
        <v>89</v>
      </c>
      <c r="B113">
        <v>-9.7025256726765707E-3</v>
      </c>
      <c r="C113">
        <v>7.3779692672676575E-2</v>
      </c>
    </row>
    <row r="114" spans="1:3" x14ac:dyDescent="0.3">
      <c r="A114">
        <v>90</v>
      </c>
      <c r="B114">
        <v>-2.2623136992275937E-2</v>
      </c>
      <c r="C114">
        <v>-3.2850594007724068E-2</v>
      </c>
    </row>
    <row r="115" spans="1:3" x14ac:dyDescent="0.3">
      <c r="A115">
        <v>91</v>
      </c>
      <c r="B115">
        <v>-8.1358093549644388E-3</v>
      </c>
      <c r="C115">
        <v>-1.2788759645035562E-2</v>
      </c>
    </row>
    <row r="116" spans="1:3" x14ac:dyDescent="0.3">
      <c r="A116">
        <v>92</v>
      </c>
      <c r="B116">
        <v>1.2061689131610098E-2</v>
      </c>
      <c r="C116">
        <v>5.1921628868389899E-2</v>
      </c>
    </row>
    <row r="117" spans="1:3" x14ac:dyDescent="0.3">
      <c r="A117">
        <v>93</v>
      </c>
      <c r="B117">
        <v>-7.6936960368953243E-3</v>
      </c>
      <c r="C117">
        <v>0.16253582403689532</v>
      </c>
    </row>
    <row r="118" spans="1:3" x14ac:dyDescent="0.3">
      <c r="A118">
        <v>94</v>
      </c>
      <c r="B118">
        <v>-3.5154194005505134E-3</v>
      </c>
      <c r="C118">
        <v>-2.7781248599449485E-2</v>
      </c>
    </row>
    <row r="119" spans="1:3" x14ac:dyDescent="0.3">
      <c r="A119">
        <v>95</v>
      </c>
      <c r="B119">
        <v>-6.5419797124850005E-3</v>
      </c>
      <c r="C119">
        <v>-8.9058852875149967E-3</v>
      </c>
    </row>
    <row r="120" spans="1:3" x14ac:dyDescent="0.3">
      <c r="A120">
        <v>96</v>
      </c>
      <c r="B120">
        <v>-1.7191176186901247E-2</v>
      </c>
      <c r="C120">
        <v>-1.8956385813098754E-2</v>
      </c>
    </row>
    <row r="121" spans="1:3" x14ac:dyDescent="0.3">
      <c r="A121">
        <v>97</v>
      </c>
      <c r="B121">
        <v>2.8336291670491322E-3</v>
      </c>
      <c r="C121">
        <v>-1.1415171670491322E-3</v>
      </c>
    </row>
    <row r="122" spans="1:3" x14ac:dyDescent="0.3">
      <c r="A122">
        <v>98</v>
      </c>
      <c r="B122">
        <v>3.4177132495220849E-2</v>
      </c>
      <c r="C122">
        <v>3.2743069504779149E-2</v>
      </c>
    </row>
    <row r="123" spans="1:3" x14ac:dyDescent="0.3">
      <c r="A123">
        <v>99</v>
      </c>
      <c r="B123">
        <v>-5.7346854207877039E-3</v>
      </c>
      <c r="C123">
        <v>1.0143193420787703E-2</v>
      </c>
    </row>
    <row r="124" spans="1:3" x14ac:dyDescent="0.3">
      <c r="A124">
        <v>100</v>
      </c>
      <c r="B124">
        <v>-1.381947955829977E-2</v>
      </c>
      <c r="C124">
        <v>-9.1256924417002297E-3</v>
      </c>
    </row>
    <row r="125" spans="1:3" x14ac:dyDescent="0.3">
      <c r="A125">
        <v>101</v>
      </c>
      <c r="B125">
        <v>-9.1370769544377207E-3</v>
      </c>
      <c r="C125">
        <v>-1.4265718045562276E-2</v>
      </c>
    </row>
    <row r="126" spans="1:3" x14ac:dyDescent="0.3">
      <c r="A126">
        <v>102</v>
      </c>
      <c r="B126">
        <v>3.1999603105718841E-3</v>
      </c>
      <c r="C126">
        <v>-8.6879983105718848E-3</v>
      </c>
    </row>
    <row r="127" spans="1:3" x14ac:dyDescent="0.3">
      <c r="A127">
        <v>103</v>
      </c>
      <c r="B127">
        <v>-1.6755417252684281E-2</v>
      </c>
      <c r="C127">
        <v>-5.7230317473157162E-3</v>
      </c>
    </row>
    <row r="128" spans="1:3" x14ac:dyDescent="0.3">
      <c r="A128">
        <v>104</v>
      </c>
      <c r="B128">
        <v>-2.0754331098789269E-3</v>
      </c>
      <c r="C128">
        <v>2.0264721098789277E-3</v>
      </c>
    </row>
    <row r="129" spans="1:3" x14ac:dyDescent="0.3">
      <c r="A129">
        <v>105</v>
      </c>
      <c r="B129">
        <v>-8.2865567989377029E-3</v>
      </c>
      <c r="C129">
        <v>1.5428106798937703E-2</v>
      </c>
    </row>
    <row r="130" spans="1:3" x14ac:dyDescent="0.3">
      <c r="A130">
        <v>106</v>
      </c>
      <c r="B130">
        <v>3.2892732381977399E-3</v>
      </c>
      <c r="C130">
        <v>4.8565167618022601E-3</v>
      </c>
    </row>
    <row r="131" spans="1:3" x14ac:dyDescent="0.3">
      <c r="A131">
        <v>107</v>
      </c>
      <c r="B131">
        <v>6.6625427139695272E-3</v>
      </c>
      <c r="C131">
        <v>-1.5263593713969525E-2</v>
      </c>
    </row>
    <row r="132" spans="1:3" x14ac:dyDescent="0.3">
      <c r="A132">
        <v>108</v>
      </c>
      <c r="B132">
        <v>-1.462455784245285E-2</v>
      </c>
      <c r="C132">
        <v>3.3658801842452846E-2</v>
      </c>
    </row>
    <row r="133" spans="1:3" x14ac:dyDescent="0.3">
      <c r="A133">
        <v>109</v>
      </c>
      <c r="B133">
        <v>-4.1018140131149419E-3</v>
      </c>
      <c r="C133">
        <v>-1.4526638986885058E-2</v>
      </c>
    </row>
    <row r="134" spans="1:3" x14ac:dyDescent="0.3">
      <c r="A134">
        <v>110</v>
      </c>
      <c r="B134">
        <v>9.8523316421254177E-3</v>
      </c>
      <c r="C134">
        <v>-1.7956041642125418E-2</v>
      </c>
    </row>
    <row r="135" spans="1:3" x14ac:dyDescent="0.3">
      <c r="A135">
        <v>111</v>
      </c>
      <c r="B135">
        <v>-2.1203217711690699E-2</v>
      </c>
      <c r="C135">
        <v>-7.1389528830930263E-4</v>
      </c>
    </row>
    <row r="136" spans="1:3" x14ac:dyDescent="0.3">
      <c r="A136">
        <v>112</v>
      </c>
      <c r="B136">
        <v>-2.2320891242534276E-2</v>
      </c>
      <c r="C136">
        <v>1.3043947242534276E-2</v>
      </c>
    </row>
    <row r="137" spans="1:3" x14ac:dyDescent="0.3">
      <c r="A137">
        <v>113</v>
      </c>
      <c r="B137">
        <v>1.7070374207118252E-2</v>
      </c>
      <c r="C137">
        <v>-1.9286198207118251E-2</v>
      </c>
    </row>
    <row r="138" spans="1:3" x14ac:dyDescent="0.3">
      <c r="A138">
        <v>114</v>
      </c>
      <c r="B138">
        <v>-1.7713936532392345E-2</v>
      </c>
      <c r="C138">
        <v>-6.1211884676076536E-3</v>
      </c>
    </row>
    <row r="139" spans="1:3" x14ac:dyDescent="0.3">
      <c r="A139">
        <v>115</v>
      </c>
      <c r="B139">
        <v>2.9423297431758248E-2</v>
      </c>
      <c r="C139">
        <v>5.7200295682417537E-3</v>
      </c>
    </row>
    <row r="140" spans="1:3" x14ac:dyDescent="0.3">
      <c r="A140">
        <v>116</v>
      </c>
      <c r="B140">
        <v>3.3144316507738393E-2</v>
      </c>
      <c r="C140">
        <v>-2.2373149507738395E-2</v>
      </c>
    </row>
    <row r="141" spans="1:3" x14ac:dyDescent="0.3">
      <c r="A141">
        <v>117</v>
      </c>
      <c r="B141">
        <v>-7.2005444377802484E-3</v>
      </c>
      <c r="C141">
        <v>1.0678252437780249E-2</v>
      </c>
    </row>
    <row r="142" spans="1:3" x14ac:dyDescent="0.3">
      <c r="A142">
        <v>118</v>
      </c>
      <c r="B142">
        <v>-1.1938542312067361E-2</v>
      </c>
      <c r="C142">
        <v>-1.1890323687932639E-2</v>
      </c>
    </row>
    <row r="143" spans="1:3" x14ac:dyDescent="0.3">
      <c r="A143">
        <v>119</v>
      </c>
      <c r="B143">
        <v>1.5035314195013492E-2</v>
      </c>
      <c r="C143">
        <v>-4.9330091950134936E-3</v>
      </c>
    </row>
    <row r="144" spans="1:3" x14ac:dyDescent="0.3">
      <c r="A144">
        <v>120</v>
      </c>
      <c r="B144">
        <v>-9.2015128858633621E-3</v>
      </c>
      <c r="C144">
        <v>-1.4754729114136637E-2</v>
      </c>
    </row>
    <row r="145" spans="1:3" x14ac:dyDescent="0.3">
      <c r="A145">
        <v>121</v>
      </c>
      <c r="B145">
        <v>-8.8134948488223421E-4</v>
      </c>
      <c r="C145">
        <v>-2.7021238515117764E-2</v>
      </c>
    </row>
    <row r="146" spans="1:3" x14ac:dyDescent="0.3">
      <c r="A146">
        <v>122</v>
      </c>
      <c r="B146">
        <v>-5.718795396952742E-3</v>
      </c>
      <c r="C146">
        <v>-1.3118344603047257E-2</v>
      </c>
    </row>
    <row r="147" spans="1:3" x14ac:dyDescent="0.3">
      <c r="A147">
        <v>123</v>
      </c>
      <c r="B147">
        <v>5.5708021543733784E-4</v>
      </c>
      <c r="C147">
        <v>-1.958339215437338E-3</v>
      </c>
    </row>
    <row r="148" spans="1:3" x14ac:dyDescent="0.3">
      <c r="A148">
        <v>124</v>
      </c>
      <c r="B148">
        <v>-2.4940200983239291E-2</v>
      </c>
      <c r="C148">
        <v>3.354076398323929E-2</v>
      </c>
    </row>
    <row r="149" spans="1:3" x14ac:dyDescent="0.3">
      <c r="A149">
        <v>125</v>
      </c>
      <c r="B149">
        <v>-4.1862102692568548E-3</v>
      </c>
      <c r="C149">
        <v>-1.5711865730743145E-2</v>
      </c>
    </row>
    <row r="150" spans="1:3" x14ac:dyDescent="0.3">
      <c r="A150">
        <v>126</v>
      </c>
      <c r="B150">
        <v>1.7620856492011682E-2</v>
      </c>
      <c r="C150">
        <v>-5.715143492011682E-3</v>
      </c>
    </row>
    <row r="151" spans="1:3" x14ac:dyDescent="0.3">
      <c r="A151">
        <v>127</v>
      </c>
      <c r="B151">
        <v>-1.3576933925603371E-2</v>
      </c>
      <c r="C151">
        <v>1.1580084925603371E-2</v>
      </c>
    </row>
    <row r="152" spans="1:3" x14ac:dyDescent="0.3">
      <c r="A152">
        <v>128</v>
      </c>
      <c r="B152">
        <v>-2.6992397416023229E-3</v>
      </c>
      <c r="C152">
        <v>-1.2229257258397675E-2</v>
      </c>
    </row>
    <row r="153" spans="1:3" x14ac:dyDescent="0.3">
      <c r="A153">
        <v>129</v>
      </c>
      <c r="B153">
        <v>8.9650487241472003E-3</v>
      </c>
      <c r="C153">
        <v>1.0097192758527999E-3</v>
      </c>
    </row>
    <row r="154" spans="1:3" x14ac:dyDescent="0.3">
      <c r="A154">
        <v>130</v>
      </c>
      <c r="B154">
        <v>7.2774710908000322E-3</v>
      </c>
      <c r="C154">
        <v>-2.2340050908000323E-3</v>
      </c>
    </row>
    <row r="155" spans="1:3" x14ac:dyDescent="0.3">
      <c r="A155">
        <v>131</v>
      </c>
      <c r="B155">
        <v>1.0606554832347376E-3</v>
      </c>
      <c r="C155">
        <v>-7.8163148323473768E-4</v>
      </c>
    </row>
    <row r="156" spans="1:3" x14ac:dyDescent="0.3">
      <c r="A156">
        <v>132</v>
      </c>
      <c r="B156">
        <v>3.3216903499347092E-3</v>
      </c>
      <c r="C156">
        <v>-1.5188640349934709E-2</v>
      </c>
    </row>
    <row r="157" spans="1:3" x14ac:dyDescent="0.3">
      <c r="A157">
        <v>133</v>
      </c>
      <c r="B157">
        <v>5.4245148770115789E-3</v>
      </c>
      <c r="C157">
        <v>-1.1757515877011578E-2</v>
      </c>
    </row>
    <row r="158" spans="1:3" x14ac:dyDescent="0.3">
      <c r="A158">
        <v>134</v>
      </c>
      <c r="B158">
        <v>-1.1868961097650465E-2</v>
      </c>
      <c r="C158">
        <v>9.4145700976504647E-3</v>
      </c>
    </row>
    <row r="159" spans="1:3" x14ac:dyDescent="0.3">
      <c r="A159">
        <v>135</v>
      </c>
      <c r="B159">
        <v>3.8296915365136856E-3</v>
      </c>
      <c r="C159">
        <v>-2.2067604536513685E-2</v>
      </c>
    </row>
    <row r="160" spans="1:3" x14ac:dyDescent="0.3">
      <c r="A160">
        <v>136</v>
      </c>
      <c r="B160">
        <v>-3.0001534482947041E-3</v>
      </c>
      <c r="C160">
        <v>1.3649648448294704E-2</v>
      </c>
    </row>
    <row r="161" spans="1:3" x14ac:dyDescent="0.3">
      <c r="A161">
        <v>137</v>
      </c>
      <c r="B161">
        <v>1.9983256913848509E-4</v>
      </c>
      <c r="C161">
        <v>-2.1532594569138488E-2</v>
      </c>
    </row>
    <row r="162" spans="1:3" x14ac:dyDescent="0.3">
      <c r="A162">
        <v>138</v>
      </c>
      <c r="B162">
        <v>5.8477184672469139E-3</v>
      </c>
      <c r="C162">
        <v>5.6333895327530864E-3</v>
      </c>
    </row>
    <row r="163" spans="1:3" x14ac:dyDescent="0.3">
      <c r="A163">
        <v>139</v>
      </c>
      <c r="B163">
        <v>3.2090224707217669E-3</v>
      </c>
      <c r="C163">
        <v>5.8469795292782336E-3</v>
      </c>
    </row>
    <row r="164" spans="1:3" x14ac:dyDescent="0.3">
      <c r="A164">
        <v>140</v>
      </c>
      <c r="B164">
        <v>2.9189070209774605E-2</v>
      </c>
      <c r="C164">
        <v>1.1344966790225397E-2</v>
      </c>
    </row>
    <row r="165" spans="1:3" x14ac:dyDescent="0.3">
      <c r="A165">
        <v>141</v>
      </c>
      <c r="B165">
        <v>-2.6005710150460788E-3</v>
      </c>
      <c r="C165">
        <v>6.0656259015046073E-2</v>
      </c>
    </row>
    <row r="166" spans="1:3" x14ac:dyDescent="0.3">
      <c r="A166">
        <v>142</v>
      </c>
      <c r="B166">
        <v>-1.0060798514579326E-2</v>
      </c>
      <c r="C166">
        <v>-2.5775249485420676E-2</v>
      </c>
    </row>
    <row r="167" spans="1:3" x14ac:dyDescent="0.3">
      <c r="A167">
        <v>143</v>
      </c>
      <c r="B167">
        <v>7.9617195569035258E-3</v>
      </c>
      <c r="C167">
        <v>-2.1731705556903527E-2</v>
      </c>
    </row>
    <row r="168" spans="1:3" x14ac:dyDescent="0.3">
      <c r="A168">
        <v>144</v>
      </c>
      <c r="B168">
        <v>7.8109642133665936E-5</v>
      </c>
      <c r="C168">
        <v>-2.0536017642133666E-2</v>
      </c>
    </row>
    <row r="169" spans="1:3" x14ac:dyDescent="0.3">
      <c r="A169">
        <v>145</v>
      </c>
      <c r="B169">
        <v>-1.83795231871411E-2</v>
      </c>
      <c r="C169">
        <v>-8.9026458128588989E-3</v>
      </c>
    </row>
    <row r="170" spans="1:3" x14ac:dyDescent="0.3">
      <c r="A170">
        <v>146</v>
      </c>
      <c r="B170">
        <v>-2.5769640827753783E-3</v>
      </c>
      <c r="C170">
        <v>8.7695008277537817E-4</v>
      </c>
    </row>
    <row r="171" spans="1:3" x14ac:dyDescent="0.3">
      <c r="A171">
        <v>147</v>
      </c>
      <c r="B171">
        <v>-2.6876405017468383E-3</v>
      </c>
      <c r="C171">
        <v>-8.5217694982531612E-3</v>
      </c>
    </row>
    <row r="172" spans="1:3" x14ac:dyDescent="0.3">
      <c r="A172">
        <v>148</v>
      </c>
      <c r="B172">
        <v>4.3482474623725139E-3</v>
      </c>
      <c r="C172">
        <v>-1.4787809462372514E-2</v>
      </c>
    </row>
    <row r="173" spans="1:3" x14ac:dyDescent="0.3">
      <c r="A173">
        <v>149</v>
      </c>
      <c r="B173">
        <v>-8.3912951171168982E-4</v>
      </c>
      <c r="C173">
        <v>-2.3479924488288308E-2</v>
      </c>
    </row>
    <row r="174" spans="1:3" x14ac:dyDescent="0.3">
      <c r="A174">
        <v>150</v>
      </c>
      <c r="B174">
        <v>2.6771471304213174E-3</v>
      </c>
      <c r="C174">
        <v>9.964038695786828E-4</v>
      </c>
    </row>
    <row r="175" spans="1:3" x14ac:dyDescent="0.3">
      <c r="A175">
        <v>151</v>
      </c>
      <c r="B175">
        <v>3.2882592191564143E-3</v>
      </c>
      <c r="C175">
        <v>-6.3010232191564146E-3</v>
      </c>
    </row>
    <row r="176" spans="1:3" x14ac:dyDescent="0.3">
      <c r="A176">
        <v>152</v>
      </c>
      <c r="B176">
        <v>4.9045588326768527E-3</v>
      </c>
      <c r="C176">
        <v>-1.2355170832676853E-2</v>
      </c>
    </row>
    <row r="177" spans="1:3" x14ac:dyDescent="0.3">
      <c r="A177">
        <v>153</v>
      </c>
      <c r="B177">
        <v>-1.13287053675175E-2</v>
      </c>
      <c r="C177">
        <v>7.0470013675175006E-3</v>
      </c>
    </row>
    <row r="178" spans="1:3" x14ac:dyDescent="0.3">
      <c r="A178">
        <v>154</v>
      </c>
      <c r="B178">
        <v>-5.8791211550568451E-3</v>
      </c>
      <c r="C178">
        <v>2.5939841550568451E-3</v>
      </c>
    </row>
    <row r="179" spans="1:3" x14ac:dyDescent="0.3">
      <c r="A179">
        <v>155</v>
      </c>
      <c r="B179">
        <v>1.5605415411438946E-2</v>
      </c>
      <c r="C179">
        <v>-2.5244641143894533E-4</v>
      </c>
    </row>
    <row r="180" spans="1:3" x14ac:dyDescent="0.3">
      <c r="A180">
        <v>156</v>
      </c>
      <c r="B180">
        <v>-5.2123172710380403E-3</v>
      </c>
      <c r="C180">
        <v>9.1802727103804018E-4</v>
      </c>
    </row>
    <row r="181" spans="1:3" x14ac:dyDescent="0.3">
      <c r="A181">
        <v>157</v>
      </c>
      <c r="B181">
        <v>4.6878574768693913E-3</v>
      </c>
      <c r="C181">
        <v>1.898635852313061E-2</v>
      </c>
    </row>
    <row r="182" spans="1:3" x14ac:dyDescent="0.3">
      <c r="A182">
        <v>158</v>
      </c>
      <c r="B182">
        <v>2.9488331099165321E-3</v>
      </c>
      <c r="C182">
        <v>-7.6755261099165327E-3</v>
      </c>
    </row>
    <row r="183" spans="1:3" x14ac:dyDescent="0.3">
      <c r="A183">
        <v>159</v>
      </c>
      <c r="B183">
        <v>-1.1427205429583902E-2</v>
      </c>
      <c r="C183">
        <v>2.2339822429583902E-2</v>
      </c>
    </row>
    <row r="184" spans="1:3" x14ac:dyDescent="0.3">
      <c r="A184">
        <v>160</v>
      </c>
      <c r="B184">
        <v>-5.5513501684853455E-3</v>
      </c>
      <c r="C184">
        <v>-1.9830575831514652E-2</v>
      </c>
    </row>
    <row r="185" spans="1:3" x14ac:dyDescent="0.3">
      <c r="A185">
        <v>161</v>
      </c>
      <c r="B185">
        <v>-1.7013240948518199E-3</v>
      </c>
      <c r="C185">
        <v>-5.6129729051481794E-3</v>
      </c>
    </row>
    <row r="186" spans="1:3" x14ac:dyDescent="0.3">
      <c r="A186">
        <v>162</v>
      </c>
      <c r="B186">
        <v>2.3671417980958885E-3</v>
      </c>
      <c r="C186">
        <v>1.3913152019041117E-3</v>
      </c>
    </row>
    <row r="187" spans="1:3" x14ac:dyDescent="0.3">
      <c r="A187">
        <v>163</v>
      </c>
      <c r="B187">
        <v>-2.6721491045664156E-2</v>
      </c>
      <c r="C187">
        <v>1.5798069045664158E-2</v>
      </c>
    </row>
    <row r="188" spans="1:3" x14ac:dyDescent="0.3">
      <c r="A188">
        <v>164</v>
      </c>
      <c r="B188">
        <v>-1.8461508353919222E-2</v>
      </c>
      <c r="C188">
        <v>2.6696123539192221E-3</v>
      </c>
    </row>
    <row r="189" spans="1:3" x14ac:dyDescent="0.3">
      <c r="A189">
        <v>165</v>
      </c>
      <c r="B189">
        <v>-6.3327246976000871E-4</v>
      </c>
      <c r="C189">
        <v>-1.261339253023999E-2</v>
      </c>
    </row>
    <row r="190" spans="1:3" x14ac:dyDescent="0.3">
      <c r="A190">
        <v>166</v>
      </c>
      <c r="B190">
        <v>-1.4918606091567838E-2</v>
      </c>
      <c r="C190">
        <v>-1.0489258908432164E-2</v>
      </c>
    </row>
    <row r="191" spans="1:3" x14ac:dyDescent="0.3">
      <c r="A191">
        <v>167</v>
      </c>
      <c r="B191">
        <v>-6.2762660816119429E-3</v>
      </c>
      <c r="C191">
        <v>-2.0986410918388057E-2</v>
      </c>
    </row>
    <row r="192" spans="1:3" x14ac:dyDescent="0.3">
      <c r="A192">
        <v>168</v>
      </c>
      <c r="B192">
        <v>7.2818526012402834E-4</v>
      </c>
      <c r="C192">
        <v>1.5444497398759715E-3</v>
      </c>
    </row>
    <row r="193" spans="1:3" x14ac:dyDescent="0.3">
      <c r="A193">
        <v>169</v>
      </c>
      <c r="B193">
        <v>6.8867516716771436E-3</v>
      </c>
      <c r="C193">
        <v>-1.6049181671677144E-2</v>
      </c>
    </row>
    <row r="194" spans="1:3" x14ac:dyDescent="0.3">
      <c r="A194">
        <v>170</v>
      </c>
      <c r="B194">
        <v>-5.5880499357926407E-3</v>
      </c>
      <c r="C194">
        <v>3.034404193579264E-2</v>
      </c>
    </row>
    <row r="195" spans="1:3" x14ac:dyDescent="0.3">
      <c r="A195">
        <v>171</v>
      </c>
      <c r="B195">
        <v>1.5779937436121608E-2</v>
      </c>
      <c r="C195">
        <v>-5.5504624361216084E-3</v>
      </c>
    </row>
    <row r="196" spans="1:3" x14ac:dyDescent="0.3">
      <c r="A196">
        <v>172</v>
      </c>
      <c r="B196">
        <v>8.9641830485728408E-3</v>
      </c>
      <c r="C196">
        <v>-4.7261020485728413E-3</v>
      </c>
    </row>
    <row r="197" spans="1:3" x14ac:dyDescent="0.3">
      <c r="A197">
        <v>173</v>
      </c>
      <c r="B197">
        <v>-5.3779864421064031E-3</v>
      </c>
      <c r="C197">
        <v>5.5857024421064024E-3</v>
      </c>
    </row>
    <row r="198" spans="1:3" x14ac:dyDescent="0.3">
      <c r="A198">
        <v>174</v>
      </c>
      <c r="B198">
        <v>2.0436970258978785E-2</v>
      </c>
      <c r="C198">
        <v>-1.3480270258978785E-2</v>
      </c>
    </row>
    <row r="199" spans="1:3" x14ac:dyDescent="0.3">
      <c r="A199">
        <v>175</v>
      </c>
      <c r="B199">
        <v>2.6402837788799E-3</v>
      </c>
      <c r="C199">
        <v>7.8484802211200994E-3</v>
      </c>
    </row>
    <row r="200" spans="1:3" x14ac:dyDescent="0.3">
      <c r="A200">
        <v>176</v>
      </c>
      <c r="B200">
        <v>-7.8487281685412046E-3</v>
      </c>
      <c r="C200">
        <v>-1.3621783145879515E-4</v>
      </c>
    </row>
    <row r="201" spans="1:3" x14ac:dyDescent="0.3">
      <c r="A201">
        <v>177</v>
      </c>
      <c r="B201">
        <v>-1.0103651487612341E-2</v>
      </c>
      <c r="C201">
        <v>0.12734362948761235</v>
      </c>
    </row>
    <row r="202" spans="1:3" x14ac:dyDescent="0.3">
      <c r="A202">
        <v>178</v>
      </c>
      <c r="B202">
        <v>1.9940054190376626E-2</v>
      </c>
      <c r="C202">
        <v>6.9835638096233735E-3</v>
      </c>
    </row>
    <row r="203" spans="1:3" x14ac:dyDescent="0.3">
      <c r="A203">
        <v>179</v>
      </c>
      <c r="B203">
        <v>-9.3283109883305262E-3</v>
      </c>
      <c r="C203">
        <v>2.3037229883305262E-3</v>
      </c>
    </row>
    <row r="204" spans="1:3" x14ac:dyDescent="0.3">
      <c r="A204">
        <v>180</v>
      </c>
      <c r="B204">
        <v>-1.0963232787211098E-2</v>
      </c>
      <c r="C204">
        <v>-1.5696260212788905E-2</v>
      </c>
    </row>
    <row r="205" spans="1:3" x14ac:dyDescent="0.3">
      <c r="A205">
        <v>181</v>
      </c>
      <c r="B205">
        <v>-7.1744939025091582E-3</v>
      </c>
      <c r="C205">
        <v>2.5860834902509157E-2</v>
      </c>
    </row>
    <row r="206" spans="1:3" x14ac:dyDescent="0.3">
      <c r="A206">
        <v>182</v>
      </c>
      <c r="B206">
        <v>-2.9843812145781863E-2</v>
      </c>
      <c r="C206">
        <v>9.656140114578185E-2</v>
      </c>
    </row>
    <row r="207" spans="1:3" x14ac:dyDescent="0.3">
      <c r="A207">
        <v>183</v>
      </c>
      <c r="B207">
        <v>5.1535502938283295E-3</v>
      </c>
      <c r="C207">
        <v>-2.7275909293828331E-2</v>
      </c>
    </row>
    <row r="208" spans="1:3" x14ac:dyDescent="0.3">
      <c r="A208">
        <v>184</v>
      </c>
      <c r="B208">
        <v>-4.4039866071742591E-3</v>
      </c>
      <c r="C208">
        <v>-1.8333852392825742E-2</v>
      </c>
    </row>
    <row r="209" spans="1:3" x14ac:dyDescent="0.3">
      <c r="A209">
        <v>185</v>
      </c>
      <c r="B209">
        <v>1.8877034050547983E-2</v>
      </c>
      <c r="C209">
        <v>3.1218759494520167E-3</v>
      </c>
    </row>
    <row r="210" spans="1:3" x14ac:dyDescent="0.3">
      <c r="A210">
        <v>186</v>
      </c>
      <c r="B210">
        <v>-7.9389839916283352E-3</v>
      </c>
      <c r="C210">
        <v>1.6303969991628336E-2</v>
      </c>
    </row>
    <row r="211" spans="1:3" x14ac:dyDescent="0.3">
      <c r="A211">
        <v>187</v>
      </c>
      <c r="B211">
        <v>3.2317738879295453E-3</v>
      </c>
      <c r="C211">
        <v>8.2985551112070455E-2</v>
      </c>
    </row>
    <row r="212" spans="1:3" x14ac:dyDescent="0.3">
      <c r="A212">
        <v>188</v>
      </c>
      <c r="B212">
        <v>-1.0514554762703104E-2</v>
      </c>
      <c r="C212">
        <v>6.3990357627031046E-3</v>
      </c>
    </row>
    <row r="213" spans="1:3" x14ac:dyDescent="0.3">
      <c r="A213">
        <v>189</v>
      </c>
      <c r="B213">
        <v>2.0593758424909819E-3</v>
      </c>
      <c r="C213">
        <v>3.9191753575090176E-3</v>
      </c>
    </row>
    <row r="214" spans="1:3" x14ac:dyDescent="0.3">
      <c r="A214">
        <v>190</v>
      </c>
      <c r="B214">
        <v>3.3124727339598524E-3</v>
      </c>
      <c r="C214">
        <v>7.8815747266040154E-2</v>
      </c>
    </row>
    <row r="215" spans="1:3" x14ac:dyDescent="0.3">
      <c r="A215">
        <v>191</v>
      </c>
      <c r="B215">
        <v>-5.3475943202986546E-3</v>
      </c>
      <c r="C215">
        <v>2.4988934320298653E-2</v>
      </c>
    </row>
    <row r="216" spans="1:3" x14ac:dyDescent="0.3">
      <c r="A216">
        <v>192</v>
      </c>
      <c r="B216">
        <v>-1.4730014806699568E-2</v>
      </c>
      <c r="C216">
        <v>5.2857754806699568E-2</v>
      </c>
    </row>
    <row r="217" spans="1:3" x14ac:dyDescent="0.3">
      <c r="A217">
        <v>193</v>
      </c>
      <c r="B217">
        <v>-6.1038574433079969E-3</v>
      </c>
      <c r="C217">
        <v>1.0766728443307998E-2</v>
      </c>
    </row>
    <row r="218" spans="1:3" x14ac:dyDescent="0.3">
      <c r="A218">
        <v>194</v>
      </c>
      <c r="B218">
        <v>-7.4298549882799445E-3</v>
      </c>
      <c r="C218">
        <v>3.8206198827994437E-4</v>
      </c>
    </row>
    <row r="219" spans="1:3" x14ac:dyDescent="0.3">
      <c r="A219">
        <v>195</v>
      </c>
      <c r="B219">
        <v>1.0691924167575879E-2</v>
      </c>
      <c r="C219">
        <v>2.8594908324241219E-3</v>
      </c>
    </row>
    <row r="220" spans="1:3" x14ac:dyDescent="0.3">
      <c r="A220">
        <v>196</v>
      </c>
      <c r="B220">
        <v>6.3109229749551453E-3</v>
      </c>
      <c r="C220">
        <v>-2.9421344974955143E-2</v>
      </c>
    </row>
    <row r="221" spans="1:3" x14ac:dyDescent="0.3">
      <c r="A221">
        <v>197</v>
      </c>
      <c r="B221">
        <v>-9.0189579608392981E-3</v>
      </c>
      <c r="C221">
        <v>-4.5182352039160704E-2</v>
      </c>
    </row>
    <row r="222" spans="1:3" x14ac:dyDescent="0.3">
      <c r="A222">
        <v>198</v>
      </c>
      <c r="B222">
        <v>-1.0407520887081495E-2</v>
      </c>
      <c r="C222">
        <v>-1.4634622112918508E-2</v>
      </c>
    </row>
    <row r="223" spans="1:3" x14ac:dyDescent="0.3">
      <c r="A223">
        <v>199</v>
      </c>
      <c r="B223">
        <v>4.8664640271493765E-3</v>
      </c>
      <c r="C223">
        <v>-7.1798220271493763E-3</v>
      </c>
    </row>
    <row r="224" spans="1:3" x14ac:dyDescent="0.3">
      <c r="A224">
        <v>200</v>
      </c>
      <c r="B224">
        <v>-7.5009755201794134E-3</v>
      </c>
      <c r="C224">
        <v>-3.0539271479820586E-2</v>
      </c>
    </row>
    <row r="225" spans="1:3" x14ac:dyDescent="0.3">
      <c r="A225">
        <v>201</v>
      </c>
      <c r="B225">
        <v>-1.3128080124247529E-2</v>
      </c>
      <c r="C225">
        <v>4.6488271242475301E-3</v>
      </c>
    </row>
    <row r="226" spans="1:3" x14ac:dyDescent="0.3">
      <c r="A226">
        <v>202</v>
      </c>
      <c r="B226">
        <v>-8.5044581111457691E-3</v>
      </c>
      <c r="C226">
        <v>4.8928911114576833E-4</v>
      </c>
    </row>
    <row r="227" spans="1:3" x14ac:dyDescent="0.3">
      <c r="A227">
        <v>203</v>
      </c>
      <c r="B227">
        <v>2.1165885349406648E-2</v>
      </c>
      <c r="C227">
        <v>5.7850880650593337E-2</v>
      </c>
    </row>
    <row r="228" spans="1:3" x14ac:dyDescent="0.3">
      <c r="A228">
        <v>204</v>
      </c>
      <c r="B228">
        <v>6.5966548454596636E-3</v>
      </c>
      <c r="C228">
        <v>4.0441951545403367E-3</v>
      </c>
    </row>
    <row r="229" spans="1:3" x14ac:dyDescent="0.3">
      <c r="A229">
        <v>205</v>
      </c>
      <c r="B229">
        <v>1.1280381363961842E-2</v>
      </c>
      <c r="C229">
        <v>3.602625563603816E-2</v>
      </c>
    </row>
    <row r="230" spans="1:3" x14ac:dyDescent="0.3">
      <c r="A230">
        <v>206</v>
      </c>
      <c r="B230">
        <v>-4.9211220935343157E-3</v>
      </c>
      <c r="C230">
        <v>-4.3805999064656844E-3</v>
      </c>
    </row>
    <row r="231" spans="1:3" x14ac:dyDescent="0.3">
      <c r="A231">
        <v>207</v>
      </c>
      <c r="B231">
        <v>-6.2099656963377735E-3</v>
      </c>
      <c r="C231">
        <v>-9.4304463036622259E-3</v>
      </c>
    </row>
    <row r="232" spans="1:3" x14ac:dyDescent="0.3">
      <c r="A232">
        <v>208</v>
      </c>
      <c r="B232">
        <v>1.0462552882853013E-4</v>
      </c>
      <c r="C232">
        <v>-4.0470748528828537E-2</v>
      </c>
    </row>
    <row r="233" spans="1:3" x14ac:dyDescent="0.3">
      <c r="A233">
        <v>209</v>
      </c>
      <c r="B233">
        <v>5.1994158585021563E-3</v>
      </c>
      <c r="C233">
        <v>-8.0898418585021552E-3</v>
      </c>
    </row>
    <row r="234" spans="1:3" x14ac:dyDescent="0.3">
      <c r="A234">
        <v>210</v>
      </c>
      <c r="B234">
        <v>3.2295548322318953E-3</v>
      </c>
      <c r="C234">
        <v>-7.9678418322318943E-3</v>
      </c>
    </row>
    <row r="235" spans="1:3" x14ac:dyDescent="0.3">
      <c r="A235">
        <v>211</v>
      </c>
      <c r="B235">
        <v>1.5829250760234699E-3</v>
      </c>
      <c r="C235">
        <v>1.9218253923976528E-2</v>
      </c>
    </row>
    <row r="236" spans="1:3" x14ac:dyDescent="0.3">
      <c r="A236">
        <v>212</v>
      </c>
      <c r="B236">
        <v>-9.8210002841752596E-3</v>
      </c>
      <c r="C236">
        <v>-1.8243125715824742E-2</v>
      </c>
    </row>
    <row r="237" spans="1:3" x14ac:dyDescent="0.3">
      <c r="A237">
        <v>213</v>
      </c>
      <c r="B237">
        <v>-5.4844198315021353E-3</v>
      </c>
      <c r="C237">
        <v>-1.0902166168497863E-2</v>
      </c>
    </row>
    <row r="238" spans="1:3" x14ac:dyDescent="0.3">
      <c r="A238">
        <v>214</v>
      </c>
      <c r="B238">
        <v>-1.1855562431219643E-2</v>
      </c>
      <c r="C238">
        <v>1.6877347431219644E-2</v>
      </c>
    </row>
    <row r="239" spans="1:3" x14ac:dyDescent="0.3">
      <c r="A239">
        <v>215</v>
      </c>
      <c r="B239">
        <v>-1.3175747147598983E-2</v>
      </c>
      <c r="C239">
        <v>-2.7824428524010174E-3</v>
      </c>
    </row>
    <row r="240" spans="1:3" x14ac:dyDescent="0.3">
      <c r="A240">
        <v>216</v>
      </c>
      <c r="B240">
        <v>-4.0652117867174316E-3</v>
      </c>
      <c r="C240">
        <v>-2.0990305213282566E-2</v>
      </c>
    </row>
    <row r="241" spans="1:3" x14ac:dyDescent="0.3">
      <c r="A241">
        <v>217</v>
      </c>
      <c r="B241">
        <v>-8.5410969153844503E-3</v>
      </c>
      <c r="C241">
        <v>-3.6364330846155486E-3</v>
      </c>
    </row>
    <row r="242" spans="1:3" x14ac:dyDescent="0.3">
      <c r="A242">
        <v>218</v>
      </c>
      <c r="B242">
        <v>-1.073067595330756E-2</v>
      </c>
      <c r="C242">
        <v>-2.9241981046692435E-2</v>
      </c>
    </row>
    <row r="243" spans="1:3" x14ac:dyDescent="0.3">
      <c r="A243">
        <v>219</v>
      </c>
      <c r="B243">
        <v>-3.7908514887980138E-2</v>
      </c>
      <c r="C243">
        <v>-2.8375380112019857E-2</v>
      </c>
    </row>
    <row r="244" spans="1:3" x14ac:dyDescent="0.3">
      <c r="A244">
        <v>220</v>
      </c>
      <c r="B244">
        <v>-2.1040024359350335E-3</v>
      </c>
      <c r="C244">
        <v>-1.1884021564064965E-2</v>
      </c>
    </row>
    <row r="245" spans="1:3" x14ac:dyDescent="0.3">
      <c r="A245">
        <v>221</v>
      </c>
      <c r="B245">
        <v>1.1386706035885208E-2</v>
      </c>
      <c r="C245">
        <v>2.0219547964114792E-2</v>
      </c>
    </row>
    <row r="246" spans="1:3" x14ac:dyDescent="0.3">
      <c r="A246">
        <v>222</v>
      </c>
      <c r="B246">
        <v>1.0958143791918458E-2</v>
      </c>
      <c r="C246">
        <v>-3.0434851791918457E-2</v>
      </c>
    </row>
    <row r="247" spans="1:3" x14ac:dyDescent="0.3">
      <c r="A247">
        <v>223</v>
      </c>
      <c r="B247">
        <v>-2.5169205404435768E-3</v>
      </c>
      <c r="C247">
        <v>5.5460845404435768E-3</v>
      </c>
    </row>
    <row r="248" spans="1:3" x14ac:dyDescent="0.3">
      <c r="A248">
        <v>224</v>
      </c>
      <c r="B248">
        <v>-1.6771834607062781E-2</v>
      </c>
      <c r="C248">
        <v>-1.6306157392937219E-2</v>
      </c>
    </row>
    <row r="249" spans="1:3" x14ac:dyDescent="0.3">
      <c r="A249">
        <v>225</v>
      </c>
      <c r="B249">
        <v>-3.499382079090628E-2</v>
      </c>
      <c r="C249">
        <v>5.4193820790906275E-2</v>
      </c>
    </row>
    <row r="250" spans="1:3" x14ac:dyDescent="0.3">
      <c r="A250">
        <v>226</v>
      </c>
      <c r="B250">
        <v>-1.0075360559569587E-2</v>
      </c>
      <c r="C250">
        <v>-1.1868306440430413E-2</v>
      </c>
    </row>
    <row r="251" spans="1:3" x14ac:dyDescent="0.3">
      <c r="A251">
        <v>227</v>
      </c>
      <c r="B251">
        <v>-0.1034813059382082</v>
      </c>
      <c r="C251">
        <v>-1.9022581061791805E-2</v>
      </c>
    </row>
    <row r="252" spans="1:3" x14ac:dyDescent="0.3">
      <c r="A252">
        <v>228</v>
      </c>
      <c r="B252">
        <v>2.5060884894809909E-2</v>
      </c>
      <c r="C252">
        <v>-1.4330685894809909E-2</v>
      </c>
    </row>
    <row r="253" spans="1:3" x14ac:dyDescent="0.3">
      <c r="A253">
        <v>229</v>
      </c>
      <c r="B253">
        <v>-6.4552462636883329E-2</v>
      </c>
      <c r="C253">
        <v>6.056005636883327E-3</v>
      </c>
    </row>
    <row r="254" spans="1:3" x14ac:dyDescent="0.3">
      <c r="A254">
        <v>230</v>
      </c>
      <c r="B254">
        <v>-3.7598199660055905E-2</v>
      </c>
      <c r="C254">
        <v>1.8586698660055904E-2</v>
      </c>
    </row>
    <row r="255" spans="1:3" x14ac:dyDescent="0.3">
      <c r="A255">
        <v>231</v>
      </c>
      <c r="B255">
        <v>-6.3783116839348827E-2</v>
      </c>
      <c r="C255">
        <v>-1.5300341606511725E-3</v>
      </c>
    </row>
    <row r="256" spans="1:3" x14ac:dyDescent="0.3">
      <c r="A256">
        <v>232</v>
      </c>
      <c r="B256">
        <v>-4.0848688499582377E-2</v>
      </c>
      <c r="C256">
        <v>-4.0909740500417631E-2</v>
      </c>
    </row>
    <row r="257" spans="1:3" x14ac:dyDescent="0.3">
      <c r="A257">
        <v>233</v>
      </c>
      <c r="B257">
        <v>8.0443047736961662E-2</v>
      </c>
      <c r="C257">
        <v>-1.8208251736961667E-2</v>
      </c>
    </row>
    <row r="258" spans="1:3" x14ac:dyDescent="0.3">
      <c r="A258">
        <v>234</v>
      </c>
      <c r="B258">
        <v>-0.15514538609218484</v>
      </c>
      <c r="C258">
        <v>-3.3481487907815161E-2</v>
      </c>
    </row>
    <row r="259" spans="1:3" x14ac:dyDescent="0.3">
      <c r="A259">
        <v>235</v>
      </c>
      <c r="B259">
        <v>3.7082115175464052E-2</v>
      </c>
      <c r="C259">
        <v>-4.213608517546405E-2</v>
      </c>
    </row>
    <row r="260" spans="1:3" x14ac:dyDescent="0.3">
      <c r="A260">
        <v>236</v>
      </c>
      <c r="B260">
        <v>6.0940399194123071E-2</v>
      </c>
      <c r="C260">
        <v>4.769983680587693E-2</v>
      </c>
    </row>
    <row r="261" spans="1:3" x14ac:dyDescent="0.3">
      <c r="A261">
        <v>237</v>
      </c>
      <c r="B261">
        <v>6.7576603417788426E-3</v>
      </c>
      <c r="C261">
        <v>2.0955557658221154E-2</v>
      </c>
    </row>
    <row r="262" spans="1:3" ht="15" thickBot="1" x14ac:dyDescent="0.35">
      <c r="A262" s="52">
        <v>238</v>
      </c>
      <c r="B262" s="52">
        <v>-5.9636633459338811E-2</v>
      </c>
      <c r="C262" s="52">
        <v>2.1585376459338813E-2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6"/>
  <sheetViews>
    <sheetView zoomScale="88" zoomScaleNormal="100" workbookViewId="0">
      <selection activeCell="B5" sqref="B5"/>
    </sheetView>
  </sheetViews>
  <sheetFormatPr defaultRowHeight="14.4" x14ac:dyDescent="0.3"/>
  <cols>
    <col min="1" max="1" width="16.5546875" customWidth="1"/>
    <col min="2" max="2" width="16.33203125" customWidth="1"/>
    <col min="3" max="3" width="15" customWidth="1"/>
    <col min="5" max="5" width="13" customWidth="1"/>
    <col min="6" max="6" width="18" customWidth="1"/>
    <col min="8" max="8" width="13.33203125" customWidth="1"/>
    <col min="9" max="9" width="12" customWidth="1"/>
    <col min="10" max="10" width="8.88671875" customWidth="1"/>
    <col min="12" max="12" width="8.88671875" customWidth="1"/>
    <col min="13" max="13" width="13.6640625" customWidth="1"/>
    <col min="15" max="15" width="21.6640625" customWidth="1"/>
  </cols>
  <sheetData>
    <row r="1" spans="1:9" x14ac:dyDescent="0.3">
      <c r="A1" t="s">
        <v>22</v>
      </c>
    </row>
    <row r="2" spans="1:9" ht="15" thickBot="1" x14ac:dyDescent="0.35"/>
    <row r="3" spans="1:9" x14ac:dyDescent="0.3">
      <c r="A3" s="42" t="s">
        <v>23</v>
      </c>
      <c r="B3" s="42"/>
      <c r="F3" s="43"/>
      <c r="G3" s="44" t="s">
        <v>128</v>
      </c>
      <c r="H3" s="44" t="s">
        <v>56</v>
      </c>
      <c r="I3" s="45" t="s">
        <v>65</v>
      </c>
    </row>
    <row r="4" spans="1:9" x14ac:dyDescent="0.3">
      <c r="A4" t="s">
        <v>24</v>
      </c>
      <c r="B4">
        <v>0.5865612063358322</v>
      </c>
      <c r="F4" s="46" t="s">
        <v>129</v>
      </c>
      <c r="G4">
        <v>-9.1000000000000004E-3</v>
      </c>
      <c r="H4" t="s">
        <v>57</v>
      </c>
      <c r="I4" s="47" t="s">
        <v>130</v>
      </c>
    </row>
    <row r="5" spans="1:9" x14ac:dyDescent="0.3">
      <c r="A5" t="s">
        <v>25</v>
      </c>
      <c r="B5" s="48">
        <v>0.34405404877814699</v>
      </c>
      <c r="F5" s="49" t="s">
        <v>54</v>
      </c>
      <c r="G5" s="50">
        <v>1.1964870000000001</v>
      </c>
      <c r="H5" s="50" t="s">
        <v>58</v>
      </c>
      <c r="I5" s="51" t="s">
        <v>131</v>
      </c>
    </row>
    <row r="6" spans="1:9" x14ac:dyDescent="0.3">
      <c r="A6" t="s">
        <v>26</v>
      </c>
      <c r="B6">
        <v>0.33093512975370953</v>
      </c>
    </row>
    <row r="7" spans="1:9" x14ac:dyDescent="0.3">
      <c r="A7" t="s">
        <v>27</v>
      </c>
      <c r="B7">
        <v>5.4680859215386221E-2</v>
      </c>
    </row>
    <row r="8" spans="1:9" ht="15" thickBot="1" x14ac:dyDescent="0.35">
      <c r="A8" s="52" t="s">
        <v>28</v>
      </c>
      <c r="B8" s="52">
        <v>52</v>
      </c>
    </row>
    <row r="10" spans="1:9" ht="15" thickBot="1" x14ac:dyDescent="0.35">
      <c r="A10" t="s">
        <v>29</v>
      </c>
    </row>
    <row r="11" spans="1:9" x14ac:dyDescent="0.3">
      <c r="A11" s="53"/>
      <c r="B11" s="53" t="s">
        <v>34</v>
      </c>
      <c r="C11" s="53" t="s">
        <v>35</v>
      </c>
      <c r="D11" s="53" t="s">
        <v>36</v>
      </c>
      <c r="E11" s="53" t="s">
        <v>37</v>
      </c>
      <c r="F11" s="53" t="s">
        <v>38</v>
      </c>
    </row>
    <row r="12" spans="1:9" x14ac:dyDescent="0.3">
      <c r="A12" t="s">
        <v>30</v>
      </c>
      <c r="B12">
        <v>1</v>
      </c>
      <c r="C12">
        <v>7.8415024373063524E-2</v>
      </c>
      <c r="D12">
        <v>7.8415024373063524E-2</v>
      </c>
      <c r="E12">
        <v>26.225792547180539</v>
      </c>
      <c r="F12" s="54">
        <v>4.88600065318914E-6</v>
      </c>
    </row>
    <row r="13" spans="1:9" x14ac:dyDescent="0.3">
      <c r="A13" t="s">
        <v>31</v>
      </c>
      <c r="B13">
        <v>50</v>
      </c>
      <c r="C13">
        <v>0.1494998182266444</v>
      </c>
      <c r="D13">
        <v>2.9899963645328882E-3</v>
      </c>
    </row>
    <row r="14" spans="1:9" ht="15" thickBot="1" x14ac:dyDescent="0.35">
      <c r="A14" s="52" t="s">
        <v>32</v>
      </c>
      <c r="B14" s="52">
        <v>51</v>
      </c>
      <c r="C14" s="52">
        <v>0.22791484259970793</v>
      </c>
      <c r="D14" s="52"/>
      <c r="E14" s="52"/>
      <c r="F14" s="52"/>
    </row>
    <row r="15" spans="1:9" ht="15" thickBot="1" x14ac:dyDescent="0.35"/>
    <row r="16" spans="1:9" x14ac:dyDescent="0.3">
      <c r="A16" s="53"/>
      <c r="B16" s="53" t="s">
        <v>39</v>
      </c>
      <c r="C16" s="53" t="s">
        <v>27</v>
      </c>
      <c r="D16" s="53" t="s">
        <v>40</v>
      </c>
      <c r="E16" s="53" t="s">
        <v>41</v>
      </c>
      <c r="F16" s="53" t="s">
        <v>42</v>
      </c>
      <c r="G16" s="53" t="s">
        <v>43</v>
      </c>
      <c r="H16" s="53" t="s">
        <v>44</v>
      </c>
      <c r="I16" s="53" t="s">
        <v>45</v>
      </c>
    </row>
    <row r="17" spans="1:9" x14ac:dyDescent="0.3">
      <c r="A17" t="s">
        <v>33</v>
      </c>
      <c r="B17" s="48">
        <v>-9.1653731797117707E-3</v>
      </c>
      <c r="C17">
        <v>7.5987574560822772E-3</v>
      </c>
      <c r="D17">
        <v>-1.2061673546871174</v>
      </c>
      <c r="E17" s="48">
        <v>0.23342943809039718</v>
      </c>
      <c r="F17">
        <v>-2.4427926708769428E-2</v>
      </c>
      <c r="G17">
        <v>6.0971803493458862E-3</v>
      </c>
      <c r="H17">
        <v>-2.4427926708769428E-2</v>
      </c>
      <c r="I17">
        <v>6.0971803493458862E-3</v>
      </c>
    </row>
    <row r="18" spans="1:9" ht="15" thickBot="1" x14ac:dyDescent="0.35">
      <c r="A18" s="52" t="s">
        <v>49</v>
      </c>
      <c r="B18" s="55">
        <v>1.1964877351360454</v>
      </c>
      <c r="C18" s="52">
        <v>0.23363824772189223</v>
      </c>
      <c r="D18" s="52">
        <v>5.121112432585381</v>
      </c>
      <c r="E18" s="55">
        <v>4.8860006531890976E-6</v>
      </c>
      <c r="F18" s="52">
        <v>0.72721150373898391</v>
      </c>
      <c r="G18" s="52">
        <v>1.665763966533107</v>
      </c>
      <c r="H18" s="52">
        <v>0.72721150373898391</v>
      </c>
      <c r="I18" s="52">
        <v>1.665763966533107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53" t="s">
        <v>47</v>
      </c>
      <c r="B24" s="53" t="s">
        <v>50</v>
      </c>
      <c r="C24" s="53" t="s">
        <v>48</v>
      </c>
    </row>
    <row r="25" spans="1:9" x14ac:dyDescent="0.3">
      <c r="A25">
        <v>1</v>
      </c>
      <c r="B25">
        <v>-2.1187261804438001E-2</v>
      </c>
      <c r="C25">
        <v>1.1093894079119055E-2</v>
      </c>
    </row>
    <row r="26" spans="1:9" x14ac:dyDescent="0.3">
      <c r="A26">
        <v>2</v>
      </c>
      <c r="B26">
        <v>5.5727628451395297E-4</v>
      </c>
      <c r="C26">
        <v>-1.244845361590727E-2</v>
      </c>
    </row>
    <row r="27" spans="1:9" x14ac:dyDescent="0.3">
      <c r="A27">
        <v>3</v>
      </c>
      <c r="B27">
        <v>-9.4811126829302435E-3</v>
      </c>
      <c r="C27">
        <v>-2.0533362513054841E-2</v>
      </c>
    </row>
    <row r="28" spans="1:9" x14ac:dyDescent="0.3">
      <c r="A28">
        <v>4</v>
      </c>
      <c r="B28">
        <v>-1.0557810610433529E-2</v>
      </c>
      <c r="C28">
        <v>-4.977724512836814E-2</v>
      </c>
    </row>
    <row r="29" spans="1:9" x14ac:dyDescent="0.3">
      <c r="A29">
        <v>5</v>
      </c>
      <c r="B29">
        <v>-5.7868192879247694E-2</v>
      </c>
      <c r="C29">
        <v>3.4895319810137222E-2</v>
      </c>
    </row>
    <row r="30" spans="1:9" x14ac:dyDescent="0.3">
      <c r="A30">
        <v>6</v>
      </c>
      <c r="B30">
        <v>1.4030325017986029E-2</v>
      </c>
      <c r="C30">
        <v>-8.0595973369255489E-2</v>
      </c>
    </row>
    <row r="31" spans="1:9" x14ac:dyDescent="0.3">
      <c r="A31">
        <v>7</v>
      </c>
      <c r="B31">
        <v>6.0410205887150924E-2</v>
      </c>
      <c r="C31">
        <v>5.3080367922860826E-2</v>
      </c>
    </row>
    <row r="32" spans="1:9" x14ac:dyDescent="0.3">
      <c r="A32">
        <v>8</v>
      </c>
      <c r="B32">
        <v>3.1380207473698601E-2</v>
      </c>
      <c r="C32">
        <v>-2.6998773118204339E-2</v>
      </c>
    </row>
    <row r="33" spans="1:3" x14ac:dyDescent="0.3">
      <c r="A33">
        <v>9</v>
      </c>
      <c r="B33">
        <v>-2.3157260712645573E-3</v>
      </c>
      <c r="C33">
        <v>-8.9111950108228272E-3</v>
      </c>
    </row>
    <row r="34" spans="1:3" x14ac:dyDescent="0.3">
      <c r="A34">
        <v>10</v>
      </c>
      <c r="B34">
        <v>-4.6610917189143569E-3</v>
      </c>
      <c r="C34">
        <v>-3.4344101414092089E-2</v>
      </c>
    </row>
    <row r="35" spans="1:3" x14ac:dyDescent="0.3">
      <c r="A35">
        <v>11</v>
      </c>
      <c r="B35">
        <v>-6.9267283997594773E-3</v>
      </c>
      <c r="C35">
        <v>-2.6935007812401705E-2</v>
      </c>
    </row>
    <row r="36" spans="1:3" x14ac:dyDescent="0.3">
      <c r="A36">
        <v>12</v>
      </c>
      <c r="B36">
        <v>-6.166202985735102E-3</v>
      </c>
      <c r="C36">
        <v>2.0886288847762221E-2</v>
      </c>
    </row>
    <row r="37" spans="1:3" x14ac:dyDescent="0.3">
      <c r="A37">
        <v>13</v>
      </c>
      <c r="B37">
        <v>2.6387505388258688E-2</v>
      </c>
      <c r="C37">
        <v>-2.3847724190018418E-2</v>
      </c>
    </row>
    <row r="38" spans="1:3" x14ac:dyDescent="0.3">
      <c r="A38">
        <v>14</v>
      </c>
      <c r="B38">
        <v>4.2732503586588103E-3</v>
      </c>
      <c r="C38">
        <v>-4.2870512955249317E-2</v>
      </c>
    </row>
    <row r="39" spans="1:3" x14ac:dyDescent="0.3">
      <c r="A39">
        <v>15</v>
      </c>
      <c r="B39">
        <v>1.9546862617970708E-3</v>
      </c>
      <c r="C39">
        <v>-2.3103883831484436E-3</v>
      </c>
    </row>
    <row r="40" spans="1:3" x14ac:dyDescent="0.3">
      <c r="A40">
        <v>16</v>
      </c>
      <c r="B40">
        <v>-5.4210922611950353E-2</v>
      </c>
      <c r="C40">
        <v>-6.1967663104636993E-2</v>
      </c>
    </row>
    <row r="41" spans="1:3" x14ac:dyDescent="0.3">
      <c r="A41">
        <v>17</v>
      </c>
      <c r="B41">
        <v>-1.6065910566281944E-3</v>
      </c>
      <c r="C41">
        <v>-3.3376264640767733E-2</v>
      </c>
    </row>
    <row r="42" spans="1:3" x14ac:dyDescent="0.3">
      <c r="A42">
        <v>18</v>
      </c>
      <c r="B42">
        <v>-2.1019831413518639E-2</v>
      </c>
      <c r="C42">
        <v>4.8415309423099684E-2</v>
      </c>
    </row>
    <row r="43" spans="1:3" x14ac:dyDescent="0.3">
      <c r="A43">
        <v>19</v>
      </c>
      <c r="B43">
        <v>-2.4076076579314074E-2</v>
      </c>
      <c r="C43">
        <v>1.8790926802266961E-2</v>
      </c>
    </row>
    <row r="44" spans="1:3" x14ac:dyDescent="0.3">
      <c r="A44">
        <v>20</v>
      </c>
      <c r="B44">
        <v>-3.5225493227803162E-2</v>
      </c>
      <c r="C44">
        <v>9.7786979513008188E-2</v>
      </c>
    </row>
    <row r="45" spans="1:3" x14ac:dyDescent="0.3">
      <c r="A45">
        <v>21</v>
      </c>
      <c r="B45">
        <v>1.2862029293041422E-2</v>
      </c>
      <c r="C45">
        <v>5.0430022064537894E-3</v>
      </c>
    </row>
    <row r="46" spans="1:3" x14ac:dyDescent="0.3">
      <c r="A46">
        <v>22</v>
      </c>
      <c r="B46">
        <v>-2.7953157192073023E-2</v>
      </c>
      <c r="C46">
        <v>2.0253055883416422E-2</v>
      </c>
    </row>
    <row r="47" spans="1:3" x14ac:dyDescent="0.3">
      <c r="A47">
        <v>23</v>
      </c>
      <c r="B47">
        <v>-2.3415927851714469E-3</v>
      </c>
      <c r="C47">
        <v>-1.4858465117288762E-2</v>
      </c>
    </row>
    <row r="48" spans="1:3" x14ac:dyDescent="0.3">
      <c r="A48">
        <v>24</v>
      </c>
      <c r="B48">
        <v>-1.6294212236968923E-2</v>
      </c>
      <c r="C48">
        <v>4.5417819239057522E-4</v>
      </c>
    </row>
    <row r="49" spans="1:3" x14ac:dyDescent="0.3">
      <c r="A49">
        <v>25</v>
      </c>
      <c r="B49">
        <v>2.5596955384819708E-2</v>
      </c>
      <c r="C49">
        <v>-4.9178884650028357E-2</v>
      </c>
    </row>
    <row r="50" spans="1:3" x14ac:dyDescent="0.3">
      <c r="A50">
        <v>26</v>
      </c>
      <c r="B50">
        <v>-3.5850551918339427E-2</v>
      </c>
      <c r="C50">
        <v>-3.657040834033308E-3</v>
      </c>
    </row>
    <row r="51" spans="1:3" x14ac:dyDescent="0.3">
      <c r="A51">
        <v>27</v>
      </c>
      <c r="B51">
        <v>-3.1292663129754835E-3</v>
      </c>
      <c r="C51">
        <v>-2.1838577995691607E-2</v>
      </c>
    </row>
    <row r="52" spans="1:3" x14ac:dyDescent="0.3">
      <c r="A52">
        <v>28</v>
      </c>
      <c r="B52">
        <v>3.381362553311125E-2</v>
      </c>
      <c r="C52">
        <v>-3.6632864916960661E-2</v>
      </c>
    </row>
    <row r="53" spans="1:3" x14ac:dyDescent="0.3">
      <c r="A53">
        <v>29</v>
      </c>
      <c r="B53">
        <v>-1.253381268969499E-2</v>
      </c>
      <c r="C53">
        <v>1.6171915257714997E-3</v>
      </c>
    </row>
    <row r="54" spans="1:3" x14ac:dyDescent="0.3">
      <c r="A54">
        <v>30</v>
      </c>
      <c r="B54">
        <v>6.5066786795150489E-2</v>
      </c>
      <c r="C54">
        <v>1.5951481528312134E-2</v>
      </c>
    </row>
    <row r="55" spans="1:3" x14ac:dyDescent="0.3">
      <c r="A55">
        <v>31</v>
      </c>
      <c r="B55">
        <v>-2.4662086263262724E-2</v>
      </c>
      <c r="C55">
        <v>-1.7213164028705603E-2</v>
      </c>
    </row>
    <row r="56" spans="1:3" x14ac:dyDescent="0.3">
      <c r="A56">
        <v>32</v>
      </c>
      <c r="B56">
        <v>-1.8423735671804021E-3</v>
      </c>
      <c r="C56">
        <v>-4.4918388189830905E-2</v>
      </c>
    </row>
    <row r="57" spans="1:3" x14ac:dyDescent="0.3">
      <c r="A57">
        <v>33</v>
      </c>
      <c r="B57">
        <v>-4.657763561712519E-3</v>
      </c>
      <c r="C57">
        <v>-9.4132475593543142E-3</v>
      </c>
    </row>
    <row r="58" spans="1:3" x14ac:dyDescent="0.3">
      <c r="A58">
        <v>34</v>
      </c>
      <c r="B58">
        <v>1.017375769848599E-2</v>
      </c>
      <c r="C58">
        <v>3.0866186360521332E-2</v>
      </c>
    </row>
    <row r="59" spans="1:3" x14ac:dyDescent="0.3">
      <c r="A59">
        <v>35</v>
      </c>
      <c r="B59">
        <v>-5.660238966492738E-2</v>
      </c>
      <c r="C59">
        <v>6.6152295950526463E-4</v>
      </c>
    </row>
    <row r="60" spans="1:3" x14ac:dyDescent="0.3">
      <c r="A60">
        <v>36</v>
      </c>
      <c r="B60">
        <v>-1.4240012752121224E-2</v>
      </c>
      <c r="C60">
        <v>-5.7655885309770644E-2</v>
      </c>
    </row>
    <row r="61" spans="1:3" x14ac:dyDescent="0.3">
      <c r="A61">
        <v>37</v>
      </c>
      <c r="B61">
        <v>4.286051192859347E-2</v>
      </c>
      <c r="C61">
        <v>3.119168569331851E-3</v>
      </c>
    </row>
    <row r="62" spans="1:3" x14ac:dyDescent="0.3">
      <c r="A62">
        <v>38</v>
      </c>
      <c r="B62">
        <v>5.6080780115865779E-3</v>
      </c>
      <c r="C62">
        <v>0.14261508468452627</v>
      </c>
    </row>
    <row r="63" spans="1:3" x14ac:dyDescent="0.3">
      <c r="A63">
        <v>39</v>
      </c>
      <c r="B63">
        <v>-1.414107502054732E-2</v>
      </c>
      <c r="C63">
        <v>-3.7089879607206701E-3</v>
      </c>
    </row>
    <row r="64" spans="1:3" x14ac:dyDescent="0.3">
      <c r="A64">
        <v>40</v>
      </c>
      <c r="B64">
        <v>-1.9026314992663339E-2</v>
      </c>
      <c r="C64">
        <v>6.9675319098148655E-2</v>
      </c>
    </row>
    <row r="65" spans="1:3" x14ac:dyDescent="0.3">
      <c r="A65">
        <v>41</v>
      </c>
      <c r="B65">
        <v>-5.9240798258253999E-3</v>
      </c>
      <c r="C65">
        <v>0.20793366795996132</v>
      </c>
    </row>
    <row r="66" spans="1:3" x14ac:dyDescent="0.3">
      <c r="A66">
        <v>42</v>
      </c>
      <c r="B66">
        <v>-1.0743948246097763E-2</v>
      </c>
      <c r="C66">
        <v>3.5892169905012504E-2</v>
      </c>
    </row>
    <row r="67" spans="1:3" x14ac:dyDescent="0.3">
      <c r="A67">
        <v>43</v>
      </c>
      <c r="B67">
        <v>-3.8575418159754432E-2</v>
      </c>
      <c r="C67">
        <v>-8.4407857617945642E-2</v>
      </c>
    </row>
    <row r="68" spans="1:3" x14ac:dyDescent="0.3">
      <c r="A68">
        <v>44</v>
      </c>
      <c r="B68">
        <v>3.2081468378901391E-2</v>
      </c>
      <c r="C68">
        <v>8.7698862563458158E-2</v>
      </c>
    </row>
    <row r="69" spans="1:3" x14ac:dyDescent="0.3">
      <c r="A69">
        <v>45</v>
      </c>
      <c r="B69">
        <v>7.2465618153313566E-3</v>
      </c>
      <c r="C69">
        <v>-4.9481791246284559E-2</v>
      </c>
    </row>
    <row r="70" spans="1:3" x14ac:dyDescent="0.3">
      <c r="A70">
        <v>46</v>
      </c>
      <c r="B70">
        <v>-2.1637148102011297E-2</v>
      </c>
      <c r="C70">
        <v>-1.4032321612507163E-2</v>
      </c>
    </row>
    <row r="71" spans="1:3" x14ac:dyDescent="0.3">
      <c r="A71">
        <v>47</v>
      </c>
      <c r="B71">
        <v>-8.3203481500741694E-2</v>
      </c>
      <c r="C71">
        <v>-6.624226977631914E-2</v>
      </c>
    </row>
    <row r="72" spans="1:3" x14ac:dyDescent="0.3">
      <c r="A72">
        <v>48</v>
      </c>
      <c r="B72">
        <v>3.2568879225403514E-3</v>
      </c>
      <c r="C72">
        <v>-3.566080178121879E-2</v>
      </c>
    </row>
    <row r="73" spans="1:3" x14ac:dyDescent="0.3">
      <c r="A73">
        <v>49</v>
      </c>
      <c r="B73">
        <v>-0.14631664600029198</v>
      </c>
      <c r="C73">
        <v>3.0447545614010502E-2</v>
      </c>
    </row>
    <row r="74" spans="1:3" x14ac:dyDescent="0.3">
      <c r="A74">
        <v>50</v>
      </c>
      <c r="B74">
        <v>-0.1441155816372181</v>
      </c>
      <c r="C74">
        <v>-1.0299588049767078E-2</v>
      </c>
    </row>
    <row r="75" spans="1:3" x14ac:dyDescent="0.3">
      <c r="A75">
        <v>51</v>
      </c>
      <c r="B75">
        <v>8.8356630086290876E-3</v>
      </c>
      <c r="C75">
        <v>-5.6747456904188434E-2</v>
      </c>
    </row>
    <row r="76" spans="1:3" ht="15" thickBot="1" x14ac:dyDescent="0.35">
      <c r="A76" s="52">
        <v>52</v>
      </c>
      <c r="B76" s="52">
        <v>-5.4681618373274156E-2</v>
      </c>
      <c r="C76" s="52">
        <v>6.3686735357469049E-2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5"/>
  <sheetViews>
    <sheetView zoomScaleNormal="100" workbookViewId="0">
      <selection activeCell="B5" sqref="B5"/>
    </sheetView>
  </sheetViews>
  <sheetFormatPr defaultRowHeight="14.4" x14ac:dyDescent="0.3"/>
  <cols>
    <col min="1" max="1" width="17.44140625" customWidth="1"/>
    <col min="2" max="2" width="13.5546875" customWidth="1"/>
    <col min="3" max="3" width="16.33203125" customWidth="1"/>
    <col min="7" max="7" width="12.6640625" customWidth="1"/>
  </cols>
  <sheetData>
    <row r="1" spans="1:9" x14ac:dyDescent="0.3">
      <c r="A1" t="s">
        <v>22</v>
      </c>
    </row>
    <row r="2" spans="1:9" ht="15" thickBot="1" x14ac:dyDescent="0.35"/>
    <row r="3" spans="1:9" x14ac:dyDescent="0.3">
      <c r="A3" s="9" t="s">
        <v>23</v>
      </c>
      <c r="B3" s="9"/>
      <c r="D3" t="s">
        <v>62</v>
      </c>
      <c r="E3" t="s">
        <v>55</v>
      </c>
      <c r="F3" t="s">
        <v>56</v>
      </c>
      <c r="G3" t="s">
        <v>59</v>
      </c>
    </row>
    <row r="4" spans="1:9" x14ac:dyDescent="0.3">
      <c r="A4" s="6" t="s">
        <v>24</v>
      </c>
      <c r="B4" s="6">
        <v>0.64252747644478403</v>
      </c>
      <c r="D4" s="11" t="s">
        <v>53</v>
      </c>
      <c r="E4" s="6">
        <v>-1.2041346544483184E-2</v>
      </c>
      <c r="F4" t="s">
        <v>57</v>
      </c>
      <c r="G4" t="s">
        <v>60</v>
      </c>
    </row>
    <row r="5" spans="1:9" ht="15" thickBot="1" x14ac:dyDescent="0.35">
      <c r="A5" s="6" t="s">
        <v>25</v>
      </c>
      <c r="B5" s="10">
        <v>0.41284155798650252</v>
      </c>
      <c r="D5" s="12" t="s">
        <v>54</v>
      </c>
      <c r="E5" s="7">
        <v>1.2217515001165218</v>
      </c>
      <c r="F5" t="s">
        <v>58</v>
      </c>
      <c r="G5" t="s">
        <v>61</v>
      </c>
    </row>
    <row r="6" spans="1:9" x14ac:dyDescent="0.3">
      <c r="A6" s="6" t="s">
        <v>26</v>
      </c>
      <c r="B6" s="6">
        <v>0.40085873263928828</v>
      </c>
    </row>
    <row r="7" spans="1:9" x14ac:dyDescent="0.3">
      <c r="A7" s="6" t="s">
        <v>27</v>
      </c>
      <c r="B7" s="6">
        <v>4.8686307839534482E-2</v>
      </c>
    </row>
    <row r="8" spans="1:9" ht="15" thickBot="1" x14ac:dyDescent="0.35">
      <c r="A8" s="7" t="s">
        <v>28</v>
      </c>
      <c r="B8" s="7">
        <v>51</v>
      </c>
    </row>
    <row r="10" spans="1:9" ht="15" thickBot="1" x14ac:dyDescent="0.35">
      <c r="A10" t="s">
        <v>29</v>
      </c>
    </row>
    <row r="11" spans="1:9" x14ac:dyDescent="0.3">
      <c r="A11" s="8"/>
      <c r="B11" s="8" t="s">
        <v>34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1:9" x14ac:dyDescent="0.3">
      <c r="A12" s="6" t="s">
        <v>30</v>
      </c>
      <c r="B12" s="6">
        <v>1</v>
      </c>
      <c r="C12" s="6">
        <v>8.1665356159233385E-2</v>
      </c>
      <c r="D12" s="6">
        <v>8.1665356159233385E-2</v>
      </c>
      <c r="E12" s="6">
        <v>34.452772699593744</v>
      </c>
      <c r="F12" s="6">
        <v>3.7140488118571613E-7</v>
      </c>
    </row>
    <row r="13" spans="1:9" x14ac:dyDescent="0.3">
      <c r="A13" s="6" t="s">
        <v>31</v>
      </c>
      <c r="B13" s="6">
        <v>49</v>
      </c>
      <c r="C13" s="6">
        <v>0.1161474719812499</v>
      </c>
      <c r="D13" s="6">
        <v>2.3703565710459164E-3</v>
      </c>
      <c r="E13" s="6"/>
      <c r="F13" s="6"/>
    </row>
    <row r="14" spans="1:9" ht="15" thickBot="1" x14ac:dyDescent="0.35">
      <c r="A14" s="7" t="s">
        <v>32</v>
      </c>
      <c r="B14" s="7">
        <v>50</v>
      </c>
      <c r="C14" s="7">
        <v>0.19781282814048329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39</v>
      </c>
      <c r="C16" s="8" t="s">
        <v>27</v>
      </c>
      <c r="D16" s="8" t="s">
        <v>40</v>
      </c>
      <c r="E16" s="8" t="s">
        <v>41</v>
      </c>
      <c r="F16" s="8" t="s">
        <v>42</v>
      </c>
      <c r="G16" s="8" t="s">
        <v>43</v>
      </c>
      <c r="H16" s="8" t="s">
        <v>44</v>
      </c>
      <c r="I16" s="8" t="s">
        <v>45</v>
      </c>
    </row>
    <row r="17" spans="1:9" x14ac:dyDescent="0.3">
      <c r="A17" s="6" t="s">
        <v>33</v>
      </c>
      <c r="B17" s="13">
        <v>-1.2041346544483184E-2</v>
      </c>
      <c r="C17" s="6">
        <v>6.8294715691167391E-3</v>
      </c>
      <c r="D17" s="6">
        <v>-1.7631446917408429</v>
      </c>
      <c r="E17" s="13">
        <v>8.4111451446821126E-2</v>
      </c>
      <c r="F17" s="6">
        <v>-2.5765683492458349E-2</v>
      </c>
      <c r="G17" s="6">
        <v>1.6829904034919817E-3</v>
      </c>
      <c r="H17" s="6">
        <v>-2.5765683492458349E-2</v>
      </c>
      <c r="I17" s="6">
        <v>1.6829904034919817E-3</v>
      </c>
    </row>
    <row r="18" spans="1:9" ht="15" thickBot="1" x14ac:dyDescent="0.35">
      <c r="A18" s="7" t="s">
        <v>51</v>
      </c>
      <c r="B18" s="14">
        <v>1.2217515001165218</v>
      </c>
      <c r="C18" s="7">
        <v>0.20814730465523951</v>
      </c>
      <c r="D18" s="7">
        <v>5.8696484306637773</v>
      </c>
      <c r="E18" s="14">
        <v>3.7140488118571814E-7</v>
      </c>
      <c r="F18" s="7">
        <v>0.80346383100615693</v>
      </c>
      <c r="G18" s="7">
        <v>1.6400391692268865</v>
      </c>
      <c r="H18" s="7">
        <v>0.80346383100615693</v>
      </c>
      <c r="I18" s="7">
        <v>1.6400391692268865</v>
      </c>
    </row>
    <row r="21" spans="1:9" x14ac:dyDescent="0.3">
      <c r="E21" s="113" t="s">
        <v>110</v>
      </c>
      <c r="F21" s="113"/>
      <c r="G21" s="113"/>
      <c r="H21" s="113"/>
      <c r="I21" s="113"/>
    </row>
    <row r="22" spans="1:9" x14ac:dyDescent="0.3">
      <c r="A22" t="s">
        <v>46</v>
      </c>
      <c r="E22" s="108" t="s">
        <v>111</v>
      </c>
      <c r="F22" s="108"/>
      <c r="G22" s="108"/>
      <c r="H22" s="108"/>
      <c r="I22" s="108"/>
    </row>
    <row r="23" spans="1:9" ht="15" thickBot="1" x14ac:dyDescent="0.35"/>
    <row r="24" spans="1:9" x14ac:dyDescent="0.3">
      <c r="A24" s="8" t="s">
        <v>47</v>
      </c>
      <c r="B24" s="8" t="s">
        <v>52</v>
      </c>
      <c r="C24" s="8" t="s">
        <v>48</v>
      </c>
    </row>
    <row r="25" spans="1:9" x14ac:dyDescent="0.3">
      <c r="A25" s="6">
        <v>1</v>
      </c>
      <c r="B25" s="6">
        <v>-2.1134039344620093E-3</v>
      </c>
      <c r="C25" s="6">
        <v>-2.1997547730077421E-2</v>
      </c>
    </row>
    <row r="26" spans="1:9" x14ac:dyDescent="0.3">
      <c r="A26" s="6">
        <v>2</v>
      </c>
      <c r="B26" s="6">
        <v>-1.2363752867903919E-2</v>
      </c>
      <c r="C26" s="6">
        <v>1.1781290709309238E-2</v>
      </c>
    </row>
    <row r="27" spans="1:9" x14ac:dyDescent="0.3">
      <c r="A27" s="6">
        <v>3</v>
      </c>
      <c r="B27" s="6">
        <v>-1.3463185205962878E-2</v>
      </c>
      <c r="C27" s="6">
        <v>1.48382685829654E-2</v>
      </c>
    </row>
    <row r="28" spans="1:9" x14ac:dyDescent="0.3">
      <c r="A28" s="6">
        <v>4</v>
      </c>
      <c r="B28" s="6">
        <v>-6.1772523288260502E-2</v>
      </c>
      <c r="C28" s="6">
        <v>-2.099004086239601E-2</v>
      </c>
    </row>
    <row r="29" spans="1:9" x14ac:dyDescent="0.3">
      <c r="A29" s="6">
        <v>5</v>
      </c>
      <c r="B29" s="6">
        <v>1.1644127394842311E-2</v>
      </c>
      <c r="C29" s="6">
        <v>2.693286243836427E-2</v>
      </c>
    </row>
    <row r="30" spans="1:9" x14ac:dyDescent="0.3">
      <c r="A30" s="6">
        <v>6</v>
      </c>
      <c r="B30" s="6">
        <v>5.9003316597634088E-2</v>
      </c>
      <c r="C30" s="6">
        <v>9.7701328112771782E-3</v>
      </c>
    </row>
    <row r="31" spans="1:9" x14ac:dyDescent="0.3">
      <c r="A31" s="6">
        <v>7</v>
      </c>
      <c r="B31" s="6">
        <v>2.9360351552127087E-2</v>
      </c>
      <c r="C31" s="6">
        <v>3.7715666519786736E-2</v>
      </c>
    </row>
    <row r="32" spans="1:9" x14ac:dyDescent="0.3">
      <c r="A32" s="6">
        <v>8</v>
      </c>
      <c r="B32" s="6">
        <v>-5.0470695583821612E-3</v>
      </c>
      <c r="C32" s="6">
        <v>3.8033043491570127E-2</v>
      </c>
    </row>
    <row r="33" spans="1:3" x14ac:dyDescent="0.3">
      <c r="A33" s="6">
        <v>9</v>
      </c>
      <c r="B33" s="6">
        <v>-7.4419574575147725E-3</v>
      </c>
      <c r="C33" s="6">
        <v>-6.8457252515388436E-2</v>
      </c>
    </row>
    <row r="34" spans="1:3" x14ac:dyDescent="0.3">
      <c r="A34" s="6">
        <v>10</v>
      </c>
      <c r="B34" s="6">
        <v>-9.7554329176094846E-3</v>
      </c>
      <c r="C34" s="6">
        <v>-9.0139845506278845E-3</v>
      </c>
    </row>
    <row r="35" spans="1:3" x14ac:dyDescent="0.3">
      <c r="A35" s="6">
        <v>11</v>
      </c>
      <c r="B35" s="6">
        <v>-8.9788490562167315E-3</v>
      </c>
      <c r="C35" s="6">
        <v>-7.9483747830695183E-3</v>
      </c>
    </row>
    <row r="36" spans="1:3" x14ac:dyDescent="0.3">
      <c r="A36" s="6">
        <v>12</v>
      </c>
      <c r="B36" s="6">
        <v>2.4262228869049586E-2</v>
      </c>
      <c r="C36" s="6">
        <v>-4.699618287933402E-2</v>
      </c>
    </row>
    <row r="37" spans="1:3" x14ac:dyDescent="0.3">
      <c r="A37" s="6">
        <v>13</v>
      </c>
      <c r="B37" s="6">
        <v>1.6810327038411527E-3</v>
      </c>
      <c r="C37" s="6">
        <v>-1.3484205925634101E-2</v>
      </c>
    </row>
    <row r="38" spans="1:3" x14ac:dyDescent="0.3">
      <c r="A38" s="6">
        <v>14</v>
      </c>
      <c r="B38" s="6">
        <v>-6.8648773140597349E-4</v>
      </c>
      <c r="C38" s="6">
        <v>-3.2786716582242831E-2</v>
      </c>
    </row>
    <row r="39" spans="1:3" x14ac:dyDescent="0.3">
      <c r="A39" s="6">
        <v>15</v>
      </c>
      <c r="B39" s="6">
        <v>-5.8038029984077977E-2</v>
      </c>
      <c r="C39" s="6">
        <v>-2.7433295950300696E-3</v>
      </c>
    </row>
    <row r="40" spans="1:3" x14ac:dyDescent="0.3">
      <c r="A40" s="6">
        <v>16</v>
      </c>
      <c r="B40" s="6">
        <v>-4.3229612015015821E-3</v>
      </c>
      <c r="C40" s="6">
        <v>-7.0353119154177884E-2</v>
      </c>
    </row>
    <row r="41" spans="1:3" x14ac:dyDescent="0.3">
      <c r="A41" s="6">
        <v>17</v>
      </c>
      <c r="B41" s="6">
        <v>-2.4146110935215029E-2</v>
      </c>
      <c r="C41" s="6">
        <v>2.3972313748525157E-2</v>
      </c>
    </row>
    <row r="42" spans="1:3" x14ac:dyDescent="0.3">
      <c r="A42" s="6">
        <v>18</v>
      </c>
      <c r="B42" s="6">
        <v>-2.7266888529821856E-2</v>
      </c>
      <c r="C42" s="6">
        <v>0.1510738116918191</v>
      </c>
    </row>
    <row r="43" spans="1:3" x14ac:dyDescent="0.3">
      <c r="A43" s="6">
        <v>19</v>
      </c>
      <c r="B43" s="6">
        <v>-3.865172442550014E-2</v>
      </c>
      <c r="C43" s="6">
        <v>-2.556204572520205E-2</v>
      </c>
    </row>
    <row r="44" spans="1:3" x14ac:dyDescent="0.3">
      <c r="A44" s="6">
        <v>20</v>
      </c>
      <c r="B44" s="6">
        <v>1.045116317747948E-2</v>
      </c>
      <c r="C44" s="6">
        <v>-2.294866576559499E-2</v>
      </c>
    </row>
    <row r="45" spans="1:3" x14ac:dyDescent="0.3">
      <c r="A45" s="6">
        <v>21</v>
      </c>
      <c r="B45" s="6">
        <v>-3.1225833461398886E-2</v>
      </c>
      <c r="C45" s="6">
        <v>6.2489637489855393E-2</v>
      </c>
    </row>
    <row r="46" spans="1:3" x14ac:dyDescent="0.3">
      <c r="A46" s="6">
        <v>22</v>
      </c>
      <c r="B46" s="6">
        <v>-5.0734824463631936E-3</v>
      </c>
      <c r="C46" s="6">
        <v>-1.3360898757701703E-3</v>
      </c>
    </row>
    <row r="47" spans="1:3" x14ac:dyDescent="0.3">
      <c r="A47" s="6">
        <v>23</v>
      </c>
      <c r="B47" s="6">
        <v>-1.9320710600231612E-2</v>
      </c>
      <c r="C47" s="6">
        <v>-8.6307966163718164E-2</v>
      </c>
    </row>
    <row r="48" spans="1:3" x14ac:dyDescent="0.3">
      <c r="A48" s="6">
        <v>24</v>
      </c>
      <c r="B48" s="6">
        <v>2.3454986450882322E-2</v>
      </c>
      <c r="C48" s="6">
        <v>-1.0692535520176003E-2</v>
      </c>
    </row>
    <row r="49" spans="1:3" x14ac:dyDescent="0.3">
      <c r="A49" s="6">
        <v>25</v>
      </c>
      <c r="B49" s="6">
        <v>-3.9289981191865345E-2</v>
      </c>
      <c r="C49" s="6">
        <v>1.4101847329768498E-2</v>
      </c>
    </row>
    <row r="50" spans="1:3" x14ac:dyDescent="0.3">
      <c r="A50" s="6">
        <v>26</v>
      </c>
      <c r="B50" s="6">
        <v>-5.877787652289297E-3</v>
      </c>
      <c r="C50" s="6">
        <v>-2.2962233710745999E-2</v>
      </c>
    </row>
    <row r="51" spans="1:3" x14ac:dyDescent="0.3">
      <c r="A51" s="6">
        <v>27</v>
      </c>
      <c r="B51" s="6">
        <v>3.1845151084284422E-2</v>
      </c>
      <c r="C51" s="6">
        <v>4.5268446714649017E-2</v>
      </c>
    </row>
    <row r="52" spans="1:3" x14ac:dyDescent="0.3">
      <c r="A52" s="6">
        <v>28</v>
      </c>
      <c r="B52" s="6">
        <v>-1.5480910447665044E-2</v>
      </c>
      <c r="C52" s="6">
        <v>8.7132342775136581E-3</v>
      </c>
    </row>
    <row r="53" spans="1:3" x14ac:dyDescent="0.3">
      <c r="A53" s="6">
        <v>29</v>
      </c>
      <c r="B53" s="6">
        <v>6.3758220925270601E-2</v>
      </c>
      <c r="C53" s="6">
        <v>-4.3735212270394008E-2</v>
      </c>
    </row>
    <row r="54" spans="1:3" x14ac:dyDescent="0.3">
      <c r="A54" s="6">
        <v>30</v>
      </c>
      <c r="B54" s="6">
        <v>-2.7865271772225642E-2</v>
      </c>
      <c r="C54" s="6">
        <v>-9.3903051166632778E-3</v>
      </c>
    </row>
    <row r="55" spans="1:3" x14ac:dyDescent="0.3">
      <c r="A55" s="6">
        <v>31</v>
      </c>
      <c r="B55" s="6">
        <v>-4.5637222452707812E-3</v>
      </c>
      <c r="C55" s="6">
        <v>-7.73905828505021E-3</v>
      </c>
    </row>
    <row r="56" spans="1:3" x14ac:dyDescent="0.3">
      <c r="A56" s="6">
        <v>32</v>
      </c>
      <c r="B56" s="6">
        <v>-7.4385590264781963E-3</v>
      </c>
      <c r="C56" s="6">
        <v>-4.7326325804328474E-2</v>
      </c>
    </row>
    <row r="57" spans="1:3" x14ac:dyDescent="0.3">
      <c r="A57" s="6">
        <v>33</v>
      </c>
      <c r="B57" s="6">
        <v>7.7061288934504191E-3</v>
      </c>
      <c r="C57" s="6">
        <v>2.2414247216723131E-2</v>
      </c>
    </row>
    <row r="58" spans="1:3" x14ac:dyDescent="0.3">
      <c r="A58" s="6">
        <v>34</v>
      </c>
      <c r="B58" s="6">
        <v>-6.0479992716877491E-2</v>
      </c>
      <c r="C58" s="6">
        <v>0.10165646383944624</v>
      </c>
    </row>
    <row r="59" spans="1:3" x14ac:dyDescent="0.3">
      <c r="A59" s="6">
        <v>35</v>
      </c>
      <c r="B59" s="6">
        <v>-1.7223136819530971E-2</v>
      </c>
      <c r="C59" s="6">
        <v>-1.4547037562831433E-2</v>
      </c>
    </row>
    <row r="60" spans="1:3" x14ac:dyDescent="0.3">
      <c r="A60" s="6">
        <v>36</v>
      </c>
      <c r="B60" s="6">
        <v>4.1083061929904061E-2</v>
      </c>
      <c r="C60" s="6">
        <v>-2.5386786906201074E-2</v>
      </c>
    </row>
    <row r="61" spans="1:3" x14ac:dyDescent="0.3">
      <c r="A61" s="6">
        <v>37</v>
      </c>
      <c r="B61" s="6">
        <v>3.0440451606099529E-3</v>
      </c>
      <c r="C61" s="6">
        <v>7.4292967567599635E-2</v>
      </c>
    </row>
    <row r="62" spans="1:3" x14ac:dyDescent="0.3">
      <c r="A62" s="6">
        <v>38</v>
      </c>
      <c r="B62" s="6">
        <v>-1.7122110023836491E-2</v>
      </c>
      <c r="C62" s="6">
        <v>1.8207202656322488E-2</v>
      </c>
    </row>
    <row r="63" spans="1:3" x14ac:dyDescent="0.3">
      <c r="A63" s="6">
        <v>39</v>
      </c>
      <c r="B63" s="6">
        <v>-2.2110501537672855E-2</v>
      </c>
      <c r="C63" s="6">
        <v>2.3158826419494918E-2</v>
      </c>
    </row>
    <row r="64" spans="1:3" x14ac:dyDescent="0.3">
      <c r="A64" s="6">
        <v>40</v>
      </c>
      <c r="B64" s="6">
        <v>-8.7316134806686083E-3</v>
      </c>
      <c r="C64" s="6">
        <v>2.6728972419923912E-2</v>
      </c>
    </row>
    <row r="65" spans="1:3" x14ac:dyDescent="0.3">
      <c r="A65" s="6">
        <v>41</v>
      </c>
      <c r="B65" s="6">
        <v>-1.3653253126362463E-2</v>
      </c>
      <c r="C65" s="6">
        <v>-6.6146657352097911E-3</v>
      </c>
    </row>
    <row r="66" spans="1:3" x14ac:dyDescent="0.3">
      <c r="A66" s="6">
        <v>42</v>
      </c>
      <c r="B66" s="6">
        <v>-4.2072382816472978E-2</v>
      </c>
      <c r="C66" s="6">
        <v>-3.6713430562308386E-2</v>
      </c>
    </row>
    <row r="67" spans="1:3" x14ac:dyDescent="0.3">
      <c r="A67" s="6">
        <v>43</v>
      </c>
      <c r="B67" s="6">
        <v>3.007641953823742E-2</v>
      </c>
      <c r="C67" s="6">
        <v>0.11893912066166482</v>
      </c>
    </row>
    <row r="68" spans="1:3" x14ac:dyDescent="0.3">
      <c r="A68" s="6">
        <v>44</v>
      </c>
      <c r="B68" s="6">
        <v>4.7171254491548183E-3</v>
      </c>
      <c r="C68" s="6">
        <v>-3.0040657442868539E-2</v>
      </c>
    </row>
    <row r="69" spans="1:3" x14ac:dyDescent="0.3">
      <c r="A69" s="6">
        <v>45</v>
      </c>
      <c r="B69" s="6">
        <v>-2.4776462227639358E-2</v>
      </c>
      <c r="C69" s="6">
        <v>-4.1868438948096734E-3</v>
      </c>
    </row>
    <row r="70" spans="1:3" x14ac:dyDescent="0.3">
      <c r="A70" s="6">
        <v>46</v>
      </c>
      <c r="B70" s="6">
        <v>-8.7642764971662138E-2</v>
      </c>
      <c r="C70" s="6">
        <v>-5.7187955989590436E-2</v>
      </c>
    </row>
    <row r="71" spans="1:3" x14ac:dyDescent="0.3">
      <c r="A71" s="6">
        <v>47</v>
      </c>
      <c r="B71" s="6">
        <v>6.4320983735885115E-4</v>
      </c>
      <c r="C71" s="6">
        <v>-8.9295230142979104E-2</v>
      </c>
    </row>
    <row r="72" spans="1:3" x14ac:dyDescent="0.3">
      <c r="A72" s="6">
        <v>48</v>
      </c>
      <c r="B72" s="6">
        <v>-0.15208856006011645</v>
      </c>
      <c r="C72" s="6">
        <v>6.0883024711526332E-2</v>
      </c>
    </row>
    <row r="73" spans="1:3" x14ac:dyDescent="0.3">
      <c r="A73" s="6">
        <v>49</v>
      </c>
      <c r="B73" s="6">
        <v>-0.14984102035831351</v>
      </c>
      <c r="C73" s="6">
        <v>-6.6637635200099576E-2</v>
      </c>
    </row>
    <row r="74" spans="1:3" x14ac:dyDescent="0.3">
      <c r="A74" s="6">
        <v>50</v>
      </c>
      <c r="B74" s="6">
        <v>6.3397804164685451E-3</v>
      </c>
      <c r="C74" s="6">
        <v>6.2527734460555099E-3</v>
      </c>
    </row>
    <row r="75" spans="1:3" ht="15" thickBot="1" x14ac:dyDescent="0.35">
      <c r="A75" s="7">
        <v>51</v>
      </c>
      <c r="B75" s="7">
        <v>-5.8518664457468929E-2</v>
      </c>
      <c r="C75" s="7">
        <v>6.1572815083587654E-3</v>
      </c>
    </row>
  </sheetData>
  <mergeCells count="2">
    <mergeCell ref="E21:I21"/>
    <mergeCell ref="E22:I22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62"/>
  <sheetViews>
    <sheetView workbookViewId="0">
      <selection activeCell="B5" sqref="B5"/>
    </sheetView>
  </sheetViews>
  <sheetFormatPr defaultRowHeight="14.4" x14ac:dyDescent="0.3"/>
  <cols>
    <col min="8" max="8" width="11.109375" customWidth="1"/>
  </cols>
  <sheetData>
    <row r="1" spans="1:9" x14ac:dyDescent="0.3">
      <c r="A1" t="s">
        <v>22</v>
      </c>
    </row>
    <row r="2" spans="1:9" ht="15" thickBot="1" x14ac:dyDescent="0.35"/>
    <row r="3" spans="1:9" x14ac:dyDescent="0.3">
      <c r="A3" s="9" t="s">
        <v>23</v>
      </c>
      <c r="B3" s="9"/>
      <c r="E3" t="s">
        <v>62</v>
      </c>
      <c r="F3" t="s">
        <v>55</v>
      </c>
      <c r="G3" t="s">
        <v>41</v>
      </c>
      <c r="H3" t="s">
        <v>65</v>
      </c>
    </row>
    <row r="4" spans="1:9" x14ac:dyDescent="0.3">
      <c r="A4" s="6" t="s">
        <v>24</v>
      </c>
      <c r="B4" s="6">
        <v>0.54909443674252145</v>
      </c>
      <c r="E4" s="11" t="s">
        <v>53</v>
      </c>
      <c r="F4" s="18">
        <v>-2.7186907398266502E-3</v>
      </c>
      <c r="G4" t="s">
        <v>57</v>
      </c>
      <c r="H4" t="s">
        <v>67</v>
      </c>
    </row>
    <row r="5" spans="1:9" ht="15" thickBot="1" x14ac:dyDescent="0.35">
      <c r="A5" s="6" t="s">
        <v>25</v>
      </c>
      <c r="B5" s="10">
        <v>0.30150470046158689</v>
      </c>
      <c r="E5" s="12" t="s">
        <v>54</v>
      </c>
      <c r="F5" s="19">
        <v>0.87815720045775303</v>
      </c>
      <c r="G5" t="s">
        <v>58</v>
      </c>
      <c r="H5" t="s">
        <v>66</v>
      </c>
    </row>
    <row r="6" spans="1:9" x14ac:dyDescent="0.3">
      <c r="A6" s="6" t="s">
        <v>26</v>
      </c>
      <c r="B6" s="6">
        <v>0.29854497461608515</v>
      </c>
    </row>
    <row r="7" spans="1:9" x14ac:dyDescent="0.3">
      <c r="A7" s="6" t="s">
        <v>27</v>
      </c>
      <c r="B7" s="6">
        <v>2.6193646347710226E-2</v>
      </c>
    </row>
    <row r="8" spans="1:9" ht="15" thickBot="1" x14ac:dyDescent="0.35">
      <c r="A8" s="7" t="s">
        <v>28</v>
      </c>
      <c r="B8" s="7">
        <v>238</v>
      </c>
    </row>
    <row r="10" spans="1:9" ht="15" thickBot="1" x14ac:dyDescent="0.35">
      <c r="A10" t="s">
        <v>29</v>
      </c>
    </row>
    <row r="11" spans="1:9" x14ac:dyDescent="0.3">
      <c r="A11" s="8"/>
      <c r="B11" s="8" t="s">
        <v>34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1:9" x14ac:dyDescent="0.3">
      <c r="A12" s="6" t="s">
        <v>30</v>
      </c>
      <c r="B12" s="6">
        <v>1</v>
      </c>
      <c r="C12" s="6">
        <v>6.9893135100558196E-2</v>
      </c>
      <c r="D12" s="6">
        <v>6.9893135100558196E-2</v>
      </c>
      <c r="E12" s="6">
        <v>101.86913119666799</v>
      </c>
      <c r="F12" s="6">
        <v>3.8241810517481173E-20</v>
      </c>
    </row>
    <row r="13" spans="1:9" x14ac:dyDescent="0.3">
      <c r="A13" s="6" t="s">
        <v>31</v>
      </c>
      <c r="B13" s="6">
        <v>236</v>
      </c>
      <c r="C13" s="6">
        <v>0.16192127772138354</v>
      </c>
      <c r="D13" s="6">
        <v>6.8610710898891331E-4</v>
      </c>
      <c r="E13" s="6"/>
      <c r="F13" s="6"/>
    </row>
    <row r="14" spans="1:9" ht="15" thickBot="1" x14ac:dyDescent="0.35">
      <c r="A14" s="7" t="s">
        <v>32</v>
      </c>
      <c r="B14" s="7">
        <v>237</v>
      </c>
      <c r="C14" s="7">
        <v>0.23181441282194173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39</v>
      </c>
      <c r="C16" s="8" t="s">
        <v>27</v>
      </c>
      <c r="D16" s="8" t="s">
        <v>40</v>
      </c>
      <c r="E16" s="8" t="s">
        <v>41</v>
      </c>
      <c r="F16" s="8" t="s">
        <v>42</v>
      </c>
      <c r="G16" s="8" t="s">
        <v>43</v>
      </c>
      <c r="H16" s="8" t="s">
        <v>44</v>
      </c>
      <c r="I16" s="8" t="s">
        <v>45</v>
      </c>
    </row>
    <row r="17" spans="1:9" x14ac:dyDescent="0.3">
      <c r="A17" s="6" t="s">
        <v>33</v>
      </c>
      <c r="B17" s="13">
        <v>-2.7186907398266502E-3</v>
      </c>
      <c r="C17" s="6">
        <v>1.6999594919578686E-3</v>
      </c>
      <c r="D17" s="6">
        <v>-1.5992679547296129</v>
      </c>
      <c r="E17" s="13">
        <v>0.11109895664220416</v>
      </c>
      <c r="F17" s="6">
        <v>-6.0677245865491756E-3</v>
      </c>
      <c r="G17" s="6">
        <v>6.3034310689587085E-4</v>
      </c>
      <c r="H17" s="6">
        <v>-6.0677245865491756E-3</v>
      </c>
      <c r="I17" s="6">
        <v>6.3034310689587085E-4</v>
      </c>
    </row>
    <row r="18" spans="1:9" ht="15" thickBot="1" x14ac:dyDescent="0.35">
      <c r="A18" s="7" t="s">
        <v>49</v>
      </c>
      <c r="B18" s="14">
        <v>0.87815720045775303</v>
      </c>
      <c r="C18" s="7">
        <v>8.7006353123993532E-2</v>
      </c>
      <c r="D18" s="7">
        <v>10.093023887649714</v>
      </c>
      <c r="E18" s="14">
        <v>3.824181051748473E-20</v>
      </c>
      <c r="F18" s="7">
        <v>0.70674886815887494</v>
      </c>
      <c r="G18" s="7">
        <v>1.0495655327566311</v>
      </c>
      <c r="H18" s="7">
        <v>0.70674886815887494</v>
      </c>
      <c r="I18" s="7">
        <v>1.0495655327566311</v>
      </c>
    </row>
    <row r="21" spans="1:9" x14ac:dyDescent="0.3">
      <c r="E21" s="113" t="s">
        <v>110</v>
      </c>
      <c r="F21" s="113"/>
      <c r="G21" s="113"/>
      <c r="H21" s="113"/>
      <c r="I21" s="113"/>
    </row>
    <row r="22" spans="1:9" x14ac:dyDescent="0.3">
      <c r="A22" t="s">
        <v>46</v>
      </c>
      <c r="E22" s="108" t="s">
        <v>112</v>
      </c>
      <c r="F22" s="108"/>
      <c r="G22" s="108"/>
      <c r="H22" s="108"/>
      <c r="I22" s="108"/>
    </row>
    <row r="23" spans="1:9" ht="15" thickBot="1" x14ac:dyDescent="0.35"/>
    <row r="24" spans="1:9" x14ac:dyDescent="0.3">
      <c r="A24" s="8" t="s">
        <v>47</v>
      </c>
      <c r="B24" s="8" t="s">
        <v>50</v>
      </c>
      <c r="C24" s="8" t="s">
        <v>48</v>
      </c>
    </row>
    <row r="25" spans="1:9" x14ac:dyDescent="0.3">
      <c r="A25" s="6">
        <v>1</v>
      </c>
      <c r="B25" s="6">
        <v>1.0325015085478468E-2</v>
      </c>
      <c r="C25" s="6">
        <v>-3.0972825885440713E-2</v>
      </c>
    </row>
    <row r="26" spans="1:9" x14ac:dyDescent="0.3">
      <c r="A26" s="6">
        <v>2</v>
      </c>
      <c r="B26" s="6">
        <v>-6.6674023747308533E-3</v>
      </c>
      <c r="C26" s="6">
        <v>-1.8431602359543522E-2</v>
      </c>
    </row>
    <row r="27" spans="1:9" x14ac:dyDescent="0.3">
      <c r="A27" s="6">
        <v>3</v>
      </c>
      <c r="B27" s="6">
        <v>-1.6373145116624046E-2</v>
      </c>
      <c r="C27" s="6">
        <v>1.0009927691647264E-2</v>
      </c>
    </row>
    <row r="28" spans="1:9" x14ac:dyDescent="0.3">
      <c r="A28" s="6">
        <v>4</v>
      </c>
      <c r="B28" s="6">
        <v>6.9617987191556438E-4</v>
      </c>
      <c r="C28" s="6">
        <v>-6.5322385695615621E-3</v>
      </c>
    </row>
    <row r="29" spans="1:9" x14ac:dyDescent="0.3">
      <c r="A29" s="6">
        <v>5</v>
      </c>
      <c r="B29" s="6">
        <v>-1.1992761558763037E-2</v>
      </c>
      <c r="C29" s="6">
        <v>-3.6260942099374353E-3</v>
      </c>
    </row>
    <row r="30" spans="1:9" x14ac:dyDescent="0.3">
      <c r="A30" s="6">
        <v>6</v>
      </c>
      <c r="B30" s="6">
        <v>5.7709387768174417E-3</v>
      </c>
      <c r="C30" s="6">
        <v>-2.751748217109632E-2</v>
      </c>
    </row>
    <row r="31" spans="1:9" x14ac:dyDescent="0.3">
      <c r="A31" s="6">
        <v>7</v>
      </c>
      <c r="B31" s="6">
        <v>-9.9087615081782238E-3</v>
      </c>
      <c r="C31" s="6">
        <v>2.7290894386139814E-2</v>
      </c>
    </row>
    <row r="32" spans="1:9" x14ac:dyDescent="0.3">
      <c r="A32" s="6">
        <v>8</v>
      </c>
      <c r="B32" s="6">
        <v>-2.6648096757283433E-3</v>
      </c>
      <c r="C32" s="6">
        <v>1.9143720697814171E-3</v>
      </c>
    </row>
    <row r="33" spans="1:3" x14ac:dyDescent="0.3">
      <c r="A33" s="6">
        <v>9</v>
      </c>
      <c r="B33" s="6">
        <v>-3.6435181411000953E-3</v>
      </c>
      <c r="C33" s="6">
        <v>2.5934296111055233E-2</v>
      </c>
    </row>
    <row r="34" spans="1:3" x14ac:dyDescent="0.3">
      <c r="A34" s="6">
        <v>10</v>
      </c>
      <c r="B34" s="6">
        <v>2.4436100055842541E-3</v>
      </c>
      <c r="C34" s="6">
        <v>-1.2089060655644279E-2</v>
      </c>
    </row>
    <row r="35" spans="1:3" x14ac:dyDescent="0.3">
      <c r="A35" s="6">
        <v>11</v>
      </c>
      <c r="B35" s="6">
        <v>5.8916580646953109E-3</v>
      </c>
      <c r="C35" s="6">
        <v>-1.3610409844179697E-2</v>
      </c>
    </row>
    <row r="36" spans="1:3" x14ac:dyDescent="0.3">
      <c r="A36" s="6">
        <v>12</v>
      </c>
      <c r="B36" s="6">
        <v>-9.3456119254615166E-3</v>
      </c>
      <c r="C36" s="6">
        <v>2.4474524090383996E-3</v>
      </c>
    </row>
    <row r="37" spans="1:3" x14ac:dyDescent="0.3">
      <c r="A37" s="6">
        <v>13</v>
      </c>
      <c r="B37" s="6">
        <v>-2.0237410951472447E-2</v>
      </c>
      <c r="C37" s="6">
        <v>1.0942055151898326E-2</v>
      </c>
    </row>
    <row r="38" spans="1:3" x14ac:dyDescent="0.3">
      <c r="A38" s="6">
        <v>14</v>
      </c>
      <c r="B38" s="6">
        <v>-4.4555970287092931E-3</v>
      </c>
      <c r="C38" s="6">
        <v>7.4296838765693183E-3</v>
      </c>
    </row>
    <row r="39" spans="1:3" x14ac:dyDescent="0.3">
      <c r="A39" s="6">
        <v>15</v>
      </c>
      <c r="B39" s="6">
        <v>1.4230353942266334E-2</v>
      </c>
      <c r="C39" s="6">
        <v>-6.4466121016272249E-3</v>
      </c>
    </row>
    <row r="40" spans="1:3" x14ac:dyDescent="0.3">
      <c r="A40" s="6">
        <v>16</v>
      </c>
      <c r="B40" s="6">
        <v>-1.3161261930271194E-2</v>
      </c>
      <c r="C40" s="6">
        <v>7.1965774249817972E-3</v>
      </c>
    </row>
    <row r="41" spans="1:3" x14ac:dyDescent="0.3">
      <c r="A41" s="6">
        <v>17</v>
      </c>
      <c r="B41" s="6">
        <v>1.0003484939342422E-2</v>
      </c>
      <c r="C41" s="6">
        <v>-6.0747424803980366E-3</v>
      </c>
    </row>
    <row r="42" spans="1:3" x14ac:dyDescent="0.3">
      <c r="A42" s="6">
        <v>18</v>
      </c>
      <c r="B42" s="6">
        <v>-4.2254212860008342E-3</v>
      </c>
      <c r="C42" s="6">
        <v>-6.9482673141347887E-3</v>
      </c>
    </row>
    <row r="43" spans="1:3" x14ac:dyDescent="0.3">
      <c r="A43" s="6">
        <v>19</v>
      </c>
      <c r="B43" s="6">
        <v>-5.0935030772652091E-4</v>
      </c>
      <c r="C43" s="6">
        <v>2.4895342031686973E-2</v>
      </c>
    </row>
    <row r="44" spans="1:3" x14ac:dyDescent="0.3">
      <c r="A44" s="6">
        <v>20</v>
      </c>
      <c r="B44" s="6">
        <v>-4.445206880478593E-3</v>
      </c>
      <c r="C44" s="6">
        <v>-7.0782756595084758E-3</v>
      </c>
    </row>
    <row r="45" spans="1:3" x14ac:dyDescent="0.3">
      <c r="A45" s="6">
        <v>21</v>
      </c>
      <c r="B45" s="6">
        <v>-1.054699095765459E-2</v>
      </c>
      <c r="C45" s="6">
        <v>1.1696960957654552E-2</v>
      </c>
    </row>
    <row r="46" spans="1:3" x14ac:dyDescent="0.3">
      <c r="A46" s="6">
        <v>22</v>
      </c>
      <c r="B46" s="6">
        <v>-8.6780586055682021E-3</v>
      </c>
      <c r="C46" s="6">
        <v>-3.2118093981250481E-3</v>
      </c>
    </row>
    <row r="47" spans="1:3" x14ac:dyDescent="0.3">
      <c r="A47" s="6">
        <v>23</v>
      </c>
      <c r="B47" s="6">
        <v>-1.3112762502140139E-2</v>
      </c>
      <c r="C47" s="6">
        <v>-3.467046437073748E-2</v>
      </c>
    </row>
    <row r="48" spans="1:3" x14ac:dyDescent="0.3">
      <c r="A48" s="6">
        <v>24</v>
      </c>
      <c r="B48" s="6">
        <v>-1.0703067428871406E-2</v>
      </c>
      <c r="C48" s="6">
        <v>-1.5388669516895092E-2</v>
      </c>
    </row>
    <row r="49" spans="1:3" x14ac:dyDescent="0.3">
      <c r="A49" s="6">
        <v>25</v>
      </c>
      <c r="B49" s="6">
        <v>-6.8933663315850664E-3</v>
      </c>
      <c r="C49" s="6">
        <v>6.8050666040646093E-3</v>
      </c>
    </row>
    <row r="50" spans="1:3" x14ac:dyDescent="0.3">
      <c r="A50" s="6">
        <v>26</v>
      </c>
      <c r="B50" s="6">
        <v>-8.4568193528938834E-3</v>
      </c>
      <c r="C50" s="6">
        <v>1.2944424564030103E-2</v>
      </c>
    </row>
    <row r="51" spans="1:3" x14ac:dyDescent="0.3">
      <c r="A51" s="6">
        <v>27</v>
      </c>
      <c r="B51" s="6">
        <v>3.9019824126544211E-3</v>
      </c>
      <c r="C51" s="6">
        <v>3.4912357097013819E-2</v>
      </c>
    </row>
    <row r="52" spans="1:3" x14ac:dyDescent="0.3">
      <c r="A52" s="6">
        <v>28</v>
      </c>
      <c r="B52" s="6">
        <v>-7.5987307592599055E-3</v>
      </c>
      <c r="C52" s="6">
        <v>1.7251253034347488E-2</v>
      </c>
    </row>
    <row r="53" spans="1:3" x14ac:dyDescent="0.3">
      <c r="A53" s="6">
        <v>29</v>
      </c>
      <c r="B53" s="6">
        <v>4.136613266371581E-3</v>
      </c>
      <c r="C53" s="6">
        <v>-1.4013544937138845E-2</v>
      </c>
    </row>
    <row r="54" spans="1:3" x14ac:dyDescent="0.3">
      <c r="A54" s="6">
        <v>30</v>
      </c>
      <c r="B54" s="6">
        <v>1.1655445072862522E-2</v>
      </c>
      <c r="C54" s="6">
        <v>-1.5745849787990263E-2</v>
      </c>
    </row>
    <row r="55" spans="1:3" x14ac:dyDescent="0.3">
      <c r="A55" s="6">
        <v>31</v>
      </c>
      <c r="B55" s="6">
        <v>3.9245612614755766E-2</v>
      </c>
      <c r="C55" s="6">
        <v>-4.8960631949900857E-3</v>
      </c>
    </row>
    <row r="56" spans="1:3" x14ac:dyDescent="0.3">
      <c r="A56" s="6">
        <v>32</v>
      </c>
      <c r="B56" s="6">
        <v>-1.3282243408919436E-2</v>
      </c>
      <c r="C56" s="6">
        <v>8.3442456437515921E-3</v>
      </c>
    </row>
    <row r="57" spans="1:3" x14ac:dyDescent="0.3">
      <c r="A57" s="6">
        <v>33</v>
      </c>
      <c r="B57" s="6">
        <v>5.6264814112027273E-3</v>
      </c>
      <c r="C57" s="6">
        <v>3.7571803419795911E-3</v>
      </c>
    </row>
    <row r="58" spans="1:3" x14ac:dyDescent="0.3">
      <c r="A58" s="6">
        <v>34</v>
      </c>
      <c r="B58" s="6">
        <v>-6.8815667994027207E-3</v>
      </c>
      <c r="C58" s="6">
        <v>1.2867422151379617E-2</v>
      </c>
    </row>
    <row r="59" spans="1:3" x14ac:dyDescent="0.3">
      <c r="A59" s="6">
        <v>35</v>
      </c>
      <c r="B59" s="6">
        <v>1.2965585841370969E-2</v>
      </c>
      <c r="C59" s="6">
        <v>1.0432793292947903E-2</v>
      </c>
    </row>
    <row r="60" spans="1:3" x14ac:dyDescent="0.3">
      <c r="A60" s="6">
        <v>36</v>
      </c>
      <c r="B60" s="6">
        <v>1.001751888183733E-2</v>
      </c>
      <c r="C60" s="6">
        <v>4.9579190102580651E-3</v>
      </c>
    </row>
    <row r="61" spans="1:3" x14ac:dyDescent="0.3">
      <c r="A61" s="6">
        <v>37</v>
      </c>
      <c r="B61" s="6">
        <v>9.4699367276836156E-4</v>
      </c>
      <c r="C61" s="6">
        <v>1.5760338903283447E-2</v>
      </c>
    </row>
    <row r="62" spans="1:3" x14ac:dyDescent="0.3">
      <c r="A62" s="6">
        <v>38</v>
      </c>
      <c r="B62" s="6">
        <v>-5.2047342768397065E-3</v>
      </c>
      <c r="C62" s="6">
        <v>4.8049360073516477E-2</v>
      </c>
    </row>
    <row r="63" spans="1:3" x14ac:dyDescent="0.3">
      <c r="A63" s="6">
        <v>39</v>
      </c>
      <c r="B63" s="6">
        <v>3.6496350484624554E-3</v>
      </c>
      <c r="C63" s="6">
        <v>-1.9704149342222574E-2</v>
      </c>
    </row>
    <row r="64" spans="1:3" x14ac:dyDescent="0.3">
      <c r="A64" s="6">
        <v>40</v>
      </c>
      <c r="B64" s="6">
        <v>7.1547305109909629E-3</v>
      </c>
      <c r="C64" s="6">
        <v>2.0647426363237329E-3</v>
      </c>
    </row>
    <row r="65" spans="1:3" x14ac:dyDescent="0.3">
      <c r="A65" s="6">
        <v>41</v>
      </c>
      <c r="B65" s="6">
        <v>1.5753445671868073E-2</v>
      </c>
      <c r="C65" s="6">
        <v>1.6795880839751615E-2</v>
      </c>
    </row>
    <row r="66" spans="1:3" x14ac:dyDescent="0.3">
      <c r="A66" s="6">
        <v>42</v>
      </c>
      <c r="B66" s="6">
        <v>-1.1738651918585365E-2</v>
      </c>
      <c r="C66" s="6">
        <v>5.6269417385576967E-3</v>
      </c>
    </row>
    <row r="67" spans="1:3" x14ac:dyDescent="0.3">
      <c r="A67" s="6">
        <v>43</v>
      </c>
      <c r="B67" s="6">
        <v>-3.435839636072897E-3</v>
      </c>
      <c r="C67" s="6">
        <v>1.7436058526471551E-2</v>
      </c>
    </row>
    <row r="68" spans="1:3" x14ac:dyDescent="0.3">
      <c r="A68" s="6">
        <v>44</v>
      </c>
      <c r="B68" s="6">
        <v>-6.2487738066172808E-3</v>
      </c>
      <c r="C68" s="6">
        <v>-1.1854897236387701E-3</v>
      </c>
    </row>
    <row r="69" spans="1:3" x14ac:dyDescent="0.3">
      <c r="A69" s="6">
        <v>45</v>
      </c>
      <c r="B69" s="6">
        <v>-1.1977629377880038E-2</v>
      </c>
      <c r="C69" s="6">
        <v>-9.3927057527059057E-4</v>
      </c>
    </row>
    <row r="70" spans="1:3" x14ac:dyDescent="0.3">
      <c r="A70" s="6">
        <v>46</v>
      </c>
      <c r="B70" s="6">
        <v>5.9496028715100568E-3</v>
      </c>
      <c r="C70" s="6">
        <v>-1.2173272768720078E-2</v>
      </c>
    </row>
    <row r="71" spans="1:3" x14ac:dyDescent="0.3">
      <c r="A71" s="6">
        <v>47</v>
      </c>
      <c r="B71" s="6">
        <v>-3.8140266503060992E-3</v>
      </c>
      <c r="C71" s="6">
        <v>-3.562479516984806E-2</v>
      </c>
    </row>
    <row r="72" spans="1:3" x14ac:dyDescent="0.3">
      <c r="A72" s="6">
        <v>48</v>
      </c>
      <c r="B72" s="6">
        <v>-2.7086736332881658E-3</v>
      </c>
      <c r="C72" s="6">
        <v>-1.0619799059613706E-2</v>
      </c>
    </row>
    <row r="73" spans="1:3" x14ac:dyDescent="0.3">
      <c r="A73" s="6">
        <v>49</v>
      </c>
      <c r="B73" s="6">
        <v>2.129356474148694E-3</v>
      </c>
      <c r="C73" s="6">
        <v>-8.7284425301769365E-3</v>
      </c>
    </row>
    <row r="74" spans="1:3" x14ac:dyDescent="0.3">
      <c r="A74" s="6">
        <v>50</v>
      </c>
      <c r="B74" s="6">
        <v>-1.514690722120542E-2</v>
      </c>
      <c r="C74" s="6">
        <v>-2.3421243022974953E-2</v>
      </c>
    </row>
    <row r="75" spans="1:3" x14ac:dyDescent="0.3">
      <c r="A75" s="6">
        <v>51</v>
      </c>
      <c r="B75" s="6">
        <v>1.4752964624372268E-2</v>
      </c>
      <c r="C75" s="6">
        <v>7.9380824110519832E-5</v>
      </c>
    </row>
    <row r="76" spans="1:3" x14ac:dyDescent="0.3">
      <c r="A76" s="6">
        <v>52</v>
      </c>
      <c r="B76" s="6">
        <v>-5.4405359218452527E-3</v>
      </c>
      <c r="C76" s="6">
        <v>-2.9040923353391146E-3</v>
      </c>
    </row>
    <row r="77" spans="1:3" x14ac:dyDescent="0.3">
      <c r="A77" s="6">
        <v>53</v>
      </c>
      <c r="B77" s="6">
        <v>1.4668404144125213E-2</v>
      </c>
      <c r="C77" s="6">
        <v>1.1961703605440075E-2</v>
      </c>
    </row>
    <row r="78" spans="1:3" x14ac:dyDescent="0.3">
      <c r="A78" s="6">
        <v>54</v>
      </c>
      <c r="B78" s="6">
        <v>-2.0791961552757178E-2</v>
      </c>
      <c r="C78" s="6">
        <v>7.7922999147880413E-3</v>
      </c>
    </row>
    <row r="79" spans="1:3" x14ac:dyDescent="0.3">
      <c r="A79" s="6">
        <v>55</v>
      </c>
      <c r="B79" s="6">
        <v>-3.0040336189466892E-3</v>
      </c>
      <c r="C79" s="6">
        <v>2.4573044170970453E-3</v>
      </c>
    </row>
    <row r="80" spans="1:3" x14ac:dyDescent="0.3">
      <c r="A80" s="6">
        <v>56</v>
      </c>
      <c r="B80" s="6">
        <v>3.3234111423854689E-4</v>
      </c>
      <c r="C80" s="6">
        <v>1.144286629561919E-2</v>
      </c>
    </row>
    <row r="81" spans="1:3" x14ac:dyDescent="0.3">
      <c r="A81" s="6">
        <v>57</v>
      </c>
      <c r="B81" s="6">
        <v>-5.7178541683065931E-3</v>
      </c>
      <c r="C81" s="6">
        <v>-4.6767269604414815E-3</v>
      </c>
    </row>
    <row r="82" spans="1:3" x14ac:dyDescent="0.3">
      <c r="A82" s="6">
        <v>58</v>
      </c>
      <c r="B82" s="6">
        <v>1.7220104475592054E-3</v>
      </c>
      <c r="C82" s="6">
        <v>-6.2510499513137143E-3</v>
      </c>
    </row>
    <row r="83" spans="1:3" x14ac:dyDescent="0.3">
      <c r="A83" s="6">
        <v>59</v>
      </c>
      <c r="B83" s="6">
        <v>-4.689562997750741E-3</v>
      </c>
      <c r="C83" s="6">
        <v>-8.3374661299352917E-3</v>
      </c>
    </row>
    <row r="84" spans="1:3" x14ac:dyDescent="0.3">
      <c r="A84" s="6">
        <v>60</v>
      </c>
      <c r="B84" s="6">
        <v>3.4359671755895714E-3</v>
      </c>
      <c r="C84" s="6">
        <v>8.4220056998934208E-3</v>
      </c>
    </row>
    <row r="85" spans="1:3" x14ac:dyDescent="0.3">
      <c r="A85" s="6">
        <v>61</v>
      </c>
      <c r="B85" s="6">
        <v>4.7238504416394333E-3</v>
      </c>
      <c r="C85" s="6">
        <v>-3.3735042634689433E-2</v>
      </c>
    </row>
    <row r="86" spans="1:3" x14ac:dyDescent="0.3">
      <c r="A86" s="6">
        <v>62</v>
      </c>
      <c r="B86" s="6">
        <v>-5.4800735143958933E-4</v>
      </c>
      <c r="C86" s="6">
        <v>5.0516716200247631E-3</v>
      </c>
    </row>
    <row r="87" spans="1:3" x14ac:dyDescent="0.3">
      <c r="A87" s="6">
        <v>63</v>
      </c>
      <c r="B87" s="6">
        <v>9.3359100183330584E-3</v>
      </c>
      <c r="C87" s="6">
        <v>-4.1697784472091021E-3</v>
      </c>
    </row>
    <row r="88" spans="1:3" x14ac:dyDescent="0.3">
      <c r="A88" s="6">
        <v>64</v>
      </c>
      <c r="B88" s="6">
        <v>-4.1144605151995917E-3</v>
      </c>
      <c r="C88" s="6">
        <v>-1.1118238081394749E-2</v>
      </c>
    </row>
    <row r="89" spans="1:3" x14ac:dyDescent="0.3">
      <c r="A89" s="6">
        <v>65</v>
      </c>
      <c r="B89" s="6">
        <v>-2.8632339585668732E-3</v>
      </c>
      <c r="C89" s="6">
        <v>-2.2899460069975563E-2</v>
      </c>
    </row>
    <row r="90" spans="1:3" x14ac:dyDescent="0.3">
      <c r="A90" s="6">
        <v>66</v>
      </c>
      <c r="B90" s="6">
        <v>-5.9988562480664037E-3</v>
      </c>
      <c r="C90" s="6">
        <v>-3.2437751839307994E-3</v>
      </c>
    </row>
    <row r="91" spans="1:3" x14ac:dyDescent="0.3">
      <c r="A91" s="6">
        <v>67</v>
      </c>
      <c r="B91" s="6">
        <v>-6.8742378531498095E-4</v>
      </c>
      <c r="C91" s="6">
        <v>4.8152324787048614E-3</v>
      </c>
    </row>
    <row r="92" spans="1:3" x14ac:dyDescent="0.3">
      <c r="A92" s="6">
        <v>68</v>
      </c>
      <c r="B92" s="6">
        <v>1.001519774077067E-2</v>
      </c>
      <c r="C92" s="6">
        <v>1.4182039828694766E-2</v>
      </c>
    </row>
    <row r="93" spans="1:3" x14ac:dyDescent="0.3">
      <c r="A93" s="6">
        <v>69</v>
      </c>
      <c r="B93" s="6">
        <v>-3.9813176449736204E-3</v>
      </c>
      <c r="C93" s="6">
        <v>-6.3637315960610782E-4</v>
      </c>
    </row>
    <row r="94" spans="1:3" x14ac:dyDescent="0.3">
      <c r="A94" s="6">
        <v>70</v>
      </c>
      <c r="B94" s="6">
        <v>8.3837660989041374E-3</v>
      </c>
      <c r="C94" s="6">
        <v>-2.5868343206007602E-2</v>
      </c>
    </row>
    <row r="95" spans="1:3" x14ac:dyDescent="0.3">
      <c r="A95" s="6">
        <v>71</v>
      </c>
      <c r="B95" s="6">
        <v>1.6534351433919785E-2</v>
      </c>
      <c r="C95" s="6">
        <v>4.2370785476437273E-4</v>
      </c>
    </row>
    <row r="96" spans="1:3" x14ac:dyDescent="0.3">
      <c r="A96" s="6">
        <v>72</v>
      </c>
      <c r="B96" s="6">
        <v>-2.7520549786261769E-3</v>
      </c>
      <c r="C96" s="6">
        <v>-1.7127797294789367E-3</v>
      </c>
    </row>
    <row r="97" spans="1:3" x14ac:dyDescent="0.3">
      <c r="A97" s="6">
        <v>73</v>
      </c>
      <c r="B97" s="6">
        <v>-1.5639537027853742E-2</v>
      </c>
      <c r="C97" s="6">
        <v>-7.2137719298612929E-4</v>
      </c>
    </row>
    <row r="98" spans="1:3" x14ac:dyDescent="0.3">
      <c r="A98" s="6">
        <v>74</v>
      </c>
      <c r="B98" s="6">
        <v>-1.177106481555047E-2</v>
      </c>
      <c r="C98" s="6">
        <v>-1.1686912919670698E-3</v>
      </c>
    </row>
    <row r="99" spans="1:3" x14ac:dyDescent="0.3">
      <c r="A99" s="6">
        <v>75</v>
      </c>
      <c r="B99" s="6">
        <v>-1.7628733934836369E-2</v>
      </c>
      <c r="C99" s="6">
        <v>-3.0161706883749959E-2</v>
      </c>
    </row>
    <row r="100" spans="1:3" x14ac:dyDescent="0.3">
      <c r="A100" s="6">
        <v>76</v>
      </c>
      <c r="B100" s="6">
        <v>-1.0158785569728344E-2</v>
      </c>
      <c r="C100" s="6">
        <v>3.9432684477936977E-2</v>
      </c>
    </row>
    <row r="101" spans="1:3" x14ac:dyDescent="0.3">
      <c r="A101" s="6">
        <v>77</v>
      </c>
      <c r="B101" s="6">
        <v>-2.329325918110017E-3</v>
      </c>
      <c r="C101" s="6">
        <v>7.3437204439726336E-3</v>
      </c>
    </row>
    <row r="102" spans="1:3" x14ac:dyDescent="0.3">
      <c r="A102" s="6">
        <v>78</v>
      </c>
      <c r="B102" s="6">
        <v>-1.3467682995348809E-2</v>
      </c>
      <c r="C102" s="6">
        <v>-3.5357805438191045E-2</v>
      </c>
    </row>
    <row r="103" spans="1:3" x14ac:dyDescent="0.3">
      <c r="A103" s="6">
        <v>79</v>
      </c>
      <c r="B103" s="6">
        <v>-3.0089433694406127E-3</v>
      </c>
      <c r="C103" s="6">
        <v>6.1656698413837599E-3</v>
      </c>
    </row>
    <row r="104" spans="1:3" x14ac:dyDescent="0.3">
      <c r="A104" s="6">
        <v>80</v>
      </c>
      <c r="B104" s="6">
        <v>7.9202832429090576E-3</v>
      </c>
      <c r="C104" s="6">
        <v>-3.5730641642579913E-2</v>
      </c>
    </row>
    <row r="105" spans="1:3" x14ac:dyDescent="0.3">
      <c r="A105" s="6">
        <v>81</v>
      </c>
      <c r="B105" s="6">
        <v>-6.0311689984905393E-3</v>
      </c>
      <c r="C105" s="6">
        <v>-3.1573868123054259E-2</v>
      </c>
    </row>
    <row r="106" spans="1:3" x14ac:dyDescent="0.3">
      <c r="A106" s="6">
        <v>82</v>
      </c>
      <c r="B106" s="6">
        <v>1.7098749845330472E-3</v>
      </c>
      <c r="C106" s="6">
        <v>7.4271011677068278E-3</v>
      </c>
    </row>
    <row r="107" spans="1:3" x14ac:dyDescent="0.3">
      <c r="A107" s="6">
        <v>83</v>
      </c>
      <c r="B107" s="6">
        <v>-2.1026134789754874E-2</v>
      </c>
      <c r="C107" s="6">
        <v>2.1359417794828493E-2</v>
      </c>
    </row>
    <row r="108" spans="1:3" x14ac:dyDescent="0.3">
      <c r="A108" s="6">
        <v>84</v>
      </c>
      <c r="B108" s="6">
        <v>9.3986681320860424E-3</v>
      </c>
      <c r="C108" s="6">
        <v>-3.0981764794418026E-2</v>
      </c>
    </row>
    <row r="109" spans="1:3" x14ac:dyDescent="0.3">
      <c r="A109" s="6">
        <v>85</v>
      </c>
      <c r="B109" s="6">
        <v>-1.7885804199558784E-2</v>
      </c>
      <c r="C109" s="6">
        <v>3.371733943845729E-3</v>
      </c>
    </row>
    <row r="110" spans="1:3" x14ac:dyDescent="0.3">
      <c r="A110" s="6">
        <v>86</v>
      </c>
      <c r="B110" s="6">
        <v>1.1022744906034308E-2</v>
      </c>
      <c r="C110" s="6">
        <v>1.2443791532911957E-2</v>
      </c>
    </row>
    <row r="111" spans="1:3" x14ac:dyDescent="0.3">
      <c r="A111" s="6">
        <v>87</v>
      </c>
      <c r="B111" s="6">
        <v>-1.3822177460911016E-2</v>
      </c>
      <c r="C111" s="6">
        <v>-1.0930085556173856E-2</v>
      </c>
    </row>
    <row r="112" spans="1:3" x14ac:dyDescent="0.3">
      <c r="A112" s="6">
        <v>88</v>
      </c>
      <c r="B112" s="6">
        <v>7.9576016700783452E-3</v>
      </c>
      <c r="C112" s="6">
        <v>-7.8896198353825588E-3</v>
      </c>
    </row>
    <row r="113" spans="1:3" x14ac:dyDescent="0.3">
      <c r="A113" s="6">
        <v>89</v>
      </c>
      <c r="B113" s="6">
        <v>-9.3756354162306665E-3</v>
      </c>
      <c r="C113" s="6">
        <v>2.5514058378062622E-2</v>
      </c>
    </row>
    <row r="114" spans="1:3" x14ac:dyDescent="0.3">
      <c r="A114" s="6">
        <v>90</v>
      </c>
      <c r="B114" s="6">
        <v>-2.0542718404829095E-2</v>
      </c>
      <c r="C114" s="6">
        <v>3.1834807094825675E-2</v>
      </c>
    </row>
    <row r="115" spans="1:3" x14ac:dyDescent="0.3">
      <c r="A115" s="6">
        <v>91</v>
      </c>
      <c r="B115" s="6">
        <v>-8.0215464573989044E-3</v>
      </c>
      <c r="C115" s="6">
        <v>-3.6774211857705449E-2</v>
      </c>
    </row>
    <row r="116" spans="1:3" x14ac:dyDescent="0.3">
      <c r="A116" s="6">
        <v>92</v>
      </c>
      <c r="B116" s="6">
        <v>9.4348373983637775E-3</v>
      </c>
      <c r="C116" s="6">
        <v>0.15026432842993054</v>
      </c>
    </row>
    <row r="117" spans="1:3" x14ac:dyDescent="0.3">
      <c r="A117" s="6">
        <v>93</v>
      </c>
      <c r="B117" s="6">
        <v>-7.6394346726110802E-3</v>
      </c>
      <c r="C117" s="6">
        <v>-4.6528950121803241E-2</v>
      </c>
    </row>
    <row r="118" spans="1:3" x14ac:dyDescent="0.3">
      <c r="A118" s="6">
        <v>94</v>
      </c>
      <c r="B118" s="6">
        <v>-4.028215833936968E-3</v>
      </c>
      <c r="C118" s="6">
        <v>-1.8025076042433287E-2</v>
      </c>
    </row>
    <row r="119" spans="1:3" x14ac:dyDescent="0.3">
      <c r="A119" s="6">
        <v>95</v>
      </c>
      <c r="B119" s="6">
        <v>-6.6440247477907461E-3</v>
      </c>
      <c r="C119" s="6">
        <v>3.8998315459993965E-2</v>
      </c>
    </row>
    <row r="120" spans="1:3" x14ac:dyDescent="0.3">
      <c r="A120" s="6">
        <v>96</v>
      </c>
      <c r="B120" s="6">
        <v>-1.584795894754995E-2</v>
      </c>
      <c r="C120" s="6">
        <v>-1.9333245539100707E-2</v>
      </c>
    </row>
    <row r="121" spans="1:3" x14ac:dyDescent="0.3">
      <c r="A121" s="6">
        <v>97</v>
      </c>
      <c r="B121" s="6">
        <v>1.4591688782675492E-3</v>
      </c>
      <c r="C121" s="6">
        <v>1.4162126967305283E-2</v>
      </c>
    </row>
    <row r="122" spans="1:3" x14ac:dyDescent="0.3">
      <c r="A122" s="6">
        <v>98</v>
      </c>
      <c r="B122" s="6">
        <v>2.854887097470013E-2</v>
      </c>
      <c r="C122" s="6">
        <v>5.7498133332720969E-3</v>
      </c>
    </row>
    <row r="123" spans="1:3" x14ac:dyDescent="0.3">
      <c r="A123" s="6">
        <v>99</v>
      </c>
      <c r="B123" s="6">
        <v>-5.946292916492975E-3</v>
      </c>
      <c r="C123" s="6">
        <v>1.9454239540027118E-2</v>
      </c>
    </row>
    <row r="124" spans="1:3" x14ac:dyDescent="0.3">
      <c r="A124" s="6">
        <v>100</v>
      </c>
      <c r="B124" s="6">
        <v>-1.2933854329480776E-2</v>
      </c>
      <c r="C124" s="6">
        <v>-1.7981013865954652E-2</v>
      </c>
    </row>
    <row r="125" spans="1:3" x14ac:dyDescent="0.3">
      <c r="A125" s="6">
        <v>101</v>
      </c>
      <c r="B125" s="6">
        <v>-8.8869266002803357E-3</v>
      </c>
      <c r="C125" s="6">
        <v>-4.2293130363867792E-3</v>
      </c>
    </row>
    <row r="126" spans="1:3" x14ac:dyDescent="0.3">
      <c r="A126" s="6">
        <v>102</v>
      </c>
      <c r="B126" s="6">
        <v>1.7757825678531049E-3</v>
      </c>
      <c r="C126" s="6">
        <v>-1.7391890297203515E-2</v>
      </c>
    </row>
    <row r="127" spans="1:3" x14ac:dyDescent="0.3">
      <c r="A127" s="6">
        <v>103</v>
      </c>
      <c r="B127" s="6">
        <v>-1.5471339729786357E-2</v>
      </c>
      <c r="C127" s="6">
        <v>8.0181971300630692E-3</v>
      </c>
    </row>
    <row r="128" spans="1:3" x14ac:dyDescent="0.3">
      <c r="A128" s="6">
        <v>104</v>
      </c>
      <c r="B128" s="6">
        <v>-2.783657928949555E-3</v>
      </c>
      <c r="C128" s="6">
        <v>9.9875407895154526E-3</v>
      </c>
    </row>
    <row r="129" spans="1:3" x14ac:dyDescent="0.3">
      <c r="A129" s="6">
        <v>105</v>
      </c>
      <c r="B129" s="6">
        <v>-8.1518350727452296E-3</v>
      </c>
      <c r="C129" s="6">
        <v>3.0725689848692436E-2</v>
      </c>
    </row>
    <row r="130" spans="1:3" x14ac:dyDescent="0.3">
      <c r="A130" s="6">
        <v>106</v>
      </c>
      <c r="B130" s="6">
        <v>1.8529742748604446E-3</v>
      </c>
      <c r="C130" s="6">
        <v>6.8858598797467653E-3</v>
      </c>
    </row>
    <row r="131" spans="1:3" x14ac:dyDescent="0.3">
      <c r="A131" s="6">
        <v>107</v>
      </c>
      <c r="B131" s="6">
        <v>4.7684389896196274E-3</v>
      </c>
      <c r="C131" s="6">
        <v>-1.9052513237672743E-2</v>
      </c>
    </row>
    <row r="132" spans="1:3" x14ac:dyDescent="0.3">
      <c r="A132" s="6">
        <v>108</v>
      </c>
      <c r="B132" s="6">
        <v>-1.3629670953860314E-2</v>
      </c>
      <c r="C132" s="6">
        <v>2.4525908311581933E-2</v>
      </c>
    </row>
    <row r="133" spans="1:3" x14ac:dyDescent="0.3">
      <c r="A133" s="6">
        <v>109</v>
      </c>
      <c r="B133" s="6">
        <v>-4.5350270217446188E-3</v>
      </c>
      <c r="C133" s="6">
        <v>-4.8259712323046114E-3</v>
      </c>
    </row>
    <row r="134" spans="1:3" x14ac:dyDescent="0.3">
      <c r="A134" s="6">
        <v>110</v>
      </c>
      <c r="B134" s="6">
        <v>7.525324070634179E-3</v>
      </c>
      <c r="C134" s="6">
        <v>-5.9177473772423043E-4</v>
      </c>
    </row>
    <row r="135" spans="1:3" x14ac:dyDescent="0.3">
      <c r="A135" s="6">
        <v>111</v>
      </c>
      <c r="B135" s="6">
        <v>-1.9315504059652801E-2</v>
      </c>
      <c r="C135" s="6">
        <v>-2.0759118813021595E-2</v>
      </c>
    </row>
    <row r="136" spans="1:3" x14ac:dyDescent="0.3">
      <c r="A136" s="6">
        <v>112</v>
      </c>
      <c r="B136" s="6">
        <v>-2.0281492017263772E-2</v>
      </c>
      <c r="C136" s="6">
        <v>-5.5951344053329737E-3</v>
      </c>
    </row>
    <row r="137" spans="1:3" x14ac:dyDescent="0.3">
      <c r="A137" s="6">
        <v>113</v>
      </c>
      <c r="B137" s="6">
        <v>1.3763765979040781E-2</v>
      </c>
      <c r="C137" s="6">
        <v>-1.6142983214263912E-2</v>
      </c>
    </row>
    <row r="138" spans="1:3" x14ac:dyDescent="0.3">
      <c r="A138" s="6">
        <v>114</v>
      </c>
      <c r="B138" s="6">
        <v>-1.6299772608498051E-2</v>
      </c>
      <c r="C138" s="6">
        <v>-1.8717585072036792E-2</v>
      </c>
    </row>
    <row r="139" spans="1:3" x14ac:dyDescent="0.3">
      <c r="A139" s="6">
        <v>115</v>
      </c>
      <c r="B139" s="6">
        <v>2.4440205530773335E-2</v>
      </c>
      <c r="C139" s="6">
        <v>-2.9003103364134437E-2</v>
      </c>
    </row>
    <row r="140" spans="1:3" x14ac:dyDescent="0.3">
      <c r="A140" s="6">
        <v>116</v>
      </c>
      <c r="B140" s="6">
        <v>2.7656224545286358E-2</v>
      </c>
      <c r="C140" s="6">
        <v>-2.6078322823152485E-3</v>
      </c>
    </row>
    <row r="141" spans="1:3" x14ac:dyDescent="0.3">
      <c r="A141" s="6">
        <v>117</v>
      </c>
      <c r="B141" s="6">
        <v>-7.2132118568190538E-3</v>
      </c>
      <c r="C141" s="6">
        <v>-4.3940698509961351E-3</v>
      </c>
    </row>
    <row r="142" spans="1:3" x14ac:dyDescent="0.3">
      <c r="A142" s="6">
        <v>118</v>
      </c>
      <c r="B142" s="6">
        <v>-1.1308189470498546E-2</v>
      </c>
      <c r="C142" s="6">
        <v>-9.5897033874698043E-3</v>
      </c>
    </row>
    <row r="143" spans="1:3" x14ac:dyDescent="0.3">
      <c r="A143" s="6">
        <v>119</v>
      </c>
      <c r="B143" s="6">
        <v>1.2004895139635414E-2</v>
      </c>
      <c r="C143" s="6">
        <v>6.2545275775137531E-3</v>
      </c>
    </row>
    <row r="144" spans="1:3" x14ac:dyDescent="0.3">
      <c r="A144" s="6">
        <v>120</v>
      </c>
      <c r="B144" s="6">
        <v>-8.9426178510925644E-3</v>
      </c>
      <c r="C144" s="6">
        <v>6.2307538062133247E-3</v>
      </c>
    </row>
    <row r="145" spans="1:3" x14ac:dyDescent="0.3">
      <c r="A145" s="6">
        <v>121</v>
      </c>
      <c r="B145" s="6">
        <v>-1.7516299615331892E-3</v>
      </c>
      <c r="C145" s="6">
        <v>-1.102127648511283E-2</v>
      </c>
    </row>
    <row r="146" spans="1:3" x14ac:dyDescent="0.3">
      <c r="A146" s="6">
        <v>122</v>
      </c>
      <c r="B146" s="6">
        <v>-5.9325593614884681E-3</v>
      </c>
      <c r="C146" s="6">
        <v>-2.4046551351196477E-2</v>
      </c>
    </row>
    <row r="147" spans="1:3" x14ac:dyDescent="0.3">
      <c r="A147" s="6">
        <v>123</v>
      </c>
      <c r="B147" s="6">
        <v>-5.0841769421480949E-4</v>
      </c>
      <c r="C147" s="6">
        <v>2.5778395237543758E-2</v>
      </c>
    </row>
    <row r="148" spans="1:3" x14ac:dyDescent="0.3">
      <c r="A148" s="6">
        <v>124</v>
      </c>
      <c r="B148" s="6">
        <v>-2.2545321208295457E-2</v>
      </c>
      <c r="C148" s="6">
        <v>1.5273740808407033E-2</v>
      </c>
    </row>
    <row r="149" spans="1:3" x14ac:dyDescent="0.3">
      <c r="A149" s="6">
        <v>125</v>
      </c>
      <c r="B149" s="6">
        <v>-4.6079692163196401E-3</v>
      </c>
      <c r="C149" s="6">
        <v>-2.0728035291402502E-2</v>
      </c>
    </row>
    <row r="150" spans="1:3" x14ac:dyDescent="0.3">
      <c r="A150" s="6">
        <v>126</v>
      </c>
      <c r="B150" s="6">
        <v>1.4239539463109555E-2</v>
      </c>
      <c r="C150" s="6">
        <v>7.2188735835528543E-3</v>
      </c>
    </row>
    <row r="151" spans="1:3" x14ac:dyDescent="0.3">
      <c r="A151" s="6">
        <v>127</v>
      </c>
      <c r="B151" s="6">
        <v>-1.2724226298196261E-2</v>
      </c>
      <c r="C151" s="6">
        <v>-1.2985843426574353E-2</v>
      </c>
    </row>
    <row r="152" spans="1:3" x14ac:dyDescent="0.3">
      <c r="A152" s="6">
        <v>128</v>
      </c>
      <c r="B152" s="6">
        <v>-3.3228041873769234E-3</v>
      </c>
      <c r="C152" s="6">
        <v>4.5663728123458251E-3</v>
      </c>
    </row>
    <row r="153" spans="1:3" x14ac:dyDescent="0.3">
      <c r="A153" s="6">
        <v>129</v>
      </c>
      <c r="B153" s="6">
        <v>6.7584592009221223E-3</v>
      </c>
      <c r="C153" s="6">
        <v>4.8115267757457038E-3</v>
      </c>
    </row>
    <row r="154" spans="1:3" x14ac:dyDescent="0.3">
      <c r="A154" s="6">
        <v>130</v>
      </c>
      <c r="B154" s="6">
        <v>5.2999116342594549E-3</v>
      </c>
      <c r="C154" s="6">
        <v>-6.5823268944671456E-3</v>
      </c>
    </row>
    <row r="155" spans="1:3" x14ac:dyDescent="0.3">
      <c r="A155" s="6">
        <v>131</v>
      </c>
      <c r="B155" s="6">
        <v>-7.3185267567446415E-5</v>
      </c>
      <c r="C155" s="6">
        <v>1.0717873215991072E-2</v>
      </c>
    </row>
    <row r="156" spans="1:3" x14ac:dyDescent="0.3">
      <c r="A156" s="6">
        <v>132</v>
      </c>
      <c r="B156" s="6">
        <v>1.8809917622469967E-3</v>
      </c>
      <c r="C156" s="6">
        <v>5.2668776193554159E-2</v>
      </c>
    </row>
    <row r="157" spans="1:3" x14ac:dyDescent="0.3">
      <c r="A157" s="6">
        <v>133</v>
      </c>
      <c r="B157" s="6">
        <v>3.6984306891399326E-3</v>
      </c>
      <c r="C157" s="6">
        <v>-2.7852969529866224E-3</v>
      </c>
    </row>
    <row r="158" spans="1:3" x14ac:dyDescent="0.3">
      <c r="A158" s="6">
        <v>134</v>
      </c>
      <c r="B158" s="6">
        <v>-1.1248052019959464E-2</v>
      </c>
      <c r="C158" s="6">
        <v>-2.7968782148578945E-3</v>
      </c>
    </row>
    <row r="159" spans="1:3" x14ac:dyDescent="0.3">
      <c r="A159" s="6">
        <v>135</v>
      </c>
      <c r="B159" s="6">
        <v>2.3200499543584562E-3</v>
      </c>
      <c r="C159" s="6">
        <v>-8.1637318433611522E-3</v>
      </c>
    </row>
    <row r="160" spans="1:3" x14ac:dyDescent="0.3">
      <c r="A160" s="6">
        <v>136</v>
      </c>
      <c r="B160" s="6">
        <v>-3.5828786587414592E-3</v>
      </c>
      <c r="C160" s="6">
        <v>-6.0001275524387181E-3</v>
      </c>
    </row>
    <row r="161" spans="1:3" x14ac:dyDescent="0.3">
      <c r="A161" s="6">
        <v>137</v>
      </c>
      <c r="B161" s="6">
        <v>-8.1718126219331214E-4</v>
      </c>
      <c r="C161" s="6">
        <v>3.0923219642241713E-3</v>
      </c>
    </row>
    <row r="162" spans="1:3" x14ac:dyDescent="0.3">
      <c r="A162" s="6">
        <v>138</v>
      </c>
      <c r="B162" s="6">
        <v>4.0641991517180454E-3</v>
      </c>
      <c r="C162" s="6">
        <v>1.924575340780622E-3</v>
      </c>
    </row>
    <row r="163" spans="1:3" x14ac:dyDescent="0.3">
      <c r="A163" s="6">
        <v>139</v>
      </c>
      <c r="B163" s="6">
        <v>1.783615337772354E-3</v>
      </c>
      <c r="C163" s="6">
        <v>8.7940087114050294E-3</v>
      </c>
    </row>
    <row r="164" spans="1:3" x14ac:dyDescent="0.3">
      <c r="A164" s="6">
        <v>140</v>
      </c>
      <c r="B164" s="6">
        <v>2.4237766256367643E-2</v>
      </c>
      <c r="C164" s="6">
        <v>-3.6420263050066196E-2</v>
      </c>
    </row>
    <row r="165" spans="1:3" x14ac:dyDescent="0.3">
      <c r="A165" s="6">
        <v>141</v>
      </c>
      <c r="B165" s="6">
        <v>-3.2375264900555813E-3</v>
      </c>
      <c r="C165" s="6">
        <v>-8.051319732166589E-3</v>
      </c>
    </row>
    <row r="166" spans="1:3" x14ac:dyDescent="0.3">
      <c r="A166" s="6">
        <v>142</v>
      </c>
      <c r="B166" s="6">
        <v>-9.6852851475786733E-3</v>
      </c>
      <c r="C166" s="6">
        <v>-5.2421213713007564E-3</v>
      </c>
    </row>
    <row r="167" spans="1:3" x14ac:dyDescent="0.3">
      <c r="A167" s="6">
        <v>143</v>
      </c>
      <c r="B167" s="6">
        <v>5.8912974546816571E-3</v>
      </c>
      <c r="C167" s="6">
        <v>7.7089716198104966E-3</v>
      </c>
    </row>
    <row r="168" spans="1:3" x14ac:dyDescent="0.3">
      <c r="A168" s="6">
        <v>144</v>
      </c>
      <c r="B168" s="6">
        <v>-9.2238459267187278E-4</v>
      </c>
      <c r="C168" s="6">
        <v>-2.2243293532258856E-2</v>
      </c>
    </row>
    <row r="169" spans="1:3" x14ac:dyDescent="0.3">
      <c r="A169" s="6">
        <v>145</v>
      </c>
      <c r="B169" s="6">
        <v>-1.6875028734652346E-2</v>
      </c>
      <c r="C169" s="6">
        <v>1.5634893834198846E-2</v>
      </c>
    </row>
    <row r="170" spans="1:3" x14ac:dyDescent="0.3">
      <c r="A170" s="6">
        <v>146</v>
      </c>
      <c r="B170" s="6">
        <v>-3.2171227410141656E-3</v>
      </c>
      <c r="C170" s="6">
        <v>-1.8661413234564179E-2</v>
      </c>
    </row>
    <row r="171" spans="1:3" x14ac:dyDescent="0.3">
      <c r="A171" s="6">
        <v>147</v>
      </c>
      <c r="B171" s="6">
        <v>-3.3127792139237451E-3</v>
      </c>
      <c r="C171" s="6">
        <v>7.47891705674689E-3</v>
      </c>
    </row>
    <row r="172" spans="1:3" x14ac:dyDescent="0.3">
      <c r="A172" s="6">
        <v>148</v>
      </c>
      <c r="B172" s="6">
        <v>2.7682293559649889E-3</v>
      </c>
      <c r="C172" s="6">
        <v>-2.358200558237588E-2</v>
      </c>
    </row>
    <row r="173" spans="1:3" x14ac:dyDescent="0.3">
      <c r="A173" s="6">
        <v>149</v>
      </c>
      <c r="B173" s="6">
        <v>-1.7151401277157084E-3</v>
      </c>
      <c r="C173" s="6">
        <v>2.8637206485368921E-2</v>
      </c>
    </row>
    <row r="174" spans="1:3" x14ac:dyDescent="0.3">
      <c r="A174" s="6">
        <v>150</v>
      </c>
      <c r="B174" s="6">
        <v>1.3239232557664534E-3</v>
      </c>
      <c r="C174" s="6">
        <v>-1.2657323875701034E-2</v>
      </c>
    </row>
    <row r="175" spans="1:3" x14ac:dyDescent="0.3">
      <c r="A175" s="6">
        <v>151</v>
      </c>
      <c r="B175" s="6">
        <v>1.852098121740948E-3</v>
      </c>
      <c r="C175" s="6">
        <v>-3.4538439447551972E-2</v>
      </c>
    </row>
    <row r="176" spans="1:3" x14ac:dyDescent="0.3">
      <c r="A176" s="6">
        <v>152</v>
      </c>
      <c r="B176" s="6">
        <v>3.2490407548720996E-3</v>
      </c>
      <c r="C176" s="6">
        <v>-1.3301878315875933E-2</v>
      </c>
    </row>
    <row r="177" spans="1:3" x14ac:dyDescent="0.3">
      <c r="A177" s="6">
        <v>153</v>
      </c>
      <c r="B177" s="6">
        <v>-1.0781117105353833E-2</v>
      </c>
      <c r="C177" s="6">
        <v>1.5114500256532323E-3</v>
      </c>
    </row>
    <row r="178" spans="1:3" x14ac:dyDescent="0.3">
      <c r="A178" s="6">
        <v>154</v>
      </c>
      <c r="B178" s="6">
        <v>-6.0711260302866703E-3</v>
      </c>
      <c r="C178" s="6">
        <v>1.3491789004338464E-2</v>
      </c>
    </row>
    <row r="179" spans="1:3" x14ac:dyDescent="0.3">
      <c r="A179" s="6">
        <v>155</v>
      </c>
      <c r="B179" s="6">
        <v>1.2497625066123164E-2</v>
      </c>
      <c r="C179" s="6">
        <v>-2.6080744839663134E-3</v>
      </c>
    </row>
    <row r="180" spans="1:3" x14ac:dyDescent="0.3">
      <c r="A180" s="6">
        <v>156</v>
      </c>
      <c r="B180" s="6">
        <v>-5.4948178905786151E-3</v>
      </c>
      <c r="C180" s="6">
        <v>-3.1256740541965727E-3</v>
      </c>
    </row>
    <row r="181" spans="1:3" x14ac:dyDescent="0.3">
      <c r="A181" s="6">
        <v>157</v>
      </c>
      <c r="B181" s="6">
        <v>3.0617487631190397E-3</v>
      </c>
      <c r="C181" s="6">
        <v>4.8839621504261924E-2</v>
      </c>
    </row>
    <row r="182" spans="1:3" x14ac:dyDescent="0.3">
      <c r="A182" s="6">
        <v>158</v>
      </c>
      <c r="B182" s="6">
        <v>1.5587370367508109E-3</v>
      </c>
      <c r="C182" s="6">
        <v>-2.3306329178939746E-2</v>
      </c>
    </row>
    <row r="183" spans="1:3" x14ac:dyDescent="0.3">
      <c r="A183" s="6">
        <v>159</v>
      </c>
      <c r="B183" s="6">
        <v>-1.0866248947098273E-2</v>
      </c>
      <c r="C183" s="6">
        <v>1.0916289173664282E-2</v>
      </c>
    </row>
    <row r="184" spans="1:3" x14ac:dyDescent="0.3">
      <c r="A184" s="6">
        <v>160</v>
      </c>
      <c r="B184" s="6">
        <v>-5.7878383105981141E-3</v>
      </c>
      <c r="C184" s="6">
        <v>6.8743595769933949E-3</v>
      </c>
    </row>
    <row r="185" spans="1:3" x14ac:dyDescent="0.3">
      <c r="A185" s="6">
        <v>161</v>
      </c>
      <c r="B185" s="6">
        <v>-2.4603211928735241E-3</v>
      </c>
      <c r="C185" s="6">
        <v>-1.462367317794952E-2</v>
      </c>
    </row>
    <row r="186" spans="1:3" x14ac:dyDescent="0.3">
      <c r="A186" s="6">
        <v>162</v>
      </c>
      <c r="B186" s="6">
        <v>1.0559908158422299E-3</v>
      </c>
      <c r="C186" s="6">
        <v>4.2616828022935795E-2</v>
      </c>
    </row>
    <row r="187" spans="1:3" x14ac:dyDescent="0.3">
      <c r="A187" s="6">
        <v>163</v>
      </c>
      <c r="B187" s="6">
        <v>-2.4084862048097629E-2</v>
      </c>
      <c r="C187" s="6">
        <v>7.6042177984723902E-2</v>
      </c>
    </row>
    <row r="188" spans="1:3" x14ac:dyDescent="0.3">
      <c r="A188" s="6">
        <v>164</v>
      </c>
      <c r="B188" s="6">
        <v>-1.6945887596277191E-2</v>
      </c>
      <c r="C188" s="6">
        <v>-1.9588391675188579E-2</v>
      </c>
    </row>
    <row r="189" spans="1:3" x14ac:dyDescent="0.3">
      <c r="A189" s="6">
        <v>165</v>
      </c>
      <c r="B189" s="6">
        <v>-1.5372203911041291E-3</v>
      </c>
      <c r="C189" s="6">
        <v>4.6941725101711249E-3</v>
      </c>
    </row>
    <row r="190" spans="1:3" x14ac:dyDescent="0.3">
      <c r="A190" s="6">
        <v>166</v>
      </c>
      <c r="B190" s="6">
        <v>-1.3883812096557759E-2</v>
      </c>
      <c r="C190" s="6">
        <v>-2.6278077326596698E-2</v>
      </c>
    </row>
    <row r="191" spans="1:3" x14ac:dyDescent="0.3">
      <c r="A191" s="6">
        <v>167</v>
      </c>
      <c r="B191" s="6">
        <v>-6.4143723990932374E-3</v>
      </c>
      <c r="C191" s="6">
        <v>1.5508307939121261E-2</v>
      </c>
    </row>
    <row r="192" spans="1:3" x14ac:dyDescent="0.3">
      <c r="A192" s="6">
        <v>168</v>
      </c>
      <c r="B192" s="6">
        <v>-3.6053404299885017E-4</v>
      </c>
      <c r="C192" s="6">
        <v>1.8503942156408538E-2</v>
      </c>
    </row>
    <row r="193" spans="1:3" x14ac:dyDescent="0.3">
      <c r="A193" s="6">
        <v>169</v>
      </c>
      <c r="B193" s="6">
        <v>4.9622190983848275E-3</v>
      </c>
      <c r="C193" s="6">
        <v>-2.5849576646239426E-2</v>
      </c>
    </row>
    <row r="194" spans="1:3" x14ac:dyDescent="0.3">
      <c r="A194" s="6">
        <v>170</v>
      </c>
      <c r="B194" s="6">
        <v>-5.8195575703369569E-3</v>
      </c>
      <c r="C194" s="6">
        <v>-9.1038017246574988E-3</v>
      </c>
    </row>
    <row r="195" spans="1:3" x14ac:dyDescent="0.3">
      <c r="A195" s="6">
        <v>171</v>
      </c>
      <c r="B195" s="6">
        <v>1.264846106104478E-2</v>
      </c>
      <c r="C195" s="6">
        <v>-3.3225843609540531E-3</v>
      </c>
    </row>
    <row r="196" spans="1:3" x14ac:dyDescent="0.3">
      <c r="A196" s="6">
        <v>172</v>
      </c>
      <c r="B196" s="6">
        <v>6.7577106230750986E-3</v>
      </c>
      <c r="C196" s="6">
        <v>-2.9713966642649749E-3</v>
      </c>
    </row>
    <row r="197" spans="1:3" x14ac:dyDescent="0.3">
      <c r="A197" s="6">
        <v>173</v>
      </c>
      <c r="B197" s="6">
        <v>-5.6380028498091905E-3</v>
      </c>
      <c r="C197" s="6">
        <v>3.757002939223081E-3</v>
      </c>
    </row>
    <row r="198" spans="1:3" x14ac:dyDescent="0.3">
      <c r="A198" s="6">
        <v>174</v>
      </c>
      <c r="B198" s="6">
        <v>1.6673462125110429E-2</v>
      </c>
      <c r="C198" s="6">
        <v>2.8519137603503497E-3</v>
      </c>
    </row>
    <row r="199" spans="1:3" x14ac:dyDescent="0.3">
      <c r="A199" s="6">
        <v>175</v>
      </c>
      <c r="B199" s="6">
        <v>1.2920632229333736E-3</v>
      </c>
      <c r="C199" s="6">
        <v>-7.3274431060258273E-3</v>
      </c>
    </row>
    <row r="200" spans="1:3" x14ac:dyDescent="0.3">
      <c r="A200" s="6">
        <v>176</v>
      </c>
      <c r="B200" s="6">
        <v>-7.7734270468223891E-3</v>
      </c>
      <c r="C200" s="6">
        <v>2.5638082900025633E-2</v>
      </c>
    </row>
    <row r="201" spans="1:3" x14ac:dyDescent="0.3">
      <c r="A201" s="6">
        <v>177</v>
      </c>
      <c r="B201" s="6">
        <v>-9.7223215873171211E-3</v>
      </c>
      <c r="C201" s="6">
        <v>7.634617619885728E-2</v>
      </c>
    </row>
    <row r="202" spans="1:3" x14ac:dyDescent="0.3">
      <c r="A202" s="6">
        <v>178</v>
      </c>
      <c r="B202" s="6">
        <v>1.6243985637173622E-2</v>
      </c>
      <c r="C202" s="6">
        <v>-1.6732137999675753E-2</v>
      </c>
    </row>
    <row r="203" spans="1:3" x14ac:dyDescent="0.3">
      <c r="A203" s="6">
        <v>179</v>
      </c>
      <c r="B203" s="6">
        <v>-9.052206903208973E-3</v>
      </c>
      <c r="C203" s="6">
        <v>-5.8477706926549043E-3</v>
      </c>
    </row>
    <row r="204" spans="1:3" x14ac:dyDescent="0.3">
      <c r="A204" s="6">
        <v>180</v>
      </c>
      <c r="B204" s="6">
        <v>-1.0465245067956978E-2</v>
      </c>
      <c r="C204" s="6">
        <v>-1.3882403744781693E-2</v>
      </c>
    </row>
    <row r="205" spans="1:3" x14ac:dyDescent="0.3">
      <c r="A205" s="6">
        <v>181</v>
      </c>
      <c r="B205" s="6">
        <v>-7.1906968187828123E-3</v>
      </c>
      <c r="C205" s="6">
        <v>4.5851251866907444E-2</v>
      </c>
    </row>
    <row r="206" spans="1:3" x14ac:dyDescent="0.3">
      <c r="A206" s="6">
        <v>182</v>
      </c>
      <c r="B206" s="6">
        <v>-2.6783436027970418E-2</v>
      </c>
      <c r="C206" s="6">
        <v>6.9006576552250634E-2</v>
      </c>
    </row>
    <row r="207" spans="1:3" x14ac:dyDescent="0.3">
      <c r="A207" s="6">
        <v>183</v>
      </c>
      <c r="B207" s="6">
        <v>3.4642402405772625E-3</v>
      </c>
      <c r="C207" s="6">
        <v>-2.8814802524924913E-2</v>
      </c>
    </row>
    <row r="208" spans="1:3" x14ac:dyDescent="0.3">
      <c r="A208" s="6">
        <v>184</v>
      </c>
      <c r="B208" s="6">
        <v>-4.7961898245994002E-3</v>
      </c>
      <c r="C208" s="6">
        <v>-1.0017362530377183E-2</v>
      </c>
    </row>
    <row r="209" spans="1:3" x14ac:dyDescent="0.3">
      <c r="A209" s="6">
        <v>185</v>
      </c>
      <c r="B209" s="6">
        <v>1.5325233495107277E-2</v>
      </c>
      <c r="C209" s="6">
        <v>-6.9131377549218262E-3</v>
      </c>
    </row>
    <row r="210" spans="1:3" x14ac:dyDescent="0.3">
      <c r="A210" s="6">
        <v>186</v>
      </c>
      <c r="B210" s="6">
        <v>-7.8514332022260082E-3</v>
      </c>
      <c r="C210" s="6">
        <v>-1.8406186916048936E-5</v>
      </c>
    </row>
    <row r="211" spans="1:3" x14ac:dyDescent="0.3">
      <c r="A211" s="6">
        <v>187</v>
      </c>
      <c r="B211" s="6">
        <v>1.8032787260236884E-3</v>
      </c>
      <c r="C211" s="6">
        <v>1.0083775269128979E-2</v>
      </c>
    </row>
    <row r="212" spans="1:3" x14ac:dyDescent="0.3">
      <c r="A212" s="6">
        <v>188</v>
      </c>
      <c r="B212" s="6">
        <v>-1.0077459585403003E-2</v>
      </c>
      <c r="C212" s="6">
        <v>-1.0252855025256781E-3</v>
      </c>
    </row>
    <row r="213" spans="1:3" x14ac:dyDescent="0.3">
      <c r="A213" s="6">
        <v>189</v>
      </c>
      <c r="B213" s="6">
        <v>7.8999357097951205E-4</v>
      </c>
      <c r="C213" s="6">
        <v>2.9301808963507229E-3</v>
      </c>
    </row>
    <row r="214" spans="1:3" x14ac:dyDescent="0.3">
      <c r="A214" s="6">
        <v>190</v>
      </c>
      <c r="B214" s="6">
        <v>1.8730253414750023E-3</v>
      </c>
      <c r="C214" s="6">
        <v>2.8477216025027865E-2</v>
      </c>
    </row>
    <row r="215" spans="1:3" x14ac:dyDescent="0.3">
      <c r="A215" s="6">
        <v>191</v>
      </c>
      <c r="B215" s="6">
        <v>-5.6117355881099892E-3</v>
      </c>
      <c r="C215" s="6">
        <v>-1.1001870055487127E-2</v>
      </c>
    </row>
    <row r="216" spans="1:3" x14ac:dyDescent="0.3">
      <c r="A216" s="6">
        <v>192</v>
      </c>
      <c r="B216" s="6">
        <v>-1.3720815562498309E-2</v>
      </c>
      <c r="C216" s="6">
        <v>3.9062274317660968E-3</v>
      </c>
    </row>
    <row r="217" spans="1:3" x14ac:dyDescent="0.3">
      <c r="A217" s="6">
        <v>193</v>
      </c>
      <c r="B217" s="6">
        <v>-6.265362025192899E-3</v>
      </c>
      <c r="C217" s="6">
        <v>1.9031433043556053E-3</v>
      </c>
    </row>
    <row r="218" spans="1:3" x14ac:dyDescent="0.3">
      <c r="A218" s="6">
        <v>194</v>
      </c>
      <c r="B218" s="6">
        <v>-7.4114012600924499E-3</v>
      </c>
      <c r="C218" s="6">
        <v>-7.6673170582472342E-3</v>
      </c>
    </row>
    <row r="219" spans="1:3" x14ac:dyDescent="0.3">
      <c r="A219" s="6">
        <v>195</v>
      </c>
      <c r="B219" s="6">
        <v>8.2509703724585638E-3</v>
      </c>
      <c r="C219" s="6">
        <v>-9.8731577896623516E-4</v>
      </c>
    </row>
    <row r="220" spans="1:3" x14ac:dyDescent="0.3">
      <c r="A220" s="6">
        <v>196</v>
      </c>
      <c r="B220" s="6">
        <v>4.4645397734293666E-3</v>
      </c>
      <c r="C220" s="6">
        <v>-2.9561509500413011E-3</v>
      </c>
    </row>
    <row r="221" spans="1:3" x14ac:dyDescent="0.3">
      <c r="A221" s="6">
        <v>197</v>
      </c>
      <c r="B221" s="6">
        <v>-8.7848382097557749E-3</v>
      </c>
      <c r="C221" s="6">
        <v>3.4259749801009232E-3</v>
      </c>
    </row>
    <row r="222" spans="1:3" x14ac:dyDescent="0.3">
      <c r="A222" s="6">
        <v>198</v>
      </c>
      <c r="B222" s="6">
        <v>-9.9849516590372334E-3</v>
      </c>
      <c r="C222" s="6">
        <v>5.2525428709932894E-3</v>
      </c>
    </row>
    <row r="223" spans="1:3" x14ac:dyDescent="0.3">
      <c r="A223" s="6">
        <v>199</v>
      </c>
      <c r="B223" s="6">
        <v>3.2161162092648691E-3</v>
      </c>
      <c r="C223" s="6">
        <v>-1.9081283979096073E-2</v>
      </c>
    </row>
    <row r="224" spans="1:3" x14ac:dyDescent="0.3">
      <c r="A224" s="6">
        <v>200</v>
      </c>
      <c r="B224" s="6">
        <v>-7.4728698385704067E-3</v>
      </c>
      <c r="C224" s="6">
        <v>-1.627196740492204E-3</v>
      </c>
    </row>
    <row r="225" spans="1:3" x14ac:dyDescent="0.3">
      <c r="A225" s="6">
        <v>201</v>
      </c>
      <c r="B225" s="6">
        <v>-1.2336288572946328E-2</v>
      </c>
      <c r="C225" s="6">
        <v>-7.8155438470539802E-4</v>
      </c>
    </row>
    <row r="226" spans="1:3" x14ac:dyDescent="0.3">
      <c r="A226" s="6">
        <v>202</v>
      </c>
      <c r="B226" s="6">
        <v>-8.340164390312866E-3</v>
      </c>
      <c r="C226" s="6">
        <v>-1.2909124827807716E-2</v>
      </c>
    </row>
    <row r="227" spans="1:3" x14ac:dyDescent="0.3">
      <c r="A227" s="6">
        <v>203</v>
      </c>
      <c r="B227" s="6">
        <v>1.7303452320904696E-2</v>
      </c>
      <c r="C227" s="6">
        <v>0.18247810537099385</v>
      </c>
    </row>
    <row r="228" spans="1:3" x14ac:dyDescent="0.3">
      <c r="A228" s="6">
        <v>204</v>
      </c>
      <c r="B228" s="6">
        <v>4.7114929071210522E-3</v>
      </c>
      <c r="C228" s="6">
        <v>-5.3990829390745378E-2</v>
      </c>
    </row>
    <row r="229" spans="1:3" x14ac:dyDescent="0.3">
      <c r="A229" s="6">
        <v>205</v>
      </c>
      <c r="B229" s="6">
        <v>8.7595652221396196E-3</v>
      </c>
      <c r="C229" s="6">
        <v>-2.9005311559966648E-3</v>
      </c>
    </row>
    <row r="230" spans="1:3" x14ac:dyDescent="0.3">
      <c r="A230" s="6">
        <v>206</v>
      </c>
      <c r="B230" s="6">
        <v>-5.2431420974472336E-3</v>
      </c>
      <c r="C230" s="6">
        <v>-1.7856177710135653E-3</v>
      </c>
    </row>
    <row r="231" spans="1:3" x14ac:dyDescent="0.3">
      <c r="A231" s="6">
        <v>207</v>
      </c>
      <c r="B231" s="6">
        <v>-6.3570699434171412E-3</v>
      </c>
      <c r="C231" s="6">
        <v>-4.4408373776580592E-2</v>
      </c>
    </row>
    <row r="232" spans="1:3" x14ac:dyDescent="0.3">
      <c r="A232" s="6">
        <v>208</v>
      </c>
      <c r="B232" s="6">
        <v>-8.9946707049735593E-4</v>
      </c>
      <c r="C232" s="6">
        <v>-1.9028455242838905E-2</v>
      </c>
    </row>
    <row r="233" spans="1:3" x14ac:dyDescent="0.3">
      <c r="A233" s="6">
        <v>209</v>
      </c>
      <c r="B233" s="6">
        <v>3.503880978007759E-3</v>
      </c>
      <c r="C233" s="6">
        <v>-2.1136223505999724E-2</v>
      </c>
    </row>
    <row r="234" spans="1:3" x14ac:dyDescent="0.3">
      <c r="A234" s="6">
        <v>210</v>
      </c>
      <c r="B234" s="6">
        <v>1.8013610699634496E-3</v>
      </c>
      <c r="C234" s="6">
        <v>2.7972324174912414E-4</v>
      </c>
    </row>
    <row r="235" spans="1:3" x14ac:dyDescent="0.3">
      <c r="A235" s="6">
        <v>211</v>
      </c>
      <c r="B235" s="6">
        <v>3.7820476083773227E-4</v>
      </c>
      <c r="C235" s="6">
        <v>6.2824893889019295E-2</v>
      </c>
    </row>
    <row r="236" spans="1:3" x14ac:dyDescent="0.3">
      <c r="A236" s="6">
        <v>212</v>
      </c>
      <c r="B236" s="6">
        <v>-9.4780312558005401E-3</v>
      </c>
      <c r="C236" s="6">
        <v>-3.9676227192683711E-5</v>
      </c>
    </row>
    <row r="237" spans="1:3" x14ac:dyDescent="0.3">
      <c r="A237" s="6">
        <v>213</v>
      </c>
      <c r="B237" s="6">
        <v>-5.7299920637351402E-3</v>
      </c>
      <c r="C237" s="6">
        <v>-1.2347143837173344E-2</v>
      </c>
    </row>
    <row r="238" spans="1:3" x14ac:dyDescent="0.3">
      <c r="A238" s="6">
        <v>214</v>
      </c>
      <c r="B238" s="6">
        <v>-1.1236471444739091E-2</v>
      </c>
      <c r="C238" s="6">
        <v>7.1503052855393856E-3</v>
      </c>
    </row>
    <row r="239" spans="1:3" x14ac:dyDescent="0.3">
      <c r="A239" s="6">
        <v>215</v>
      </c>
      <c r="B239" s="6">
        <v>-1.2377486792160863E-2</v>
      </c>
      <c r="C239" s="6">
        <v>-5.3313864064375768E-3</v>
      </c>
    </row>
    <row r="240" spans="1:3" x14ac:dyDescent="0.3">
      <c r="A240" s="6">
        <v>216</v>
      </c>
      <c r="B240" s="6">
        <v>-4.5033926086568941E-3</v>
      </c>
      <c r="C240" s="6">
        <v>-1.8949476516660745E-2</v>
      </c>
    </row>
    <row r="241" spans="1:3" x14ac:dyDescent="0.3">
      <c r="A241" s="6">
        <v>217</v>
      </c>
      <c r="B241" s="6">
        <v>-8.3718299764318736E-3</v>
      </c>
      <c r="C241" s="6">
        <v>-2.7560107196397954E-3</v>
      </c>
    </row>
    <row r="242" spans="1:3" x14ac:dyDescent="0.3">
      <c r="A242" s="6">
        <v>218</v>
      </c>
      <c r="B242" s="6">
        <v>-1.0264249656359067E-2</v>
      </c>
      <c r="C242" s="6">
        <v>-1.6416490600589417E-2</v>
      </c>
    </row>
    <row r="243" spans="1:3" x14ac:dyDescent="0.3">
      <c r="A243" s="6">
        <v>219</v>
      </c>
      <c r="B243" s="6">
        <v>-3.3753633120784332E-2</v>
      </c>
      <c r="C243" s="6">
        <v>-4.1005855637026356E-2</v>
      </c>
    </row>
    <row r="244" spans="1:3" x14ac:dyDescent="0.3">
      <c r="A244" s="6">
        <v>220</v>
      </c>
      <c r="B244" s="6">
        <v>-2.8083494765342833E-3</v>
      </c>
      <c r="C244" s="6">
        <v>5.6835492999636724E-3</v>
      </c>
    </row>
    <row r="245" spans="1:3" x14ac:dyDescent="0.3">
      <c r="A245" s="6">
        <v>221</v>
      </c>
      <c r="B245" s="6">
        <v>8.8514595642121344E-3</v>
      </c>
      <c r="C245" s="6">
        <v>-3.3384820562981449E-2</v>
      </c>
    </row>
    <row r="246" spans="1:3" x14ac:dyDescent="0.3">
      <c r="A246" s="6">
        <v>222</v>
      </c>
      <c r="B246" s="6">
        <v>8.4810598596580643E-3</v>
      </c>
      <c r="C246" s="6">
        <v>-9.8590691579176961E-3</v>
      </c>
    </row>
    <row r="247" spans="1:3" x14ac:dyDescent="0.3">
      <c r="A247" s="6">
        <v>223</v>
      </c>
      <c r="B247" s="6">
        <v>-3.1652286959230943E-3</v>
      </c>
      <c r="C247" s="6">
        <v>-2.6199653930050651E-2</v>
      </c>
    </row>
    <row r="248" spans="1:3" x14ac:dyDescent="0.3">
      <c r="A248" s="6">
        <v>224</v>
      </c>
      <c r="B248" s="6">
        <v>-1.5485528676500469E-2</v>
      </c>
      <c r="C248" s="6">
        <v>-2.5913812968619738E-2</v>
      </c>
    </row>
    <row r="249" spans="1:3" x14ac:dyDescent="0.3">
      <c r="A249" s="6">
        <v>225</v>
      </c>
      <c r="B249" s="6">
        <v>-3.1234508378984477E-2</v>
      </c>
      <c r="C249" s="6">
        <v>-1.1949335427481764E-2</v>
      </c>
    </row>
    <row r="250" spans="1:3" x14ac:dyDescent="0.3">
      <c r="A250" s="6">
        <v>226</v>
      </c>
      <c r="B250" s="6">
        <v>-9.697870460737161E-3</v>
      </c>
      <c r="C250" s="6">
        <v>-1.0781403803545482E-2</v>
      </c>
    </row>
    <row r="251" spans="1:3" x14ac:dyDescent="0.3">
      <c r="A251" s="6">
        <v>227</v>
      </c>
      <c r="B251" s="6">
        <v>-9.0427176310026475E-2</v>
      </c>
      <c r="C251" s="6">
        <v>4.190875753001394E-3</v>
      </c>
    </row>
    <row r="252" spans="1:3" x14ac:dyDescent="0.3">
      <c r="A252" s="6">
        <v>228</v>
      </c>
      <c r="B252" s="6">
        <v>2.0669840201263029E-2</v>
      </c>
      <c r="C252" s="6">
        <v>4.2680729691210118E-2</v>
      </c>
    </row>
    <row r="253" spans="1:3" x14ac:dyDescent="0.3">
      <c r="A253" s="6">
        <v>229</v>
      </c>
      <c r="B253" s="6">
        <v>-5.6781582154711338E-2</v>
      </c>
      <c r="C253" s="6">
        <v>-9.6088126203547342E-4</v>
      </c>
    </row>
    <row r="254" spans="1:3" x14ac:dyDescent="0.3">
      <c r="A254" s="6">
        <v>230</v>
      </c>
      <c r="B254" s="6">
        <v>-3.3485431888245223E-2</v>
      </c>
      <c r="C254" s="6">
        <v>-4.0383156236470541E-2</v>
      </c>
    </row>
    <row r="255" spans="1:3" x14ac:dyDescent="0.3">
      <c r="A255" s="6">
        <v>231</v>
      </c>
      <c r="B255" s="6">
        <v>-5.6116649228508897E-2</v>
      </c>
      <c r="C255" s="6">
        <v>-4.0873404329632892E-2</v>
      </c>
    </row>
    <row r="256" spans="1:3" x14ac:dyDescent="0.3">
      <c r="A256" s="6">
        <v>232</v>
      </c>
      <c r="B256" s="6">
        <v>-3.6294779371965409E-2</v>
      </c>
      <c r="C256" s="6">
        <v>-4.1900591057287349E-2</v>
      </c>
    </row>
    <row r="257" spans="1:3" x14ac:dyDescent="0.3">
      <c r="A257" s="6">
        <v>233</v>
      </c>
      <c r="B257" s="6">
        <v>6.8535781937258941E-2</v>
      </c>
      <c r="C257" s="6">
        <v>3.6095689041751033E-3</v>
      </c>
    </row>
    <row r="258" spans="1:3" x14ac:dyDescent="0.3">
      <c r="A258" s="6">
        <v>234</v>
      </c>
      <c r="B258" s="6">
        <v>-0.13507963756468294</v>
      </c>
      <c r="C258" s="6">
        <v>4.5707031796240527E-2</v>
      </c>
    </row>
    <row r="259" spans="1:3" x14ac:dyDescent="0.3">
      <c r="A259" s="6">
        <v>235</v>
      </c>
      <c r="B259" s="6">
        <v>3.105960205103956E-2</v>
      </c>
      <c r="C259" s="6">
        <v>3.9206655056541577E-2</v>
      </c>
    </row>
    <row r="260" spans="1:3" x14ac:dyDescent="0.3">
      <c r="A260" s="6">
        <v>236</v>
      </c>
      <c r="B260" s="6">
        <v>5.1679945735471543E-2</v>
      </c>
      <c r="C260" s="6">
        <v>-1.5476202525594944E-2</v>
      </c>
    </row>
    <row r="261" spans="1:3" x14ac:dyDescent="0.3">
      <c r="A261" s="6">
        <v>237</v>
      </c>
      <c r="B261" s="6">
        <v>4.8506479127367772E-3</v>
      </c>
      <c r="C261" s="6">
        <v>-8.5536858147250514E-4</v>
      </c>
    </row>
    <row r="262" spans="1:3" ht="15" thickBot="1" x14ac:dyDescent="0.35">
      <c r="A262" s="7">
        <v>238</v>
      </c>
      <c r="B262" s="7">
        <v>-5.2532907497143948E-2</v>
      </c>
      <c r="C262" s="7">
        <v>-9.0162481273730402E-3</v>
      </c>
    </row>
  </sheetData>
  <mergeCells count="2">
    <mergeCell ref="E21:I21"/>
    <mergeCell ref="E22:I2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21"/>
  <sheetViews>
    <sheetView workbookViewId="0">
      <selection activeCell="C15" sqref="C15"/>
    </sheetView>
  </sheetViews>
  <sheetFormatPr defaultRowHeight="14.4" x14ac:dyDescent="0.3"/>
  <cols>
    <col min="1" max="1" width="11.6640625" customWidth="1"/>
    <col min="3" max="3" width="10.6640625" customWidth="1"/>
  </cols>
  <sheetData>
    <row r="1" spans="1:20" x14ac:dyDescent="0.3">
      <c r="C1" s="21" t="s">
        <v>143</v>
      </c>
      <c r="D1" s="21" t="s">
        <v>69</v>
      </c>
    </row>
    <row r="2" spans="1:20" x14ac:dyDescent="0.3">
      <c r="A2" s="21" t="s">
        <v>70</v>
      </c>
      <c r="B2" t="s">
        <v>142</v>
      </c>
      <c r="C2">
        <v>1.016051</v>
      </c>
      <c r="D2">
        <v>0.37132640960152102</v>
      </c>
      <c r="G2" s="114" t="s">
        <v>141</v>
      </c>
      <c r="H2" s="114"/>
    </row>
    <row r="3" spans="1:20" x14ac:dyDescent="0.3">
      <c r="B3" t="s">
        <v>73</v>
      </c>
      <c r="C3">
        <v>1.1964870000000001</v>
      </c>
      <c r="D3">
        <v>0.34405404877814699</v>
      </c>
      <c r="G3" s="114"/>
      <c r="H3" s="114"/>
    </row>
    <row r="4" spans="1:20" x14ac:dyDescent="0.3">
      <c r="A4" s="21" t="s">
        <v>75</v>
      </c>
      <c r="B4" t="s">
        <v>140</v>
      </c>
      <c r="C4" s="58">
        <v>1.0416638545216395</v>
      </c>
      <c r="D4" s="58">
        <v>0.47898453840419886</v>
      </c>
      <c r="G4" s="109">
        <v>0.47898453800000002</v>
      </c>
      <c r="H4" s="109"/>
    </row>
    <row r="5" spans="1:20" x14ac:dyDescent="0.3">
      <c r="B5" t="s">
        <v>73</v>
      </c>
      <c r="C5">
        <v>1.3644044986387216</v>
      </c>
      <c r="D5">
        <v>0.39685923174479965</v>
      </c>
    </row>
    <row r="6" spans="1:20" x14ac:dyDescent="0.3">
      <c r="G6" s="115" t="s">
        <v>139</v>
      </c>
      <c r="H6" s="115"/>
    </row>
    <row r="7" spans="1:20" x14ac:dyDescent="0.3">
      <c r="A7" s="116" t="s">
        <v>138</v>
      </c>
      <c r="B7" s="116"/>
      <c r="C7" s="116"/>
      <c r="D7" s="116"/>
      <c r="E7" s="116"/>
      <c r="F7" s="57"/>
      <c r="G7" s="115"/>
      <c r="H7" s="115"/>
    </row>
    <row r="8" spans="1:20" x14ac:dyDescent="0.3">
      <c r="A8" s="116"/>
      <c r="B8" s="116"/>
      <c r="C8" s="116"/>
      <c r="D8" s="116"/>
      <c r="E8" s="116"/>
      <c r="F8" s="57"/>
      <c r="G8" s="111">
        <f>C4</f>
        <v>1.0416638545216395</v>
      </c>
      <c r="H8" s="111"/>
    </row>
    <row r="9" spans="1:20" x14ac:dyDescent="0.3">
      <c r="A9" s="116"/>
      <c r="B9" s="116"/>
      <c r="C9" s="116"/>
      <c r="D9" s="116"/>
      <c r="E9" s="116"/>
      <c r="F9" s="57"/>
      <c r="G9" s="58" t="s">
        <v>137</v>
      </c>
      <c r="H9" s="58"/>
    </row>
    <row r="10" spans="1:20" x14ac:dyDescent="0.3">
      <c r="A10" s="116"/>
      <c r="B10" s="116"/>
      <c r="C10" s="116"/>
      <c r="D10" s="116"/>
      <c r="E10" s="116"/>
      <c r="F10" s="57"/>
    </row>
    <row r="12" spans="1:20" x14ac:dyDescent="0.3">
      <c r="A12" s="21" t="s">
        <v>136</v>
      </c>
      <c r="B12" s="21" t="s">
        <v>135</v>
      </c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</row>
    <row r="13" spans="1:20" x14ac:dyDescent="0.3">
      <c r="A13">
        <v>0.13</v>
      </c>
      <c r="B13">
        <v>0.3</v>
      </c>
    </row>
    <row r="15" spans="1:20" x14ac:dyDescent="0.3">
      <c r="A15" s="110" t="s">
        <v>134</v>
      </c>
      <c r="B15" s="110"/>
      <c r="C15" s="21">
        <f>C4/(1+(0.7*A13))</f>
        <v>0.95477896839746978</v>
      </c>
      <c r="D15" s="21"/>
      <c r="E15" s="21"/>
    </row>
    <row r="16" spans="1:20" x14ac:dyDescent="0.3">
      <c r="A16" s="109" t="s">
        <v>133</v>
      </c>
      <c r="B16" s="109"/>
      <c r="C16" s="109"/>
    </row>
    <row r="20" spans="1:17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3">
      <c r="A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</sheetData>
  <mergeCells count="8">
    <mergeCell ref="A16:C16"/>
    <mergeCell ref="G12:T12"/>
    <mergeCell ref="A15:B15"/>
    <mergeCell ref="G2:H3"/>
    <mergeCell ref="G4:H4"/>
    <mergeCell ref="G6:H7"/>
    <mergeCell ref="G8:H8"/>
    <mergeCell ref="A7:E1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F14" sqref="F14"/>
    </sheetView>
  </sheetViews>
  <sheetFormatPr defaultRowHeight="14.4" x14ac:dyDescent="0.3"/>
  <cols>
    <col min="1" max="1" width="12.44140625" customWidth="1"/>
    <col min="2" max="2" width="23.109375" customWidth="1"/>
  </cols>
  <sheetData>
    <row r="1" spans="1:2" ht="21" x14ac:dyDescent="0.4">
      <c r="A1" s="105" t="s">
        <v>189</v>
      </c>
      <c r="B1" s="106"/>
    </row>
    <row r="2" spans="1:2" x14ac:dyDescent="0.3">
      <c r="A2" t="s">
        <v>190</v>
      </c>
      <c r="B2" t="s">
        <v>191</v>
      </c>
    </row>
    <row r="3" spans="1:2" x14ac:dyDescent="0.3">
      <c r="A3">
        <v>3</v>
      </c>
      <c r="B3" s="87" t="s">
        <v>199</v>
      </c>
    </row>
    <row r="4" spans="1:2" x14ac:dyDescent="0.3">
      <c r="A4">
        <v>4</v>
      </c>
      <c r="B4" s="88" t="s">
        <v>192</v>
      </c>
    </row>
    <row r="5" spans="1:2" x14ac:dyDescent="0.3">
      <c r="A5">
        <v>5</v>
      </c>
      <c r="B5" s="88" t="s">
        <v>193</v>
      </c>
    </row>
    <row r="6" spans="1:2" x14ac:dyDescent="0.3">
      <c r="A6">
        <v>6</v>
      </c>
      <c r="B6" s="88" t="s">
        <v>194</v>
      </c>
    </row>
    <row r="7" spans="1:2" x14ac:dyDescent="0.3">
      <c r="A7">
        <v>7</v>
      </c>
      <c r="B7" s="88" t="s">
        <v>195</v>
      </c>
    </row>
    <row r="8" spans="1:2" x14ac:dyDescent="0.3">
      <c r="A8">
        <v>8</v>
      </c>
      <c r="B8" s="88" t="s">
        <v>200</v>
      </c>
    </row>
    <row r="9" spans="1:2" x14ac:dyDescent="0.3">
      <c r="A9">
        <v>9</v>
      </c>
      <c r="B9" s="88" t="s">
        <v>196</v>
      </c>
    </row>
    <row r="10" spans="1:2" x14ac:dyDescent="0.3">
      <c r="A10">
        <v>10</v>
      </c>
      <c r="B10" s="88" t="s">
        <v>197</v>
      </c>
    </row>
    <row r="11" spans="1:2" x14ac:dyDescent="0.3">
      <c r="A11">
        <v>11</v>
      </c>
      <c r="B11" s="90" t="s">
        <v>198</v>
      </c>
    </row>
    <row r="12" spans="1:2" x14ac:dyDescent="0.3">
      <c r="A12">
        <v>12</v>
      </c>
      <c r="B12" s="90" t="s">
        <v>201</v>
      </c>
    </row>
    <row r="13" spans="1:2" x14ac:dyDescent="0.3">
      <c r="A13">
        <v>13</v>
      </c>
      <c r="B13" s="90" t="s">
        <v>202</v>
      </c>
    </row>
    <row r="14" spans="1:2" x14ac:dyDescent="0.3">
      <c r="A14">
        <v>14</v>
      </c>
      <c r="B14" s="90" t="s">
        <v>203</v>
      </c>
    </row>
    <row r="15" spans="1:2" x14ac:dyDescent="0.3">
      <c r="A15">
        <v>15</v>
      </c>
      <c r="B15" s="90" t="s">
        <v>204</v>
      </c>
    </row>
    <row r="16" spans="1:2" x14ac:dyDescent="0.3">
      <c r="A16">
        <v>16</v>
      </c>
      <c r="B16" s="87" t="s">
        <v>205</v>
      </c>
    </row>
    <row r="17" spans="1:2" x14ac:dyDescent="0.3">
      <c r="A17">
        <v>17</v>
      </c>
      <c r="B17" s="90" t="s">
        <v>206</v>
      </c>
    </row>
    <row r="18" spans="1:2" x14ac:dyDescent="0.3">
      <c r="A18">
        <v>18</v>
      </c>
      <c r="B18" s="90" t="s">
        <v>207</v>
      </c>
    </row>
    <row r="19" spans="1:2" x14ac:dyDescent="0.3">
      <c r="A19">
        <v>19</v>
      </c>
      <c r="B19" s="91" t="s">
        <v>208</v>
      </c>
    </row>
    <row r="20" spans="1:2" x14ac:dyDescent="0.3">
      <c r="A20">
        <v>20</v>
      </c>
      <c r="B20" s="91" t="s">
        <v>209</v>
      </c>
    </row>
    <row r="21" spans="1:2" x14ac:dyDescent="0.3">
      <c r="A21">
        <v>21</v>
      </c>
      <c r="B21" s="89" t="s">
        <v>210</v>
      </c>
    </row>
    <row r="22" spans="1:2" x14ac:dyDescent="0.3">
      <c r="A22">
        <v>22</v>
      </c>
      <c r="B22" s="97" t="s">
        <v>223</v>
      </c>
    </row>
  </sheetData>
  <mergeCells count="1">
    <mergeCell ref="A1:B1"/>
  </mergeCells>
  <hyperlinks>
    <hyperlink ref="B11" location="'Daily CAPM SML NSE'!A1" display="Daily CAPM SML NSE" xr:uid="{00000000-0004-0000-0100-000000000000}"/>
    <hyperlink ref="B3" location="'SML Daily BSE'!A1" display="SML Daily BSE" xr:uid="{00000000-0004-0000-0100-000001000000}"/>
    <hyperlink ref="B4" location="'SML Weekly BSE'!A1" display="SML WEEKLY BSE" xr:uid="{00000000-0004-0000-0100-000002000000}"/>
    <hyperlink ref="B5" location="'FM Daily BSE'!A1" display="F.M DAILY BSE" xr:uid="{00000000-0004-0000-0100-000003000000}"/>
    <hyperlink ref="B6" location="'FM Weekly BSE'!A1" display="F.M WEEKLY BSE" xr:uid="{00000000-0004-0000-0100-000004000000}"/>
    <hyperlink ref="B7" location="'SML Daily NSE'!A1" display="SML DAILY NSE" xr:uid="{00000000-0004-0000-0100-000005000000}"/>
    <hyperlink ref="B8" location="'SML Weekly NSE'!A1" display="SML WEEKLY NSE" xr:uid="{00000000-0004-0000-0100-000006000000}"/>
    <hyperlink ref="B9" location="'FM Daily NSE'!A1" display="FM DAILY NSE" xr:uid="{00000000-0004-0000-0100-000007000000}"/>
    <hyperlink ref="B10" location="'FM Weekly NSE'!A1" display="FM WEEKLY NSE" xr:uid="{00000000-0004-0000-0100-000008000000}"/>
    <hyperlink ref="B12" location="'Weekly CAPM SML NSE'!A1" display="'Weekly CAPM SML NSE" xr:uid="{00000000-0004-0000-0100-000009000000}"/>
    <hyperlink ref="B13" location="'FM Daily CAPM NSE'!A1" display="'FM Daily CAPM NSE" xr:uid="{00000000-0004-0000-0100-00000A000000}"/>
    <hyperlink ref="B14" location="'FM Weekly CAPM NSE'!A1" display="'FM Weekly CAPM NSE" xr:uid="{00000000-0004-0000-0100-00000B000000}"/>
    <hyperlink ref="B15" location="'FM Daily CAPM BSE'!A1" display="'FM Daily CAPM BSE" xr:uid="{00000000-0004-0000-0100-00000C000000}"/>
    <hyperlink ref="B16" location="'FM Weekly CAPM BSE'!A1" display="'FM Weekly CAPM BSE" xr:uid="{00000000-0004-0000-0100-00000D000000}"/>
    <hyperlink ref="B17" location="'SML WEEKLY BSE CAPM'!A1" display="SML WEEKLY BSE CAPM" xr:uid="{00000000-0004-0000-0100-00000E000000}"/>
    <hyperlink ref="B18" location="'SML DAILY CAPM BSE.'!A1" display="'SML DAILY CAPM BSE" xr:uid="{00000000-0004-0000-0100-00000F000000}"/>
    <hyperlink ref="B19" location="'FM Unlevered Beta'!A1" display="'FM Unlevered Beta" xr:uid="{00000000-0004-0000-0100-000010000000}"/>
    <hyperlink ref="B20" location="'SML Unlevered Beta'!A1" display="'SML Unlevered Beta" xr:uid="{00000000-0004-0000-0100-000011000000}"/>
    <hyperlink ref="B21" location="'Cost of Equity'!A1" display="Cost of Equity" xr:uid="{00000000-0004-0000-0100-000012000000}"/>
    <hyperlink ref="B22" location="SUMMARY!A1" display="Summary" xr:uid="{00000000-0004-0000-0100-000013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B12" sqref="B12"/>
    </sheetView>
  </sheetViews>
  <sheetFormatPr defaultRowHeight="14.4" x14ac:dyDescent="0.3"/>
  <cols>
    <col min="1" max="1" width="15.88671875" customWidth="1"/>
    <col min="2" max="2" width="13.33203125" customWidth="1"/>
    <col min="3" max="3" width="15.5546875" customWidth="1"/>
    <col min="4" max="4" width="14.33203125" customWidth="1"/>
    <col min="5" max="5" width="11.88671875" customWidth="1"/>
    <col min="9" max="9" width="10.6640625" customWidth="1"/>
  </cols>
  <sheetData>
    <row r="1" spans="1:9" ht="18" x14ac:dyDescent="0.35">
      <c r="A1" s="20" t="s">
        <v>4</v>
      </c>
      <c r="C1" s="21" t="s">
        <v>68</v>
      </c>
      <c r="D1" s="21" t="s">
        <v>69</v>
      </c>
    </row>
    <row r="2" spans="1:9" ht="15" thickBot="1" x14ac:dyDescent="0.35">
      <c r="A2" s="21" t="s">
        <v>70</v>
      </c>
      <c r="B2" t="s">
        <v>71</v>
      </c>
      <c r="C2" s="19">
        <v>0.87815720045775303</v>
      </c>
      <c r="D2" s="18">
        <v>0.30150470046158689</v>
      </c>
      <c r="H2" s="118" t="s">
        <v>72</v>
      </c>
      <c r="I2" s="118"/>
    </row>
    <row r="3" spans="1:9" ht="15" thickBot="1" x14ac:dyDescent="0.35">
      <c r="B3" t="s">
        <v>73</v>
      </c>
      <c r="C3" s="7">
        <v>1.2217515001165218</v>
      </c>
      <c r="D3">
        <v>0.41284155798650252</v>
      </c>
      <c r="H3" s="119" t="s">
        <v>74</v>
      </c>
      <c r="I3" s="119"/>
    </row>
    <row r="4" spans="1:9" x14ac:dyDescent="0.3">
      <c r="A4" s="21" t="s">
        <v>75</v>
      </c>
      <c r="B4" t="s">
        <v>71</v>
      </c>
      <c r="C4" s="6">
        <v>0.87346498651367799</v>
      </c>
      <c r="D4" s="6">
        <v>0.296912295976969</v>
      </c>
    </row>
    <row r="5" spans="1:9" x14ac:dyDescent="0.3">
      <c r="B5" t="s">
        <v>73</v>
      </c>
      <c r="C5" s="22">
        <v>1.2322800227524096</v>
      </c>
      <c r="D5" s="23">
        <v>0.41724374937638836</v>
      </c>
      <c r="H5" s="118" t="s">
        <v>76</v>
      </c>
      <c r="I5" s="118"/>
    </row>
    <row r="6" spans="1:9" x14ac:dyDescent="0.3">
      <c r="H6" s="120" t="s">
        <v>77</v>
      </c>
      <c r="I6" s="120"/>
    </row>
    <row r="7" spans="1:9" x14ac:dyDescent="0.3">
      <c r="A7" s="121" t="s">
        <v>78</v>
      </c>
      <c r="B7" s="121"/>
      <c r="C7" s="121"/>
      <c r="D7" s="121"/>
      <c r="E7" s="121"/>
      <c r="F7" s="121"/>
    </row>
    <row r="8" spans="1:9" x14ac:dyDescent="0.3">
      <c r="A8" s="16"/>
      <c r="B8" s="16"/>
      <c r="C8" s="16"/>
      <c r="D8" s="16"/>
      <c r="E8" s="16"/>
    </row>
    <row r="9" spans="1:9" x14ac:dyDescent="0.3">
      <c r="A9" s="24" t="s">
        <v>79</v>
      </c>
      <c r="B9" s="16">
        <v>0.52</v>
      </c>
      <c r="C9" s="16"/>
      <c r="D9" s="16"/>
      <c r="E9" s="16"/>
    </row>
    <row r="10" spans="1:9" x14ac:dyDescent="0.3">
      <c r="A10" s="24" t="s">
        <v>80</v>
      </c>
      <c r="B10" s="16">
        <v>0.3</v>
      </c>
      <c r="C10" s="16"/>
      <c r="D10" s="16"/>
      <c r="E10" s="16"/>
    </row>
    <row r="11" spans="1:9" x14ac:dyDescent="0.3">
      <c r="A11" s="24" t="s">
        <v>81</v>
      </c>
      <c r="B11" s="22">
        <v>1.2322800227524096</v>
      </c>
      <c r="C11" s="16"/>
      <c r="D11" s="16"/>
      <c r="E11" s="16"/>
    </row>
    <row r="12" spans="1:9" x14ac:dyDescent="0.3">
      <c r="A12" s="25" t="s">
        <v>82</v>
      </c>
      <c r="B12" s="26">
        <f>B11/(1+((1-B10)*B9))</f>
        <v>0.90343110172464047</v>
      </c>
    </row>
    <row r="13" spans="1:9" x14ac:dyDescent="0.3">
      <c r="A13" s="117" t="s">
        <v>83</v>
      </c>
      <c r="B13" s="117"/>
    </row>
    <row r="15" spans="1:9" x14ac:dyDescent="0.3">
      <c r="B15" s="27"/>
    </row>
    <row r="29" spans="8:8" x14ac:dyDescent="0.3">
      <c r="H29" s="26"/>
    </row>
  </sheetData>
  <mergeCells count="6">
    <mergeCell ref="A13:B13"/>
    <mergeCell ref="H2:I2"/>
    <mergeCell ref="H3:I3"/>
    <mergeCell ref="H5:I5"/>
    <mergeCell ref="H6:I6"/>
    <mergeCell ref="A7:F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249"/>
  <sheetViews>
    <sheetView zoomScale="117" workbookViewId="0">
      <selection sqref="A1:F1"/>
    </sheetView>
  </sheetViews>
  <sheetFormatPr defaultRowHeight="14.4" x14ac:dyDescent="0.3"/>
  <cols>
    <col min="1" max="1" width="12" customWidth="1"/>
    <col min="2" max="2" width="21.5546875" customWidth="1"/>
    <col min="3" max="3" width="15.109375" customWidth="1"/>
    <col min="4" max="4" width="11.33203125" customWidth="1"/>
    <col min="5" max="5" width="20.33203125" customWidth="1"/>
    <col min="6" max="6" width="23.5546875" customWidth="1"/>
    <col min="7" max="7" width="15.6640625" customWidth="1"/>
    <col min="18" max="18" width="14.109375" customWidth="1"/>
  </cols>
  <sheetData>
    <row r="1" spans="1:18" ht="18" x14ac:dyDescent="0.35">
      <c r="A1" s="123" t="s">
        <v>84</v>
      </c>
      <c r="B1" s="123"/>
      <c r="C1" s="123"/>
      <c r="D1" s="123"/>
      <c r="E1" s="123"/>
      <c r="F1" s="123"/>
      <c r="H1" s="121" t="s">
        <v>91</v>
      </c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spans="1:18" x14ac:dyDescent="0.3">
      <c r="A2" s="107" t="s">
        <v>85</v>
      </c>
      <c r="B2" s="107"/>
      <c r="C2" s="107"/>
      <c r="D2" s="107"/>
      <c r="E2" s="107"/>
      <c r="F2" s="107"/>
      <c r="H2" s="121" t="s">
        <v>87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18" x14ac:dyDescent="0.3">
      <c r="A3" s="107" t="s">
        <v>86</v>
      </c>
      <c r="B3" s="107"/>
      <c r="C3" s="107"/>
      <c r="D3" s="107"/>
      <c r="E3" s="107"/>
      <c r="F3" s="107"/>
    </row>
    <row r="4" spans="1:18" x14ac:dyDescent="0.3">
      <c r="H4" s="120" t="s">
        <v>90</v>
      </c>
      <c r="I4" s="120"/>
      <c r="J4" s="120"/>
      <c r="K4" s="120"/>
      <c r="L4" s="120"/>
      <c r="M4" s="120"/>
      <c r="N4" s="120"/>
      <c r="O4" s="120"/>
      <c r="P4" s="120"/>
      <c r="Q4" s="120"/>
      <c r="R4" s="120"/>
    </row>
    <row r="5" spans="1:18" x14ac:dyDescent="0.3">
      <c r="A5" t="s">
        <v>88</v>
      </c>
      <c r="B5" s="33" t="s">
        <v>92</v>
      </c>
      <c r="C5" s="29" t="s">
        <v>93</v>
      </c>
      <c r="H5" s="120" t="s">
        <v>89</v>
      </c>
      <c r="I5" s="120"/>
      <c r="J5" s="120"/>
      <c r="K5" s="120"/>
      <c r="L5" s="120"/>
      <c r="M5" s="120"/>
      <c r="N5" s="120"/>
      <c r="O5" s="120"/>
      <c r="P5" s="120"/>
      <c r="Q5" s="120"/>
      <c r="R5" s="120"/>
    </row>
    <row r="6" spans="1:18" x14ac:dyDescent="0.3">
      <c r="A6" s="2">
        <v>43920</v>
      </c>
      <c r="B6">
        <v>-4.3780536000000002E-2</v>
      </c>
      <c r="C6">
        <f>1+B6</f>
        <v>0.95621946400000002</v>
      </c>
    </row>
    <row r="7" spans="1:18" x14ac:dyDescent="0.3">
      <c r="A7" s="2">
        <v>43917</v>
      </c>
      <c r="B7">
        <v>2.1755379999999999E-3</v>
      </c>
      <c r="C7">
        <f t="shared" ref="C7:C70" si="0">1+B7</f>
        <v>1.0021755379999999</v>
      </c>
      <c r="E7" s="32" t="s">
        <v>95</v>
      </c>
      <c r="F7" s="29">
        <f>GEOMEAN(C6:C248)</f>
        <v>0.99858958455413904</v>
      </c>
    </row>
    <row r="8" spans="1:18" x14ac:dyDescent="0.3">
      <c r="A8" s="2">
        <v>43916</v>
      </c>
      <c r="B8">
        <v>3.8904356000000001E-2</v>
      </c>
      <c r="C8">
        <f t="shared" si="0"/>
        <v>1.038904356</v>
      </c>
      <c r="E8" s="21" t="s">
        <v>94</v>
      </c>
      <c r="F8" s="4">
        <f>F7-1</f>
        <v>-1.4104154458609575E-3</v>
      </c>
      <c r="H8" s="122" t="s">
        <v>100</v>
      </c>
      <c r="I8" s="122"/>
      <c r="J8" s="122"/>
      <c r="K8" s="122"/>
      <c r="L8" s="122"/>
      <c r="M8" s="122"/>
      <c r="N8" s="122"/>
      <c r="O8" s="122"/>
      <c r="P8" s="122"/>
      <c r="Q8" s="122"/>
      <c r="R8" s="122"/>
    </row>
    <row r="9" spans="1:18" x14ac:dyDescent="0.3">
      <c r="A9" s="2">
        <v>43915</v>
      </c>
      <c r="B9">
        <v>6.6247469000000003E-2</v>
      </c>
      <c r="C9">
        <f t="shared" si="0"/>
        <v>1.0662474689999999</v>
      </c>
      <c r="E9" s="21" t="s">
        <v>96</v>
      </c>
      <c r="F9" s="30">
        <v>-0.29548400000000002</v>
      </c>
      <c r="H9" s="122" t="s">
        <v>99</v>
      </c>
      <c r="I9" s="122"/>
      <c r="J9" s="122"/>
      <c r="K9" s="122"/>
      <c r="L9" s="122"/>
      <c r="M9" s="122"/>
      <c r="N9" s="122"/>
      <c r="O9" s="122"/>
      <c r="P9" s="122"/>
      <c r="Q9" s="122"/>
      <c r="R9" s="122"/>
    </row>
    <row r="10" spans="1:18" x14ac:dyDescent="0.3">
      <c r="A10" s="2">
        <v>43914</v>
      </c>
      <c r="B10">
        <v>2.5071423999999998E-2</v>
      </c>
      <c r="C10">
        <f t="shared" si="0"/>
        <v>1.0250714240000001</v>
      </c>
      <c r="E10" t="s">
        <v>97</v>
      </c>
    </row>
    <row r="11" spans="1:18" x14ac:dyDescent="0.3">
      <c r="A11" s="2">
        <v>43913</v>
      </c>
      <c r="B11">
        <v>-0.12980466099999999</v>
      </c>
      <c r="C11">
        <f t="shared" si="0"/>
        <v>0.87019533900000001</v>
      </c>
    </row>
    <row r="12" spans="1:18" x14ac:dyDescent="0.3">
      <c r="A12" s="2">
        <v>43910</v>
      </c>
      <c r="B12">
        <v>5.8329146999999998E-2</v>
      </c>
      <c r="C12">
        <f t="shared" si="0"/>
        <v>1.058329147</v>
      </c>
      <c r="E12" s="31" t="s">
        <v>98</v>
      </c>
      <c r="F12" s="34">
        <v>6.3500000000000001E-2</v>
      </c>
    </row>
    <row r="13" spans="1:18" x14ac:dyDescent="0.3">
      <c r="A13" s="2">
        <v>43909</v>
      </c>
      <c r="B13">
        <v>-2.4247781999999999E-2</v>
      </c>
      <c r="C13">
        <f t="shared" si="0"/>
        <v>0.975752218</v>
      </c>
      <c r="E13" s="21" t="s">
        <v>101</v>
      </c>
      <c r="F13" s="4">
        <v>-0.3589</v>
      </c>
      <c r="G13">
        <f>F13/100</f>
        <v>-3.5890000000000002E-3</v>
      </c>
    </row>
    <row r="14" spans="1:18" x14ac:dyDescent="0.3">
      <c r="A14" s="2">
        <v>43908</v>
      </c>
      <c r="B14">
        <v>-5.5564540000000003E-2</v>
      </c>
      <c r="C14">
        <f t="shared" si="0"/>
        <v>0.94443546</v>
      </c>
      <c r="E14" s="21"/>
    </row>
    <row r="15" spans="1:18" x14ac:dyDescent="0.3">
      <c r="A15" s="2">
        <v>43907</v>
      </c>
      <c r="B15">
        <v>-2.5045184000000002E-2</v>
      </c>
      <c r="C15">
        <f t="shared" si="0"/>
        <v>0.974954816</v>
      </c>
      <c r="E15" s="21" t="s">
        <v>103</v>
      </c>
      <c r="H15" t="s">
        <v>109</v>
      </c>
    </row>
    <row r="16" spans="1:18" x14ac:dyDescent="0.3">
      <c r="A16" s="2">
        <v>43906</v>
      </c>
      <c r="B16">
        <v>-7.6121000999999994E-2</v>
      </c>
      <c r="C16">
        <f t="shared" si="0"/>
        <v>0.92387899900000003</v>
      </c>
      <c r="E16" s="35" t="s">
        <v>102</v>
      </c>
      <c r="F16">
        <v>0.90343110000000004</v>
      </c>
      <c r="G16" t="s">
        <v>105</v>
      </c>
      <c r="H16">
        <v>5.625</v>
      </c>
    </row>
    <row r="17" spans="1:8" x14ac:dyDescent="0.3">
      <c r="A17" s="2">
        <v>43903</v>
      </c>
      <c r="B17">
        <v>3.8065076000000003E-2</v>
      </c>
      <c r="C17">
        <f t="shared" si="0"/>
        <v>1.0380650760000001</v>
      </c>
      <c r="E17" s="35" t="s">
        <v>104</v>
      </c>
      <c r="F17" s="35">
        <v>0.95477970000000001</v>
      </c>
      <c r="G17" t="s">
        <v>106</v>
      </c>
      <c r="H17">
        <v>11.667999999999999</v>
      </c>
    </row>
    <row r="18" spans="1:8" x14ac:dyDescent="0.3">
      <c r="A18" s="2">
        <v>43902</v>
      </c>
      <c r="B18">
        <v>-8.3019388E-2</v>
      </c>
      <c r="C18">
        <f t="shared" si="0"/>
        <v>0.91698061200000003</v>
      </c>
    </row>
    <row r="19" spans="1:8" x14ac:dyDescent="0.3">
      <c r="A19" s="2">
        <v>43901</v>
      </c>
      <c r="B19">
        <v>6.6499799999999998E-4</v>
      </c>
      <c r="C19">
        <f t="shared" si="0"/>
        <v>1.000664998</v>
      </c>
      <c r="E19" t="s">
        <v>107</v>
      </c>
      <c r="F19">
        <f>(F16*H16+F17*H17)/(H16+H17)</f>
        <v>0.93807722645579139</v>
      </c>
    </row>
    <row r="20" spans="1:8" x14ac:dyDescent="0.3">
      <c r="A20" s="2">
        <v>43899</v>
      </c>
      <c r="B20">
        <v>-4.8956042999999998E-2</v>
      </c>
      <c r="C20">
        <f t="shared" si="0"/>
        <v>0.951043957</v>
      </c>
    </row>
    <row r="21" spans="1:8" x14ac:dyDescent="0.3">
      <c r="A21" s="2">
        <v>43896</v>
      </c>
      <c r="B21">
        <v>-2.4806974999999998E-2</v>
      </c>
      <c r="C21">
        <f t="shared" si="0"/>
        <v>0.97519302500000005</v>
      </c>
      <c r="E21" s="36" t="s">
        <v>108</v>
      </c>
      <c r="F21" s="37">
        <f>F12+F19*G13</f>
        <v>6.0133240834250166E-2</v>
      </c>
    </row>
    <row r="22" spans="1:8" x14ac:dyDescent="0.3">
      <c r="A22" s="2">
        <v>43895</v>
      </c>
      <c r="B22">
        <v>1.599858E-3</v>
      </c>
      <c r="C22">
        <f t="shared" si="0"/>
        <v>1.0015998580000001</v>
      </c>
      <c r="E22" s="36"/>
      <c r="F22" s="36"/>
    </row>
    <row r="23" spans="1:8" x14ac:dyDescent="0.3">
      <c r="A23" s="2">
        <v>43894</v>
      </c>
      <c r="B23">
        <v>-4.6269500000000003E-3</v>
      </c>
      <c r="C23">
        <f t="shared" si="0"/>
        <v>0.99537304999999998</v>
      </c>
      <c r="G23" s="26"/>
    </row>
    <row r="24" spans="1:8" x14ac:dyDescent="0.3">
      <c r="A24" s="2">
        <v>43893</v>
      </c>
      <c r="B24">
        <v>1.5319647E-2</v>
      </c>
      <c r="C24">
        <f t="shared" si="0"/>
        <v>1.0153196470000001</v>
      </c>
    </row>
    <row r="25" spans="1:8" x14ac:dyDescent="0.3">
      <c r="A25" s="2">
        <v>43892</v>
      </c>
      <c r="B25">
        <v>-6.1597520000000001E-3</v>
      </c>
      <c r="C25">
        <f t="shared" si="0"/>
        <v>0.99384024800000004</v>
      </c>
    </row>
    <row r="26" spans="1:8" x14ac:dyDescent="0.3">
      <c r="A26" s="2">
        <v>43889</v>
      </c>
      <c r="B26">
        <v>-3.7096078999999997E-2</v>
      </c>
      <c r="C26">
        <f t="shared" si="0"/>
        <v>0.962903921</v>
      </c>
    </row>
    <row r="27" spans="1:8" x14ac:dyDescent="0.3">
      <c r="A27" s="2">
        <v>43888</v>
      </c>
      <c r="B27">
        <v>-3.8703769999999999E-3</v>
      </c>
      <c r="C27">
        <f t="shared" si="0"/>
        <v>0.99612962299999996</v>
      </c>
    </row>
    <row r="28" spans="1:8" x14ac:dyDescent="0.3">
      <c r="A28" s="2">
        <v>43887</v>
      </c>
      <c r="B28">
        <v>-1.0120478E-2</v>
      </c>
      <c r="C28">
        <f t="shared" si="0"/>
        <v>0.98987952199999996</v>
      </c>
    </row>
    <row r="29" spans="1:8" x14ac:dyDescent="0.3">
      <c r="A29" s="2">
        <v>43886</v>
      </c>
      <c r="B29">
        <v>-2.6628569999999998E-3</v>
      </c>
      <c r="C29">
        <f t="shared" si="0"/>
        <v>0.99733714299999998</v>
      </c>
    </row>
    <row r="30" spans="1:8" x14ac:dyDescent="0.3">
      <c r="A30" s="2">
        <v>43885</v>
      </c>
      <c r="B30">
        <v>-2.0813868999999999E-2</v>
      </c>
      <c r="C30">
        <f t="shared" si="0"/>
        <v>0.97918613099999996</v>
      </c>
    </row>
    <row r="31" spans="1:8" x14ac:dyDescent="0.3">
      <c r="A31" s="2">
        <v>43881</v>
      </c>
      <c r="B31">
        <v>-3.715253E-3</v>
      </c>
      <c r="C31">
        <f t="shared" si="0"/>
        <v>0.99628474700000003</v>
      </c>
    </row>
    <row r="32" spans="1:8" x14ac:dyDescent="0.3">
      <c r="A32" s="2">
        <v>43880</v>
      </c>
      <c r="B32">
        <v>1.1123651999999999E-2</v>
      </c>
      <c r="C32">
        <f t="shared" si="0"/>
        <v>1.011123652</v>
      </c>
    </row>
    <row r="33" spans="1:3" x14ac:dyDescent="0.3">
      <c r="A33" s="2">
        <v>43879</v>
      </c>
      <c r="B33">
        <v>-4.424763E-3</v>
      </c>
      <c r="C33">
        <f t="shared" si="0"/>
        <v>0.99557523699999995</v>
      </c>
    </row>
    <row r="34" spans="1:3" x14ac:dyDescent="0.3">
      <c r="A34" s="2">
        <v>43878</v>
      </c>
      <c r="B34">
        <v>-5.5847329999999997E-3</v>
      </c>
      <c r="C34">
        <f t="shared" si="0"/>
        <v>0.99441526700000005</v>
      </c>
    </row>
    <row r="35" spans="1:3" x14ac:dyDescent="0.3">
      <c r="A35" s="2">
        <v>43875</v>
      </c>
      <c r="B35">
        <v>-5.0268539999999999E-3</v>
      </c>
      <c r="C35">
        <f t="shared" si="0"/>
        <v>0.99497314599999997</v>
      </c>
    </row>
    <row r="36" spans="1:3" x14ac:dyDescent="0.3">
      <c r="A36" s="2">
        <v>43874</v>
      </c>
      <c r="B36">
        <v>-2.1759990000000001E-3</v>
      </c>
      <c r="C36">
        <f t="shared" si="0"/>
        <v>0.99782400100000002</v>
      </c>
    </row>
    <row r="37" spans="1:3" x14ac:dyDescent="0.3">
      <c r="A37" s="2">
        <v>43873</v>
      </c>
      <c r="B37">
        <v>7.7056959999999997E-3</v>
      </c>
      <c r="C37">
        <f t="shared" si="0"/>
        <v>1.0077056959999999</v>
      </c>
    </row>
    <row r="38" spans="1:3" x14ac:dyDescent="0.3">
      <c r="A38" s="2">
        <v>43872</v>
      </c>
      <c r="B38">
        <v>6.3500300000000004E-3</v>
      </c>
      <c r="C38">
        <f t="shared" si="0"/>
        <v>1.0063500299999999</v>
      </c>
    </row>
    <row r="39" spans="1:3" x14ac:dyDescent="0.3">
      <c r="A39" s="2">
        <v>43871</v>
      </c>
      <c r="B39">
        <v>-5.5255149999999999E-3</v>
      </c>
      <c r="C39">
        <f t="shared" si="0"/>
        <v>0.99447448500000002</v>
      </c>
    </row>
    <row r="40" spans="1:3" x14ac:dyDescent="0.3">
      <c r="A40" s="2">
        <v>43868</v>
      </c>
      <c r="B40">
        <v>-3.2625430000000001E-3</v>
      </c>
      <c r="C40">
        <f t="shared" si="0"/>
        <v>0.99673745700000005</v>
      </c>
    </row>
    <row r="41" spans="1:3" x14ac:dyDescent="0.3">
      <c r="A41" s="2">
        <v>43867</v>
      </c>
      <c r="B41">
        <v>4.0366610000000004E-3</v>
      </c>
      <c r="C41">
        <f t="shared" si="0"/>
        <v>1.004036661</v>
      </c>
    </row>
    <row r="42" spans="1:3" x14ac:dyDescent="0.3">
      <c r="A42" s="2">
        <v>43866</v>
      </c>
      <c r="B42">
        <v>9.1404999999999993E-3</v>
      </c>
      <c r="C42">
        <f t="shared" si="0"/>
        <v>1.0091405</v>
      </c>
    </row>
    <row r="43" spans="1:3" x14ac:dyDescent="0.3">
      <c r="A43" s="2">
        <v>43865</v>
      </c>
      <c r="B43">
        <v>2.3210822999999998E-2</v>
      </c>
      <c r="C43">
        <f t="shared" si="0"/>
        <v>1.0232108230000001</v>
      </c>
    </row>
    <row r="44" spans="1:3" x14ac:dyDescent="0.3">
      <c r="A44" s="2">
        <v>43864</v>
      </c>
      <c r="B44">
        <v>-2.1250385E-2</v>
      </c>
      <c r="C44">
        <f t="shared" si="0"/>
        <v>0.97874961500000002</v>
      </c>
    </row>
    <row r="45" spans="1:3" x14ac:dyDescent="0.3">
      <c r="A45" s="2">
        <v>43861</v>
      </c>
      <c r="B45">
        <v>-6.1234150000000001E-3</v>
      </c>
      <c r="C45">
        <f t="shared" si="0"/>
        <v>0.99387658499999998</v>
      </c>
    </row>
    <row r="46" spans="1:3" x14ac:dyDescent="0.3">
      <c r="A46" s="2">
        <v>43860</v>
      </c>
      <c r="B46">
        <v>-7.7249839999999998E-3</v>
      </c>
      <c r="C46">
        <f t="shared" si="0"/>
        <v>0.99227501600000001</v>
      </c>
    </row>
    <row r="47" spans="1:3" x14ac:dyDescent="0.3">
      <c r="A47" s="2">
        <v>43859</v>
      </c>
      <c r="B47">
        <v>6.1132560000000001E-3</v>
      </c>
      <c r="C47">
        <f t="shared" si="0"/>
        <v>1.0061132559999999</v>
      </c>
    </row>
    <row r="48" spans="1:3" x14ac:dyDescent="0.3">
      <c r="A48" s="2">
        <v>43858</v>
      </c>
      <c r="B48">
        <v>-5.2149680000000004E-3</v>
      </c>
      <c r="C48">
        <f t="shared" si="0"/>
        <v>0.99478503200000001</v>
      </c>
    </row>
    <row r="49" spans="1:3" x14ac:dyDescent="0.3">
      <c r="A49" s="2">
        <v>43857</v>
      </c>
      <c r="B49">
        <v>-1.0552528E-2</v>
      </c>
      <c r="C49">
        <f t="shared" si="0"/>
        <v>0.98944747200000005</v>
      </c>
    </row>
    <row r="50" spans="1:3" x14ac:dyDescent="0.3">
      <c r="A50" s="2">
        <v>43854</v>
      </c>
      <c r="B50">
        <v>5.574585E-3</v>
      </c>
      <c r="C50">
        <f t="shared" si="0"/>
        <v>1.005574585</v>
      </c>
    </row>
    <row r="51" spans="1:3" x14ac:dyDescent="0.3">
      <c r="A51" s="2">
        <v>43853</v>
      </c>
      <c r="B51">
        <v>6.0667239999999999E-3</v>
      </c>
      <c r="C51">
        <f t="shared" si="0"/>
        <v>1.0060667240000001</v>
      </c>
    </row>
    <row r="52" spans="1:3" x14ac:dyDescent="0.3">
      <c r="A52" s="2">
        <v>43852</v>
      </c>
      <c r="B52">
        <v>-5.1725549999999997E-3</v>
      </c>
      <c r="C52">
        <f t="shared" si="0"/>
        <v>0.99482744499999998</v>
      </c>
    </row>
    <row r="53" spans="1:3" x14ac:dyDescent="0.3">
      <c r="A53" s="2">
        <v>43851</v>
      </c>
      <c r="B53">
        <v>-4.4746179999999997E-3</v>
      </c>
      <c r="C53">
        <f t="shared" si="0"/>
        <v>0.99552538199999996</v>
      </c>
    </row>
    <row r="54" spans="1:3" x14ac:dyDescent="0.3">
      <c r="A54" s="2">
        <v>43850</v>
      </c>
      <c r="B54">
        <v>-1.0346194E-2</v>
      </c>
      <c r="C54">
        <f t="shared" si="0"/>
        <v>0.98965380599999997</v>
      </c>
    </row>
    <row r="55" spans="1:3" x14ac:dyDescent="0.3">
      <c r="A55" s="2">
        <v>43847</v>
      </c>
      <c r="B55">
        <v>-2.5497900000000001E-4</v>
      </c>
      <c r="C55">
        <f t="shared" si="0"/>
        <v>0.99974502099999996</v>
      </c>
    </row>
    <row r="56" spans="1:3" x14ac:dyDescent="0.3">
      <c r="A56" s="2">
        <v>43846</v>
      </c>
      <c r="B56">
        <v>9.8840600000000005E-4</v>
      </c>
      <c r="C56">
        <f t="shared" si="0"/>
        <v>1.0009884060000001</v>
      </c>
    </row>
    <row r="57" spans="1:3" x14ac:dyDescent="0.3">
      <c r="A57" s="2">
        <v>43845</v>
      </c>
      <c r="B57">
        <v>-1.5369310000000001E-3</v>
      </c>
      <c r="C57">
        <f t="shared" si="0"/>
        <v>0.99846306900000004</v>
      </c>
    </row>
    <row r="58" spans="1:3" x14ac:dyDescent="0.3">
      <c r="A58" s="2">
        <v>43844</v>
      </c>
      <c r="B58">
        <v>2.6562199999999999E-3</v>
      </c>
      <c r="C58">
        <f t="shared" si="0"/>
        <v>1.00265622</v>
      </c>
    </row>
    <row r="59" spans="1:3" x14ac:dyDescent="0.3">
      <c r="A59" s="2">
        <v>43843</v>
      </c>
      <c r="B59">
        <v>5.9354810000000003E-3</v>
      </c>
      <c r="C59">
        <f t="shared" si="0"/>
        <v>1.0059354810000001</v>
      </c>
    </row>
    <row r="60" spans="1:3" x14ac:dyDescent="0.3">
      <c r="A60" s="2">
        <v>43840</v>
      </c>
      <c r="B60">
        <v>3.3480469999999998E-3</v>
      </c>
      <c r="C60">
        <f t="shared" si="0"/>
        <v>1.003348047</v>
      </c>
    </row>
    <row r="61" spans="1:3" x14ac:dyDescent="0.3">
      <c r="A61" s="2">
        <v>43839</v>
      </c>
      <c r="B61">
        <v>1.5845758000000001E-2</v>
      </c>
      <c r="C61">
        <f t="shared" si="0"/>
        <v>1.015845758</v>
      </c>
    </row>
    <row r="62" spans="1:3" x14ac:dyDescent="0.3">
      <c r="A62" s="2">
        <v>43838</v>
      </c>
      <c r="B62">
        <v>-2.2899439999999999E-3</v>
      </c>
      <c r="C62">
        <f t="shared" si="0"/>
        <v>0.99771005599999996</v>
      </c>
    </row>
    <row r="63" spans="1:3" x14ac:dyDescent="0.3">
      <c r="A63" s="2">
        <v>43837</v>
      </c>
      <c r="B63">
        <v>4.994592E-3</v>
      </c>
      <c r="C63">
        <f t="shared" si="0"/>
        <v>1.0049945920000001</v>
      </c>
    </row>
    <row r="64" spans="1:3" x14ac:dyDescent="0.3">
      <c r="A64" s="2">
        <v>43836</v>
      </c>
      <c r="B64">
        <v>-1.9105852999999999E-2</v>
      </c>
      <c r="C64">
        <f t="shared" si="0"/>
        <v>0.98089414699999999</v>
      </c>
    </row>
    <row r="65" spans="1:3" x14ac:dyDescent="0.3">
      <c r="A65" s="2">
        <v>43833</v>
      </c>
      <c r="B65">
        <v>-4.5227890000000001E-3</v>
      </c>
      <c r="C65">
        <f t="shared" si="0"/>
        <v>0.99547721099999997</v>
      </c>
    </row>
    <row r="66" spans="1:3" x14ac:dyDescent="0.3">
      <c r="A66" s="2">
        <v>43832</v>
      </c>
      <c r="B66">
        <v>8.1838859999999996E-3</v>
      </c>
      <c r="C66">
        <f t="shared" si="0"/>
        <v>1.0081838860000001</v>
      </c>
    </row>
    <row r="67" spans="1:3" x14ac:dyDescent="0.3">
      <c r="A67" s="2">
        <v>43831</v>
      </c>
      <c r="B67">
        <v>1.154609E-3</v>
      </c>
      <c r="C67">
        <f t="shared" si="0"/>
        <v>1.0011546090000001</v>
      </c>
    </row>
    <row r="68" spans="1:3" x14ac:dyDescent="0.3">
      <c r="A68" s="2">
        <v>43830</v>
      </c>
      <c r="B68">
        <v>-7.131241E-3</v>
      </c>
      <c r="C68">
        <f t="shared" si="0"/>
        <v>0.99286875900000005</v>
      </c>
    </row>
    <row r="69" spans="1:3" x14ac:dyDescent="0.3">
      <c r="A69" s="2">
        <v>43829</v>
      </c>
      <c r="B69">
        <v>8.2067399999999997E-4</v>
      </c>
      <c r="C69">
        <f t="shared" si="0"/>
        <v>1.0008206740000001</v>
      </c>
    </row>
    <row r="70" spans="1:3" x14ac:dyDescent="0.3">
      <c r="A70" s="2">
        <v>43826</v>
      </c>
      <c r="B70">
        <v>9.8337949999999993E-3</v>
      </c>
      <c r="C70">
        <f t="shared" si="0"/>
        <v>1.009833795</v>
      </c>
    </row>
    <row r="71" spans="1:3" x14ac:dyDescent="0.3">
      <c r="A71" s="2">
        <v>43825</v>
      </c>
      <c r="B71">
        <v>-7.204523E-3</v>
      </c>
      <c r="C71">
        <f t="shared" ref="C71:C134" si="1">1+B71</f>
        <v>0.99279547700000004</v>
      </c>
    </row>
    <row r="72" spans="1:3" x14ac:dyDescent="0.3">
      <c r="A72" s="2">
        <v>43823</v>
      </c>
      <c r="B72">
        <v>-3.9306189999999998E-3</v>
      </c>
      <c r="C72">
        <f t="shared" si="1"/>
        <v>0.99606938099999998</v>
      </c>
    </row>
    <row r="73" spans="1:3" x14ac:dyDescent="0.3">
      <c r="A73" s="2">
        <v>43822</v>
      </c>
      <c r="B73">
        <v>-7.3744700000000002E-4</v>
      </c>
      <c r="C73">
        <f t="shared" si="1"/>
        <v>0.999262553</v>
      </c>
    </row>
    <row r="74" spans="1:3" x14ac:dyDescent="0.3">
      <c r="A74" s="2">
        <v>43819</v>
      </c>
      <c r="B74">
        <v>9.8694199999999998E-4</v>
      </c>
      <c r="C74">
        <f t="shared" si="1"/>
        <v>1.0009869419999999</v>
      </c>
    </row>
    <row r="75" spans="1:3" x14ac:dyDescent="0.3">
      <c r="A75" s="2">
        <v>43818</v>
      </c>
      <c r="B75">
        <v>3.1133110000000001E-3</v>
      </c>
      <c r="C75">
        <f t="shared" si="1"/>
        <v>1.0031133109999999</v>
      </c>
    </row>
    <row r="76" spans="1:3" x14ac:dyDescent="0.3">
      <c r="A76" s="2">
        <v>43817</v>
      </c>
      <c r="B76">
        <v>4.6568340000000003E-3</v>
      </c>
      <c r="C76">
        <f t="shared" si="1"/>
        <v>1.0046568339999999</v>
      </c>
    </row>
    <row r="77" spans="1:3" x14ac:dyDescent="0.3">
      <c r="A77" s="2">
        <v>43816</v>
      </c>
      <c r="B77">
        <v>9.212731E-3</v>
      </c>
      <c r="C77">
        <f t="shared" si="1"/>
        <v>1.0092127310000001</v>
      </c>
    </row>
    <row r="78" spans="1:3" x14ac:dyDescent="0.3">
      <c r="A78" s="2">
        <v>43815</v>
      </c>
      <c r="B78">
        <v>-2.70959E-3</v>
      </c>
      <c r="C78">
        <f t="shared" si="1"/>
        <v>0.99729040999999996</v>
      </c>
    </row>
    <row r="79" spans="1:3" x14ac:dyDescent="0.3">
      <c r="A79" s="2">
        <v>43812</v>
      </c>
      <c r="B79">
        <v>9.5975869999999994E-3</v>
      </c>
      <c r="C79">
        <f t="shared" si="1"/>
        <v>1.009597587</v>
      </c>
    </row>
    <row r="80" spans="1:3" x14ac:dyDescent="0.3">
      <c r="A80" s="2">
        <v>43811</v>
      </c>
      <c r="B80">
        <v>5.1762079999999999E-3</v>
      </c>
      <c r="C80">
        <f t="shared" si="1"/>
        <v>1.005176208</v>
      </c>
    </row>
    <row r="81" spans="1:3" x14ac:dyDescent="0.3">
      <c r="A81" s="2">
        <v>43810</v>
      </c>
      <c r="B81">
        <v>4.4995770000000003E-3</v>
      </c>
      <c r="C81">
        <f t="shared" si="1"/>
        <v>1.004499577</v>
      </c>
    </row>
    <row r="82" spans="1:3" x14ac:dyDescent="0.3">
      <c r="A82" s="2">
        <v>43809</v>
      </c>
      <c r="B82">
        <v>-6.7602260000000003E-3</v>
      </c>
      <c r="C82">
        <f t="shared" si="1"/>
        <v>0.99323977399999996</v>
      </c>
    </row>
    <row r="83" spans="1:3" x14ac:dyDescent="0.3">
      <c r="A83" s="2">
        <v>43808</v>
      </c>
      <c r="B83">
        <v>1.342113E-3</v>
      </c>
      <c r="C83">
        <f t="shared" si="1"/>
        <v>1.001342113</v>
      </c>
    </row>
    <row r="84" spans="1:3" x14ac:dyDescent="0.3">
      <c r="A84" s="2">
        <v>43805</v>
      </c>
      <c r="B84">
        <v>-8.0626699999999992E-3</v>
      </c>
      <c r="C84">
        <f t="shared" si="1"/>
        <v>0.99193732999999995</v>
      </c>
    </row>
    <row r="85" spans="1:3" x14ac:dyDescent="0.3">
      <c r="A85" s="2">
        <v>43804</v>
      </c>
      <c r="B85">
        <v>-2.0592369999999998E-3</v>
      </c>
      <c r="C85">
        <f t="shared" si="1"/>
        <v>0.99794076300000001</v>
      </c>
    </row>
    <row r="86" spans="1:3" x14ac:dyDescent="0.3">
      <c r="A86" s="2">
        <v>43803</v>
      </c>
      <c r="B86">
        <v>4.0853080000000002E-3</v>
      </c>
      <c r="C86">
        <f t="shared" si="1"/>
        <v>1.0040853080000001</v>
      </c>
    </row>
    <row r="87" spans="1:3" x14ac:dyDescent="0.3">
      <c r="A87" s="2">
        <v>43802</v>
      </c>
      <c r="B87">
        <v>-4.4819969999999997E-3</v>
      </c>
      <c r="C87">
        <f t="shared" si="1"/>
        <v>0.99551800300000004</v>
      </c>
    </row>
    <row r="88" spans="1:3" x14ac:dyDescent="0.3">
      <c r="A88" s="2">
        <v>43801</v>
      </c>
      <c r="B88">
        <v>-6.5109300000000005E-4</v>
      </c>
      <c r="C88">
        <f t="shared" si="1"/>
        <v>0.99934890700000001</v>
      </c>
    </row>
    <row r="89" spans="1:3" x14ac:dyDescent="0.3">
      <c r="A89" s="2">
        <v>43798</v>
      </c>
      <c r="B89">
        <v>-7.8264679999999996E-3</v>
      </c>
      <c r="C89">
        <f t="shared" si="1"/>
        <v>0.99217353200000002</v>
      </c>
    </row>
    <row r="90" spans="1:3" x14ac:dyDescent="0.3">
      <c r="A90" s="2">
        <v>43797</v>
      </c>
      <c r="B90">
        <v>4.169196E-3</v>
      </c>
      <c r="C90">
        <f t="shared" si="1"/>
        <v>1.0041691960000001</v>
      </c>
    </row>
    <row r="91" spans="1:3" x14ac:dyDescent="0.3">
      <c r="A91" s="2">
        <v>43796</v>
      </c>
      <c r="B91">
        <v>5.2335580000000001E-3</v>
      </c>
      <c r="C91">
        <f t="shared" si="1"/>
        <v>1.005233558</v>
      </c>
    </row>
    <row r="92" spans="1:3" x14ac:dyDescent="0.3">
      <c r="A92" s="2">
        <v>43795</v>
      </c>
      <c r="B92">
        <v>-2.9857999999999998E-3</v>
      </c>
      <c r="C92">
        <f t="shared" si="1"/>
        <v>0.99701419999999996</v>
      </c>
    </row>
    <row r="93" spans="1:3" x14ac:dyDescent="0.3">
      <c r="A93" s="2">
        <v>43794</v>
      </c>
      <c r="B93">
        <v>1.3374539E-2</v>
      </c>
      <c r="C93">
        <f t="shared" si="1"/>
        <v>1.013374539</v>
      </c>
    </row>
    <row r="94" spans="1:3" x14ac:dyDescent="0.3">
      <c r="A94" s="2">
        <v>43791</v>
      </c>
      <c r="B94">
        <v>-4.5118809999999997E-3</v>
      </c>
      <c r="C94">
        <f t="shared" si="1"/>
        <v>0.995488119</v>
      </c>
    </row>
    <row r="95" spans="1:3" x14ac:dyDescent="0.3">
      <c r="A95" s="2">
        <v>43790</v>
      </c>
      <c r="B95">
        <v>-2.5584599999999998E-3</v>
      </c>
      <c r="C95">
        <f t="shared" si="1"/>
        <v>0.99744153999999996</v>
      </c>
    </row>
    <row r="96" spans="1:3" x14ac:dyDescent="0.3">
      <c r="A96" s="2">
        <v>43789</v>
      </c>
      <c r="B96">
        <v>4.9413319999999997E-3</v>
      </c>
      <c r="C96">
        <f t="shared" si="1"/>
        <v>1.004941332</v>
      </c>
    </row>
    <row r="97" spans="1:3" x14ac:dyDescent="0.3">
      <c r="A97" s="2">
        <v>43788</v>
      </c>
      <c r="B97">
        <v>4.6783299999999996E-3</v>
      </c>
      <c r="C97">
        <f t="shared" si="1"/>
        <v>1.00467833</v>
      </c>
    </row>
    <row r="98" spans="1:3" x14ac:dyDescent="0.3">
      <c r="A98" s="2">
        <v>43787</v>
      </c>
      <c r="B98">
        <v>-9.2053600000000001E-4</v>
      </c>
      <c r="C98">
        <f t="shared" si="1"/>
        <v>0.99907946400000003</v>
      </c>
    </row>
    <row r="99" spans="1:3" x14ac:dyDescent="0.3">
      <c r="A99" s="2">
        <v>43784</v>
      </c>
      <c r="B99">
        <v>1.966846E-3</v>
      </c>
      <c r="C99">
        <f t="shared" si="1"/>
        <v>1.001966846</v>
      </c>
    </row>
    <row r="100" spans="1:3" x14ac:dyDescent="0.3">
      <c r="A100" s="2">
        <v>43783</v>
      </c>
      <c r="B100">
        <v>2.672991E-3</v>
      </c>
      <c r="C100">
        <f t="shared" si="1"/>
        <v>1.0026729910000001</v>
      </c>
    </row>
    <row r="101" spans="1:3" x14ac:dyDescent="0.3">
      <c r="A101" s="2">
        <v>43782</v>
      </c>
      <c r="B101">
        <v>-6.1275280000000001E-3</v>
      </c>
      <c r="C101">
        <f t="shared" si="1"/>
        <v>0.99387247199999995</v>
      </c>
    </row>
    <row r="102" spans="1:3" x14ac:dyDescent="0.3">
      <c r="A102" s="2">
        <v>43780</v>
      </c>
      <c r="B102">
        <v>4.45057E-4</v>
      </c>
      <c r="C102">
        <f t="shared" si="1"/>
        <v>1.0004450570000001</v>
      </c>
    </row>
    <row r="103" spans="1:3" x14ac:dyDescent="0.3">
      <c r="A103" s="2">
        <v>43777</v>
      </c>
      <c r="B103">
        <v>-8.6495989999999991E-3</v>
      </c>
      <c r="C103">
        <f t="shared" si="1"/>
        <v>0.99135040100000005</v>
      </c>
    </row>
    <row r="104" spans="1:3" x14ac:dyDescent="0.3">
      <c r="A104" s="2">
        <v>43776</v>
      </c>
      <c r="B104">
        <v>3.8442089999999999E-3</v>
      </c>
      <c r="C104">
        <f t="shared" si="1"/>
        <v>1.0038442089999999</v>
      </c>
    </row>
    <row r="105" spans="1:3" x14ac:dyDescent="0.3">
      <c r="A105" s="2">
        <v>43775</v>
      </c>
      <c r="B105">
        <v>4.0990840000000002E-3</v>
      </c>
      <c r="C105">
        <f t="shared" si="1"/>
        <v>1.0040990839999999</v>
      </c>
    </row>
    <row r="106" spans="1:3" x14ac:dyDescent="0.3">
      <c r="A106" s="2">
        <v>43774</v>
      </c>
      <c r="B106">
        <v>-2.0181729999999998E-3</v>
      </c>
      <c r="C106">
        <f t="shared" si="1"/>
        <v>0.99798182700000004</v>
      </c>
    </row>
    <row r="107" spans="1:3" x14ac:dyDescent="0.3">
      <c r="A107" s="2">
        <v>43773</v>
      </c>
      <c r="B107">
        <v>4.2638889999999999E-3</v>
      </c>
      <c r="C107">
        <f t="shared" si="1"/>
        <v>1.004263889</v>
      </c>
    </row>
    <row r="108" spans="1:3" x14ac:dyDescent="0.3">
      <c r="A108" s="2">
        <v>43770</v>
      </c>
      <c r="B108">
        <v>1.1070909999999999E-3</v>
      </c>
      <c r="C108">
        <f t="shared" si="1"/>
        <v>1.0011070909999999</v>
      </c>
    </row>
    <row r="109" spans="1:3" x14ac:dyDescent="0.3">
      <c r="A109" s="2">
        <v>43769</v>
      </c>
      <c r="B109">
        <v>2.8157970000000001E-3</v>
      </c>
      <c r="C109">
        <f t="shared" si="1"/>
        <v>1.002815797</v>
      </c>
    </row>
    <row r="110" spans="1:3" x14ac:dyDescent="0.3">
      <c r="A110" s="2">
        <v>43768</v>
      </c>
      <c r="B110">
        <v>4.8571079999999997E-3</v>
      </c>
      <c r="C110">
        <f t="shared" si="1"/>
        <v>1.0048571079999999</v>
      </c>
    </row>
    <row r="111" spans="1:3" x14ac:dyDescent="0.3">
      <c r="A111" s="2">
        <v>43767</v>
      </c>
      <c r="B111">
        <v>1.7519937999999999E-2</v>
      </c>
      <c r="C111">
        <f t="shared" si="1"/>
        <v>1.017519938</v>
      </c>
    </row>
    <row r="112" spans="1:3" x14ac:dyDescent="0.3">
      <c r="A112" s="2">
        <v>43763</v>
      </c>
      <c r="B112">
        <v>1.12305E-4</v>
      </c>
      <c r="C112">
        <f t="shared" si="1"/>
        <v>1.000112305</v>
      </c>
    </row>
    <row r="113" spans="1:3" x14ac:dyDescent="0.3">
      <c r="A113" s="2">
        <v>43762</v>
      </c>
      <c r="B113">
        <v>-1.8527929999999999E-3</v>
      </c>
      <c r="C113">
        <f t="shared" si="1"/>
        <v>0.99814720700000004</v>
      </c>
    </row>
    <row r="114" spans="1:3" x14ac:dyDescent="0.3">
      <c r="A114" s="2">
        <v>43761</v>
      </c>
      <c r="B114">
        <v>1.359124E-3</v>
      </c>
      <c r="C114">
        <f t="shared" si="1"/>
        <v>1.0013591239999999</v>
      </c>
    </row>
    <row r="115" spans="1:3" x14ac:dyDescent="0.3">
      <c r="A115" s="2">
        <v>43760</v>
      </c>
      <c r="B115">
        <v>-6.302602E-3</v>
      </c>
      <c r="C115">
        <f t="shared" si="1"/>
        <v>0.99369739800000001</v>
      </c>
    </row>
    <row r="116" spans="1:3" x14ac:dyDescent="0.3">
      <c r="A116" s="2">
        <v>43756</v>
      </c>
      <c r="B116">
        <v>6.5162889999999998E-3</v>
      </c>
      <c r="C116">
        <f t="shared" si="1"/>
        <v>1.0065162889999999</v>
      </c>
    </row>
    <row r="117" spans="1:3" x14ac:dyDescent="0.3">
      <c r="A117" s="2">
        <v>43755</v>
      </c>
      <c r="B117">
        <v>1.0672506E-2</v>
      </c>
      <c r="C117">
        <f t="shared" si="1"/>
        <v>1.0106725059999999</v>
      </c>
    </row>
    <row r="118" spans="1:3" x14ac:dyDescent="0.3">
      <c r="A118" s="2">
        <v>43754</v>
      </c>
      <c r="B118">
        <v>3.123841E-3</v>
      </c>
      <c r="C118">
        <f t="shared" si="1"/>
        <v>1.0031238410000001</v>
      </c>
    </row>
    <row r="119" spans="1:3" x14ac:dyDescent="0.3">
      <c r="A119" s="2">
        <v>43753</v>
      </c>
      <c r="B119">
        <v>7.684354E-3</v>
      </c>
      <c r="C119">
        <f t="shared" si="1"/>
        <v>1.007684354</v>
      </c>
    </row>
    <row r="120" spans="1:3" x14ac:dyDescent="0.3">
      <c r="A120" s="2">
        <v>43752</v>
      </c>
      <c r="B120">
        <v>3.193315E-3</v>
      </c>
      <c r="C120">
        <f t="shared" si="1"/>
        <v>1.0031933150000001</v>
      </c>
    </row>
    <row r="121" spans="1:3" x14ac:dyDescent="0.3">
      <c r="A121" s="2">
        <v>43749</v>
      </c>
      <c r="B121">
        <v>6.2752850000000002E-3</v>
      </c>
      <c r="C121">
        <f t="shared" si="1"/>
        <v>1.0062752850000001</v>
      </c>
    </row>
    <row r="122" spans="1:3" x14ac:dyDescent="0.3">
      <c r="A122" s="2">
        <v>43748</v>
      </c>
      <c r="B122">
        <v>-6.9608339999999999E-3</v>
      </c>
      <c r="C122">
        <f t="shared" si="1"/>
        <v>0.99303916599999997</v>
      </c>
    </row>
    <row r="123" spans="1:3" x14ac:dyDescent="0.3">
      <c r="A123" s="2">
        <v>43747</v>
      </c>
      <c r="B123">
        <v>1.6797833000000002E-2</v>
      </c>
      <c r="C123">
        <f t="shared" si="1"/>
        <v>1.016797833</v>
      </c>
    </row>
    <row r="124" spans="1:3" x14ac:dyDescent="0.3">
      <c r="A124" s="2">
        <v>43745</v>
      </c>
      <c r="B124">
        <v>-4.3266839999999999E-3</v>
      </c>
      <c r="C124">
        <f t="shared" si="1"/>
        <v>0.99567331599999997</v>
      </c>
    </row>
    <row r="125" spans="1:3" x14ac:dyDescent="0.3">
      <c r="A125" s="2">
        <v>43742</v>
      </c>
      <c r="B125">
        <v>-1.2307759999999999E-2</v>
      </c>
      <c r="C125">
        <f t="shared" si="1"/>
        <v>0.98769224</v>
      </c>
    </row>
    <row r="126" spans="1:3" x14ac:dyDescent="0.3">
      <c r="A126" s="2">
        <v>43741</v>
      </c>
      <c r="B126">
        <v>-4.0405629999999996E-3</v>
      </c>
      <c r="C126">
        <f t="shared" si="1"/>
        <v>0.995959437</v>
      </c>
    </row>
    <row r="127" spans="1:3" x14ac:dyDescent="0.3">
      <c r="A127" s="2">
        <v>43739</v>
      </c>
      <c r="B127">
        <v>-9.9830319999999993E-3</v>
      </c>
      <c r="C127">
        <f t="shared" si="1"/>
        <v>0.99001696800000005</v>
      </c>
    </row>
    <row r="128" spans="1:3" x14ac:dyDescent="0.3">
      <c r="A128" s="2">
        <v>43738</v>
      </c>
      <c r="B128">
        <v>-3.296462E-3</v>
      </c>
      <c r="C128">
        <f t="shared" si="1"/>
        <v>0.996703538</v>
      </c>
    </row>
    <row r="129" spans="1:3" x14ac:dyDescent="0.3">
      <c r="A129" s="2">
        <v>43735</v>
      </c>
      <c r="B129">
        <v>-5.0815649999999997E-3</v>
      </c>
      <c r="C129">
        <f t="shared" si="1"/>
        <v>0.99491843499999999</v>
      </c>
    </row>
    <row r="130" spans="1:3" x14ac:dyDescent="0.3">
      <c r="A130" s="2">
        <v>43734</v>
      </c>
      <c r="B130">
        <v>1.1450849000000001E-2</v>
      </c>
      <c r="C130">
        <f t="shared" si="1"/>
        <v>1.011450849</v>
      </c>
    </row>
    <row r="131" spans="1:3" x14ac:dyDescent="0.3">
      <c r="A131" s="2">
        <v>43733</v>
      </c>
      <c r="B131">
        <v>-1.2771612E-2</v>
      </c>
      <c r="C131">
        <f t="shared" si="1"/>
        <v>0.98722838800000001</v>
      </c>
    </row>
    <row r="132" spans="1:3" x14ac:dyDescent="0.3">
      <c r="A132" s="2">
        <v>43732</v>
      </c>
      <c r="B132">
        <v>-1.034465E-3</v>
      </c>
      <c r="C132">
        <f t="shared" si="1"/>
        <v>0.99896553499999996</v>
      </c>
    </row>
    <row r="133" spans="1:3" x14ac:dyDescent="0.3">
      <c r="A133" s="2">
        <v>43731</v>
      </c>
      <c r="B133">
        <v>2.8915577000000001E-2</v>
      </c>
      <c r="C133">
        <f t="shared" si="1"/>
        <v>1.028915577</v>
      </c>
    </row>
    <row r="134" spans="1:3" x14ac:dyDescent="0.3">
      <c r="A134" s="2">
        <v>43728</v>
      </c>
      <c r="B134">
        <v>5.3191128999999997E-2</v>
      </c>
      <c r="C134">
        <f t="shared" si="1"/>
        <v>1.053191129</v>
      </c>
    </row>
    <row r="135" spans="1:3" x14ac:dyDescent="0.3">
      <c r="A135" s="2">
        <v>43727</v>
      </c>
      <c r="B135">
        <v>-1.253159E-2</v>
      </c>
      <c r="C135">
        <f t="shared" ref="C135:C198" si="2">1+B135</f>
        <v>0.98746840999999996</v>
      </c>
    </row>
    <row r="136" spans="1:3" x14ac:dyDescent="0.3">
      <c r="A136" s="2">
        <v>43726</v>
      </c>
      <c r="B136">
        <v>2.1308590000000001E-3</v>
      </c>
      <c r="C136">
        <f t="shared" si="2"/>
        <v>1.002130859</v>
      </c>
    </row>
    <row r="137" spans="1:3" x14ac:dyDescent="0.3">
      <c r="A137" s="2">
        <v>43725</v>
      </c>
      <c r="B137">
        <v>-1.6894659999999999E-2</v>
      </c>
      <c r="C137">
        <f t="shared" si="2"/>
        <v>0.98310534000000005</v>
      </c>
    </row>
    <row r="138" spans="1:3" x14ac:dyDescent="0.3">
      <c r="A138" s="2">
        <v>43724</v>
      </c>
      <c r="B138">
        <v>-6.53675E-3</v>
      </c>
      <c r="C138">
        <f t="shared" si="2"/>
        <v>0.99346325000000002</v>
      </c>
    </row>
    <row r="139" spans="1:3" x14ac:dyDescent="0.3">
      <c r="A139" s="2">
        <v>43721</v>
      </c>
      <c r="B139">
        <v>8.4769449999999996E-3</v>
      </c>
      <c r="C139">
        <f t="shared" si="2"/>
        <v>1.008476945</v>
      </c>
    </row>
    <row r="140" spans="1:3" x14ac:dyDescent="0.3">
      <c r="A140" s="2">
        <v>43720</v>
      </c>
      <c r="B140">
        <v>-4.7935690000000001E-3</v>
      </c>
      <c r="C140">
        <f t="shared" si="2"/>
        <v>0.99520643099999995</v>
      </c>
    </row>
    <row r="141" spans="1:3" x14ac:dyDescent="0.3">
      <c r="A141" s="2">
        <v>43719</v>
      </c>
      <c r="B141">
        <v>2.9673949999999998E-3</v>
      </c>
      <c r="C141">
        <f t="shared" si="2"/>
        <v>1.002967395</v>
      </c>
    </row>
    <row r="142" spans="1:3" x14ac:dyDescent="0.3">
      <c r="A142" s="2">
        <v>43717</v>
      </c>
      <c r="B142">
        <v>5.1935469999999997E-3</v>
      </c>
      <c r="C142">
        <f t="shared" si="2"/>
        <v>1.005193547</v>
      </c>
    </row>
    <row r="143" spans="1:3" x14ac:dyDescent="0.3">
      <c r="A143" s="2">
        <v>43714</v>
      </c>
      <c r="B143">
        <v>9.0616429999999994E-3</v>
      </c>
      <c r="C143">
        <f t="shared" si="2"/>
        <v>1.0090616429999999</v>
      </c>
    </row>
    <row r="144" spans="1:3" x14ac:dyDescent="0.3">
      <c r="A144" s="2">
        <v>43713</v>
      </c>
      <c r="B144">
        <v>2.9968699999999998E-4</v>
      </c>
      <c r="C144">
        <f t="shared" si="2"/>
        <v>1.000299687</v>
      </c>
    </row>
    <row r="145" spans="1:3" x14ac:dyDescent="0.3">
      <c r="A145" s="2">
        <v>43712</v>
      </c>
      <c r="B145">
        <v>4.3295449999999997E-3</v>
      </c>
      <c r="C145">
        <f t="shared" si="2"/>
        <v>1.004329545</v>
      </c>
    </row>
    <row r="146" spans="1:3" x14ac:dyDescent="0.3">
      <c r="A146" s="2">
        <v>43711</v>
      </c>
      <c r="B146">
        <v>-2.0443118999999999E-2</v>
      </c>
      <c r="C146">
        <f t="shared" si="2"/>
        <v>0.97955688100000005</v>
      </c>
    </row>
    <row r="147" spans="1:3" x14ac:dyDescent="0.3">
      <c r="A147" s="2">
        <v>43707</v>
      </c>
      <c r="B147">
        <v>6.8458299999999998E-3</v>
      </c>
      <c r="C147">
        <f t="shared" si="2"/>
        <v>1.0068458300000001</v>
      </c>
    </row>
    <row r="148" spans="1:3" x14ac:dyDescent="0.3">
      <c r="A148" s="2">
        <v>43706</v>
      </c>
      <c r="B148">
        <v>-8.8537860000000006E-3</v>
      </c>
      <c r="C148">
        <f t="shared" si="2"/>
        <v>0.99114621400000003</v>
      </c>
    </row>
    <row r="149" spans="1:3" x14ac:dyDescent="0.3">
      <c r="A149" s="2">
        <v>43705</v>
      </c>
      <c r="B149">
        <v>-5.3352670000000003E-3</v>
      </c>
      <c r="C149">
        <f t="shared" si="2"/>
        <v>0.99466473300000002</v>
      </c>
    </row>
    <row r="150" spans="1:3" x14ac:dyDescent="0.3">
      <c r="A150" s="2">
        <v>43704</v>
      </c>
      <c r="B150">
        <v>4.2955909999999996E-3</v>
      </c>
      <c r="C150">
        <f t="shared" si="2"/>
        <v>1.004295591</v>
      </c>
    </row>
    <row r="151" spans="1:3" x14ac:dyDescent="0.3">
      <c r="A151" s="2">
        <v>43703</v>
      </c>
      <c r="B151">
        <v>2.1100067E-2</v>
      </c>
      <c r="C151">
        <f t="shared" si="2"/>
        <v>1.0211000669999999</v>
      </c>
    </row>
    <row r="152" spans="1:3" x14ac:dyDescent="0.3">
      <c r="A152" s="2">
        <v>43700</v>
      </c>
      <c r="B152">
        <v>8.1926389999999998E-3</v>
      </c>
      <c r="C152">
        <f t="shared" si="2"/>
        <v>1.008192639</v>
      </c>
    </row>
    <row r="153" spans="1:3" x14ac:dyDescent="0.3">
      <c r="A153" s="2">
        <v>43699</v>
      </c>
      <c r="B153">
        <v>-1.624283E-2</v>
      </c>
      <c r="C153">
        <f t="shared" si="2"/>
        <v>0.98375716999999996</v>
      </c>
    </row>
    <row r="154" spans="1:3" x14ac:dyDescent="0.3">
      <c r="A154" s="2">
        <v>43698</v>
      </c>
      <c r="B154">
        <v>-8.9225569999999994E-3</v>
      </c>
      <c r="C154">
        <f t="shared" si="2"/>
        <v>0.991077443</v>
      </c>
    </row>
    <row r="155" spans="1:3" x14ac:dyDescent="0.3">
      <c r="A155" s="2">
        <v>43697</v>
      </c>
      <c r="B155">
        <v>-3.3382239999999999E-3</v>
      </c>
      <c r="C155">
        <f t="shared" si="2"/>
        <v>0.99666177600000005</v>
      </c>
    </row>
    <row r="156" spans="1:3" x14ac:dyDescent="0.3">
      <c r="A156" s="2">
        <v>43696</v>
      </c>
      <c r="B156">
        <v>5.5219899999999996E-4</v>
      </c>
      <c r="C156">
        <f t="shared" si="2"/>
        <v>1.0005521989999999</v>
      </c>
    </row>
    <row r="157" spans="1:3" x14ac:dyDescent="0.3">
      <c r="A157" s="2">
        <v>43693</v>
      </c>
      <c r="B157">
        <v>1.668215E-3</v>
      </c>
      <c r="C157">
        <f t="shared" si="2"/>
        <v>1.001668215</v>
      </c>
    </row>
    <row r="158" spans="1:3" x14ac:dyDescent="0.3">
      <c r="A158" s="2">
        <v>43691</v>
      </c>
      <c r="B158">
        <v>9.4775950000000001E-3</v>
      </c>
      <c r="C158">
        <f t="shared" si="2"/>
        <v>1.0094775949999999</v>
      </c>
    </row>
    <row r="159" spans="1:3" x14ac:dyDescent="0.3">
      <c r="A159" s="2">
        <v>43690</v>
      </c>
      <c r="B159">
        <v>-1.6544244999999999E-2</v>
      </c>
      <c r="C159">
        <f t="shared" si="2"/>
        <v>0.98345575500000004</v>
      </c>
    </row>
    <row r="160" spans="1:3" x14ac:dyDescent="0.3">
      <c r="A160" s="2">
        <v>43686</v>
      </c>
      <c r="B160">
        <v>6.9975569999999997E-3</v>
      </c>
      <c r="C160">
        <f t="shared" si="2"/>
        <v>1.006997557</v>
      </c>
    </row>
    <row r="161" spans="1:3" x14ac:dyDescent="0.3">
      <c r="A161" s="2">
        <v>43685</v>
      </c>
      <c r="B161">
        <v>1.6300511E-2</v>
      </c>
      <c r="C161">
        <f t="shared" si="2"/>
        <v>1.0163005110000001</v>
      </c>
    </row>
    <row r="162" spans="1:3" x14ac:dyDescent="0.3">
      <c r="A162" s="2">
        <v>43684</v>
      </c>
      <c r="B162">
        <v>-8.4716740000000002E-3</v>
      </c>
      <c r="C162">
        <f t="shared" si="2"/>
        <v>0.99152832599999996</v>
      </c>
    </row>
    <row r="163" spans="1:3" x14ac:dyDescent="0.3">
      <c r="A163" s="2">
        <v>43683</v>
      </c>
      <c r="B163">
        <v>7.8848890000000008E-3</v>
      </c>
      <c r="C163">
        <f t="shared" si="2"/>
        <v>1.0078848890000001</v>
      </c>
    </row>
    <row r="164" spans="1:3" x14ac:dyDescent="0.3">
      <c r="A164" s="2">
        <v>43682</v>
      </c>
      <c r="B164">
        <v>-1.2252951999999999E-2</v>
      </c>
      <c r="C164">
        <f t="shared" si="2"/>
        <v>0.98774704800000002</v>
      </c>
    </row>
    <row r="165" spans="1:3" x14ac:dyDescent="0.3">
      <c r="A165" s="2">
        <v>43679</v>
      </c>
      <c r="B165">
        <v>1.58011E-3</v>
      </c>
      <c r="C165">
        <f t="shared" si="2"/>
        <v>1.0015801099999999</v>
      </c>
    </row>
    <row r="166" spans="1:3" x14ac:dyDescent="0.3">
      <c r="A166" s="2">
        <v>43678</v>
      </c>
      <c r="B166">
        <v>-1.2412304000000001E-2</v>
      </c>
      <c r="C166">
        <f t="shared" si="2"/>
        <v>0.98758769599999996</v>
      </c>
    </row>
    <row r="167" spans="1:3" x14ac:dyDescent="0.3">
      <c r="A167" s="2">
        <v>43677</v>
      </c>
      <c r="B167">
        <v>2.9407700000000001E-3</v>
      </c>
      <c r="C167">
        <f t="shared" si="2"/>
        <v>1.0029407699999999</v>
      </c>
    </row>
    <row r="168" spans="1:3" x14ac:dyDescent="0.3">
      <c r="A168" s="2">
        <v>43676</v>
      </c>
      <c r="B168">
        <v>-9.2767849999999992E-3</v>
      </c>
      <c r="C168">
        <f t="shared" si="2"/>
        <v>0.99072321500000005</v>
      </c>
    </row>
    <row r="169" spans="1:3" x14ac:dyDescent="0.3">
      <c r="A169" s="2">
        <v>43675</v>
      </c>
      <c r="B169">
        <v>-8.427604E-3</v>
      </c>
      <c r="C169">
        <f t="shared" si="2"/>
        <v>0.99157239600000002</v>
      </c>
    </row>
    <row r="170" spans="1:3" x14ac:dyDescent="0.3">
      <c r="A170" s="2">
        <v>43672</v>
      </c>
      <c r="B170">
        <v>2.85718E-3</v>
      </c>
      <c r="C170">
        <f t="shared" si="2"/>
        <v>1.0028571799999999</v>
      </c>
    </row>
    <row r="171" spans="1:3" x14ac:dyDescent="0.3">
      <c r="A171" s="2">
        <v>43671</v>
      </c>
      <c r="B171">
        <v>-1.698953E-3</v>
      </c>
      <c r="C171">
        <f t="shared" si="2"/>
        <v>0.998301047</v>
      </c>
    </row>
    <row r="172" spans="1:3" x14ac:dyDescent="0.3">
      <c r="A172" s="2">
        <v>43670</v>
      </c>
      <c r="B172">
        <v>-5.2731210000000004E-3</v>
      </c>
      <c r="C172">
        <f t="shared" si="2"/>
        <v>0.99472687900000001</v>
      </c>
    </row>
    <row r="173" spans="1:3" x14ac:dyDescent="0.3">
      <c r="A173" s="2">
        <v>43669</v>
      </c>
      <c r="B173">
        <v>-1.335283E-3</v>
      </c>
      <c r="C173">
        <f t="shared" si="2"/>
        <v>0.99866471700000004</v>
      </c>
    </row>
    <row r="174" spans="1:3" x14ac:dyDescent="0.3">
      <c r="A174" s="2">
        <v>43668</v>
      </c>
      <c r="B174">
        <v>-6.3970759999999998E-3</v>
      </c>
      <c r="C174">
        <f t="shared" si="2"/>
        <v>0.99360292400000005</v>
      </c>
    </row>
    <row r="175" spans="1:3" x14ac:dyDescent="0.3">
      <c r="A175" s="2">
        <v>43665</v>
      </c>
      <c r="B175">
        <v>-1.5318782E-2</v>
      </c>
      <c r="C175">
        <f t="shared" si="2"/>
        <v>0.98468121799999997</v>
      </c>
    </row>
    <row r="176" spans="1:3" x14ac:dyDescent="0.3">
      <c r="A176" s="2">
        <v>43664</v>
      </c>
      <c r="B176">
        <v>-7.7518379999999996E-3</v>
      </c>
      <c r="C176">
        <f t="shared" si="2"/>
        <v>0.99224816199999999</v>
      </c>
    </row>
    <row r="177" spans="1:3" x14ac:dyDescent="0.3">
      <c r="A177" s="2">
        <v>43663</v>
      </c>
      <c r="B177">
        <v>2.1350639999999999E-3</v>
      </c>
      <c r="C177">
        <f t="shared" si="2"/>
        <v>1.002135064</v>
      </c>
    </row>
    <row r="178" spans="1:3" x14ac:dyDescent="0.3">
      <c r="A178" s="2">
        <v>43662</v>
      </c>
      <c r="B178">
        <v>6.4072970000000002E-3</v>
      </c>
      <c r="C178">
        <f t="shared" si="2"/>
        <v>1.006407297</v>
      </c>
    </row>
    <row r="179" spans="1:3" x14ac:dyDescent="0.3">
      <c r="A179" s="2">
        <v>43661</v>
      </c>
      <c r="B179">
        <v>3.1031909999999999E-3</v>
      </c>
      <c r="C179">
        <f t="shared" si="2"/>
        <v>1.0031031909999999</v>
      </c>
    </row>
    <row r="180" spans="1:3" x14ac:dyDescent="0.3">
      <c r="A180" s="2">
        <v>43658</v>
      </c>
      <c r="B180">
        <v>-2.6245919999999998E-3</v>
      </c>
      <c r="C180">
        <f t="shared" si="2"/>
        <v>0.99737540800000002</v>
      </c>
    </row>
    <row r="181" spans="1:3" x14ac:dyDescent="0.3">
      <c r="A181" s="2">
        <v>43657</v>
      </c>
      <c r="B181">
        <v>7.3050459999999999E-3</v>
      </c>
      <c r="C181">
        <f t="shared" si="2"/>
        <v>1.0073050459999999</v>
      </c>
    </row>
    <row r="182" spans="1:3" x14ac:dyDescent="0.3">
      <c r="A182" s="2">
        <v>43656</v>
      </c>
      <c r="B182">
        <v>-4.932545E-3</v>
      </c>
      <c r="C182">
        <f t="shared" si="2"/>
        <v>0.99506745500000005</v>
      </c>
    </row>
    <row r="183" spans="1:3" x14ac:dyDescent="0.3">
      <c r="A183" s="2">
        <v>43655</v>
      </c>
      <c r="B183">
        <v>-2.33525E-4</v>
      </c>
      <c r="C183">
        <f t="shared" si="2"/>
        <v>0.99976647500000004</v>
      </c>
    </row>
    <row r="184" spans="1:3" x14ac:dyDescent="0.3">
      <c r="A184" s="2">
        <v>43654</v>
      </c>
      <c r="B184">
        <v>-2.1382403000000001E-2</v>
      </c>
      <c r="C184">
        <f t="shared" si="2"/>
        <v>0.97861759699999995</v>
      </c>
    </row>
    <row r="185" spans="1:3" x14ac:dyDescent="0.3">
      <c r="A185" s="2">
        <v>43651</v>
      </c>
      <c r="B185">
        <v>-1.1350335E-2</v>
      </c>
      <c r="C185">
        <f t="shared" si="2"/>
        <v>0.98864966499999996</v>
      </c>
    </row>
    <row r="186" spans="1:3" x14ac:dyDescent="0.3">
      <c r="A186" s="2">
        <v>43650</v>
      </c>
      <c r="B186">
        <v>2.517465E-3</v>
      </c>
      <c r="C186">
        <f t="shared" si="2"/>
        <v>1.0025174649999999</v>
      </c>
    </row>
    <row r="187" spans="1:3" x14ac:dyDescent="0.3">
      <c r="A187" s="2">
        <v>43649</v>
      </c>
      <c r="B187">
        <v>5.4156400000000002E-4</v>
      </c>
      <c r="C187">
        <f t="shared" si="2"/>
        <v>1.0005415639999999</v>
      </c>
    </row>
    <row r="188" spans="1:3" x14ac:dyDescent="0.3">
      <c r="A188" s="2">
        <v>43648</v>
      </c>
      <c r="B188">
        <v>3.7672090000000001E-3</v>
      </c>
      <c r="C188">
        <f t="shared" si="2"/>
        <v>1.003767209</v>
      </c>
    </row>
    <row r="189" spans="1:3" x14ac:dyDescent="0.3">
      <c r="A189" s="2">
        <v>43647</v>
      </c>
      <c r="B189">
        <v>6.5103890000000001E-3</v>
      </c>
      <c r="C189">
        <f t="shared" si="2"/>
        <v>1.006510389</v>
      </c>
    </row>
    <row r="190" spans="1:3" x14ac:dyDescent="0.3">
      <c r="A190" s="2">
        <v>43644</v>
      </c>
      <c r="B190">
        <v>-4.4504480000000001E-3</v>
      </c>
      <c r="C190">
        <f t="shared" si="2"/>
        <v>0.99554955199999995</v>
      </c>
    </row>
    <row r="191" spans="1:3" x14ac:dyDescent="0.3">
      <c r="A191" s="2">
        <v>43643</v>
      </c>
      <c r="B191">
        <v>-5.0643400000000005E-4</v>
      </c>
      <c r="C191">
        <f t="shared" si="2"/>
        <v>0.99949356599999994</v>
      </c>
    </row>
    <row r="192" spans="1:3" x14ac:dyDescent="0.3">
      <c r="A192" s="2">
        <v>43642</v>
      </c>
      <c r="B192">
        <v>4.331779E-3</v>
      </c>
      <c r="C192">
        <f t="shared" si="2"/>
        <v>1.0043317789999999</v>
      </c>
    </row>
    <row r="193" spans="1:3" x14ac:dyDescent="0.3">
      <c r="A193" s="2">
        <v>43641</v>
      </c>
      <c r="B193">
        <v>8.2737350000000008E-3</v>
      </c>
      <c r="C193">
        <f t="shared" si="2"/>
        <v>1.0082737349999999</v>
      </c>
    </row>
    <row r="194" spans="1:3" x14ac:dyDescent="0.3">
      <c r="A194" s="2">
        <v>43640</v>
      </c>
      <c r="B194">
        <v>-2.0853809999999999E-3</v>
      </c>
      <c r="C194">
        <f t="shared" si="2"/>
        <v>0.997914619</v>
      </c>
    </row>
    <row r="195" spans="1:3" x14ac:dyDescent="0.3">
      <c r="A195" s="2">
        <v>43637</v>
      </c>
      <c r="B195">
        <v>-9.0984340000000007E-3</v>
      </c>
      <c r="C195">
        <f t="shared" si="2"/>
        <v>0.99090156600000001</v>
      </c>
    </row>
    <row r="196" spans="1:3" x14ac:dyDescent="0.3">
      <c r="A196" s="2">
        <v>43636</v>
      </c>
      <c r="B196">
        <v>1.2000205999999999E-2</v>
      </c>
      <c r="C196">
        <f t="shared" si="2"/>
        <v>1.012000206</v>
      </c>
    </row>
    <row r="197" spans="1:3" x14ac:dyDescent="0.3">
      <c r="A197" s="2">
        <v>43635</v>
      </c>
      <c r="B197" s="28">
        <v>-4.2599300000000001E-6</v>
      </c>
      <c r="C197">
        <f t="shared" si="2"/>
        <v>0.99999574007000003</v>
      </c>
    </row>
    <row r="198" spans="1:3" x14ac:dyDescent="0.3">
      <c r="A198" s="2">
        <v>43634</v>
      </c>
      <c r="B198">
        <v>1.657759E-3</v>
      </c>
      <c r="C198">
        <f t="shared" si="2"/>
        <v>1.001657759</v>
      </c>
    </row>
    <row r="199" spans="1:3" x14ac:dyDescent="0.3">
      <c r="A199" s="2">
        <v>43633</v>
      </c>
      <c r="B199">
        <v>-1.278403E-2</v>
      </c>
      <c r="C199">
        <f t="shared" ref="C199:C248" si="3">1+B199</f>
        <v>0.98721597000000005</v>
      </c>
    </row>
    <row r="200" spans="1:3" x14ac:dyDescent="0.3">
      <c r="A200" s="2">
        <v>43630</v>
      </c>
      <c r="B200">
        <v>-7.617057E-3</v>
      </c>
      <c r="C200">
        <f t="shared" si="3"/>
        <v>0.99238294299999996</v>
      </c>
    </row>
    <row r="201" spans="1:3" x14ac:dyDescent="0.3">
      <c r="A201" s="2">
        <v>43629</v>
      </c>
      <c r="B201">
        <v>6.5928799999999995E-4</v>
      </c>
      <c r="C201">
        <f t="shared" si="3"/>
        <v>1.000659288</v>
      </c>
    </row>
    <row r="202" spans="1:3" x14ac:dyDescent="0.3">
      <c r="A202" s="2">
        <v>43628</v>
      </c>
      <c r="B202">
        <v>-4.9641820000000001E-3</v>
      </c>
      <c r="C202">
        <f t="shared" si="3"/>
        <v>0.99503581799999996</v>
      </c>
    </row>
    <row r="203" spans="1:3" x14ac:dyDescent="0.3">
      <c r="A203" s="2">
        <v>43627</v>
      </c>
      <c r="B203">
        <v>3.5981289999999998E-3</v>
      </c>
      <c r="C203">
        <f t="shared" si="3"/>
        <v>1.003598129</v>
      </c>
    </row>
    <row r="204" spans="1:3" x14ac:dyDescent="0.3">
      <c r="A204" s="2">
        <v>43626</v>
      </c>
      <c r="B204">
        <v>4.3847469999999996E-3</v>
      </c>
      <c r="C204">
        <f t="shared" si="3"/>
        <v>1.004384747</v>
      </c>
    </row>
    <row r="205" spans="1:3" x14ac:dyDescent="0.3">
      <c r="A205" s="2">
        <v>43623</v>
      </c>
      <c r="B205">
        <v>2.2712729999999999E-3</v>
      </c>
      <c r="C205">
        <f t="shared" si="3"/>
        <v>1.0022712730000001</v>
      </c>
    </row>
    <row r="206" spans="1:3" x14ac:dyDescent="0.3">
      <c r="A206" s="2">
        <v>43622</v>
      </c>
      <c r="B206">
        <v>-1.4798333E-2</v>
      </c>
      <c r="C206">
        <f t="shared" si="3"/>
        <v>0.985201667</v>
      </c>
    </row>
    <row r="207" spans="1:3" x14ac:dyDescent="0.3">
      <c r="A207" s="2">
        <v>43620</v>
      </c>
      <c r="B207">
        <v>-5.5341139999999997E-3</v>
      </c>
      <c r="C207">
        <f t="shared" si="3"/>
        <v>0.99446588599999997</v>
      </c>
    </row>
    <row r="208" spans="1:3" x14ac:dyDescent="0.3">
      <c r="A208" s="2">
        <v>43619</v>
      </c>
      <c r="B208">
        <v>1.3901936E-2</v>
      </c>
      <c r="C208">
        <f t="shared" si="3"/>
        <v>1.0139019359999999</v>
      </c>
    </row>
    <row r="209" spans="1:3" x14ac:dyDescent="0.3">
      <c r="A209" s="2">
        <v>43616</v>
      </c>
      <c r="B209">
        <v>-1.9337670000000001E-3</v>
      </c>
      <c r="C209">
        <f t="shared" si="3"/>
        <v>0.99806623299999997</v>
      </c>
    </row>
    <row r="210" spans="1:3" x14ac:dyDescent="0.3">
      <c r="A210" s="2">
        <v>43615</v>
      </c>
      <c r="B210">
        <v>7.1494870000000004E-3</v>
      </c>
      <c r="C210">
        <f t="shared" si="3"/>
        <v>1.007149487</v>
      </c>
    </row>
    <row r="211" spans="1:3" x14ac:dyDescent="0.3">
      <c r="A211" s="2">
        <v>43614</v>
      </c>
      <c r="B211">
        <v>-5.6712050000000003E-3</v>
      </c>
      <c r="C211">
        <f t="shared" si="3"/>
        <v>0.99432879500000004</v>
      </c>
    </row>
    <row r="212" spans="1:3" x14ac:dyDescent="0.3">
      <c r="A212" s="2">
        <v>43613</v>
      </c>
      <c r="B212">
        <v>3.3543700000000001E-4</v>
      </c>
      <c r="C212">
        <f t="shared" si="3"/>
        <v>1.0003354369999999</v>
      </c>
    </row>
    <row r="213" spans="1:3" x14ac:dyDescent="0.3">
      <c r="A213" s="2">
        <v>43612</v>
      </c>
      <c r="B213">
        <v>6.8093310000000001E-3</v>
      </c>
      <c r="C213">
        <f t="shared" si="3"/>
        <v>1.0068093309999999</v>
      </c>
    </row>
    <row r="214" spans="1:3" x14ac:dyDescent="0.3">
      <c r="A214" s="2">
        <v>43609</v>
      </c>
      <c r="B214">
        <v>1.6046067000000001E-2</v>
      </c>
      <c r="C214">
        <f t="shared" si="3"/>
        <v>1.016046067</v>
      </c>
    </row>
    <row r="215" spans="1:3" x14ac:dyDescent="0.3">
      <c r="A215" s="2">
        <v>43608</v>
      </c>
      <c r="B215">
        <v>-6.8879939999999997E-3</v>
      </c>
      <c r="C215">
        <f t="shared" si="3"/>
        <v>0.99311200600000005</v>
      </c>
    </row>
    <row r="216" spans="1:3" x14ac:dyDescent="0.3">
      <c r="A216" s="2">
        <v>43607</v>
      </c>
      <c r="B216">
        <v>2.4596919999999999E-3</v>
      </c>
      <c r="C216">
        <f t="shared" si="3"/>
        <v>1.002459692</v>
      </c>
    </row>
    <row r="217" spans="1:3" x14ac:dyDescent="0.3">
      <c r="A217" s="2">
        <v>43606</v>
      </c>
      <c r="B217">
        <v>-1.0073374E-2</v>
      </c>
      <c r="C217">
        <f t="shared" si="3"/>
        <v>0.98992662600000003</v>
      </c>
    </row>
    <row r="218" spans="1:3" x14ac:dyDescent="0.3">
      <c r="A218" s="2">
        <v>43605</v>
      </c>
      <c r="B218">
        <v>3.6915407999999997E-2</v>
      </c>
      <c r="C218">
        <f t="shared" si="3"/>
        <v>1.036915408</v>
      </c>
    </row>
    <row r="219" spans="1:3" x14ac:dyDescent="0.3">
      <c r="A219" s="2">
        <v>43602</v>
      </c>
      <c r="B219">
        <v>1.3329435000000001E-2</v>
      </c>
      <c r="C219">
        <f t="shared" si="3"/>
        <v>1.0133294349999999</v>
      </c>
    </row>
    <row r="220" spans="1:3" x14ac:dyDescent="0.3">
      <c r="A220" s="2">
        <v>43601</v>
      </c>
      <c r="B220">
        <v>8.9719110000000008E-3</v>
      </c>
      <c r="C220">
        <f t="shared" si="3"/>
        <v>1.0089719109999999</v>
      </c>
    </row>
    <row r="221" spans="1:3" x14ac:dyDescent="0.3">
      <c r="A221" s="2">
        <v>43600</v>
      </c>
      <c r="B221">
        <v>-5.7966060000000002E-3</v>
      </c>
      <c r="C221">
        <f t="shared" si="3"/>
        <v>0.99420339400000002</v>
      </c>
    </row>
    <row r="222" spans="1:3" x14ac:dyDescent="0.3">
      <c r="A222" s="2">
        <v>43599</v>
      </c>
      <c r="B222">
        <v>6.6243530000000004E-3</v>
      </c>
      <c r="C222">
        <f t="shared" si="3"/>
        <v>1.0066243530000001</v>
      </c>
    </row>
    <row r="223" spans="1:3" x14ac:dyDescent="0.3">
      <c r="A223" s="2">
        <v>43598</v>
      </c>
      <c r="B223">
        <v>-1.1588026E-2</v>
      </c>
      <c r="C223">
        <f t="shared" si="3"/>
        <v>0.98841197400000003</v>
      </c>
    </row>
    <row r="224" spans="1:3" x14ac:dyDescent="0.3">
      <c r="A224" s="2">
        <v>43595</v>
      </c>
      <c r="B224">
        <v>-2.0261739999999999E-3</v>
      </c>
      <c r="C224">
        <f t="shared" si="3"/>
        <v>0.99797382599999995</v>
      </c>
    </row>
    <row r="225" spans="1:3" x14ac:dyDescent="0.3">
      <c r="A225" s="2">
        <v>43594</v>
      </c>
      <c r="B225">
        <v>-5.0751040000000004E-3</v>
      </c>
      <c r="C225">
        <f t="shared" si="3"/>
        <v>0.994924896</v>
      </c>
    </row>
    <row r="226" spans="1:3" x14ac:dyDescent="0.3">
      <c r="A226" s="2">
        <v>43593</v>
      </c>
      <c r="B226">
        <v>-1.2041346E-2</v>
      </c>
      <c r="C226">
        <f t="shared" si="3"/>
        <v>0.98795865400000005</v>
      </c>
    </row>
    <row r="227" spans="1:3" x14ac:dyDescent="0.3">
      <c r="A227" s="2">
        <v>43592</v>
      </c>
      <c r="B227">
        <v>-8.6521340000000006E-3</v>
      </c>
      <c r="C227">
        <f t="shared" si="3"/>
        <v>0.99134786600000002</v>
      </c>
    </row>
    <row r="228" spans="1:3" x14ac:dyDescent="0.3">
      <c r="A228" s="2">
        <v>43591</v>
      </c>
      <c r="B228">
        <v>-9.7333990000000002E-3</v>
      </c>
      <c r="C228">
        <f t="shared" si="3"/>
        <v>0.99026660099999997</v>
      </c>
    </row>
    <row r="229" spans="1:3" x14ac:dyDescent="0.3">
      <c r="A229" s="2">
        <v>43588</v>
      </c>
      <c r="B229">
        <v>-1.066121E-3</v>
      </c>
      <c r="C229">
        <f t="shared" si="3"/>
        <v>0.99893387899999997</v>
      </c>
    </row>
    <row r="230" spans="1:3" x14ac:dyDescent="0.3">
      <c r="A230" s="2">
        <v>43587</v>
      </c>
      <c r="B230">
        <v>-1.9918359999999999E-3</v>
      </c>
      <c r="C230">
        <f t="shared" si="3"/>
        <v>0.99800816400000003</v>
      </c>
    </row>
    <row r="231" spans="1:3" x14ac:dyDescent="0.3">
      <c r="A231" s="2">
        <v>43585</v>
      </c>
      <c r="B231">
        <v>-5.5297300000000001E-4</v>
      </c>
      <c r="C231">
        <f t="shared" si="3"/>
        <v>0.99944702699999999</v>
      </c>
    </row>
    <row r="232" spans="1:3" x14ac:dyDescent="0.3">
      <c r="A232" s="2">
        <v>43581</v>
      </c>
      <c r="B232">
        <v>9.6935690000000008E-3</v>
      </c>
      <c r="C232">
        <f t="shared" si="3"/>
        <v>1.009693569</v>
      </c>
    </row>
    <row r="233" spans="1:3" x14ac:dyDescent="0.3">
      <c r="A233" s="2">
        <v>43580</v>
      </c>
      <c r="B233">
        <v>-7.1933739999999998E-3</v>
      </c>
      <c r="C233">
        <f t="shared" si="3"/>
        <v>0.99280662600000003</v>
      </c>
    </row>
    <row r="234" spans="1:3" x14ac:dyDescent="0.3">
      <c r="A234" s="2">
        <v>43579</v>
      </c>
      <c r="B234">
        <v>1.2975194000000001E-2</v>
      </c>
      <c r="C234">
        <f t="shared" si="3"/>
        <v>1.012975194</v>
      </c>
    </row>
    <row r="235" spans="1:3" x14ac:dyDescent="0.3">
      <c r="A235" s="2">
        <v>43578</v>
      </c>
      <c r="B235">
        <v>-1.5955909999999999E-3</v>
      </c>
      <c r="C235">
        <f t="shared" si="3"/>
        <v>0.99840440900000005</v>
      </c>
    </row>
    <row r="236" spans="1:3" x14ac:dyDescent="0.3">
      <c r="A236" s="2">
        <v>43577</v>
      </c>
      <c r="B236">
        <v>-1.3473351999999999E-2</v>
      </c>
      <c r="C236">
        <f t="shared" si="3"/>
        <v>0.98652664800000001</v>
      </c>
    </row>
    <row r="237" spans="1:3" x14ac:dyDescent="0.3">
      <c r="A237" s="2">
        <v>43573</v>
      </c>
      <c r="B237">
        <v>-2.9142399999999998E-3</v>
      </c>
      <c r="C237">
        <f t="shared" si="3"/>
        <v>0.99708576000000004</v>
      </c>
    </row>
    <row r="238" spans="1:3" x14ac:dyDescent="0.3">
      <c r="A238" s="2">
        <v>43571</v>
      </c>
      <c r="B238">
        <v>8.2804009999999997E-3</v>
      </c>
      <c r="C238">
        <f t="shared" si="3"/>
        <v>1.0082804009999999</v>
      </c>
    </row>
    <row r="239" spans="1:3" x14ac:dyDescent="0.3">
      <c r="A239" s="2">
        <v>43570</v>
      </c>
      <c r="B239">
        <v>4.0279649999999997E-3</v>
      </c>
      <c r="C239">
        <f t="shared" si="3"/>
        <v>1.0040279649999999</v>
      </c>
    </row>
    <row r="240" spans="1:3" x14ac:dyDescent="0.3">
      <c r="A240" s="2">
        <v>43567</v>
      </c>
      <c r="B240">
        <v>4.0313190000000002E-3</v>
      </c>
      <c r="C240">
        <f t="shared" si="3"/>
        <v>1.0040313190000001</v>
      </c>
    </row>
    <row r="241" spans="1:3" x14ac:dyDescent="0.3">
      <c r="A241" s="2">
        <v>43566</v>
      </c>
      <c r="B241">
        <v>1.0704480000000001E-3</v>
      </c>
      <c r="C241">
        <f t="shared" si="3"/>
        <v>1.0010704479999999</v>
      </c>
    </row>
    <row r="242" spans="1:3" x14ac:dyDescent="0.3">
      <c r="A242" s="2">
        <v>43565</v>
      </c>
      <c r="B242">
        <v>-7.5094899999999997E-3</v>
      </c>
      <c r="C242">
        <f t="shared" si="3"/>
        <v>0.99249050999999999</v>
      </c>
    </row>
    <row r="243" spans="1:3" x14ac:dyDescent="0.3">
      <c r="A243" s="2">
        <v>43564</v>
      </c>
      <c r="B243">
        <v>5.8124170000000003E-3</v>
      </c>
      <c r="C243">
        <f t="shared" si="3"/>
        <v>1.005812417</v>
      </c>
    </row>
    <row r="244" spans="1:3" x14ac:dyDescent="0.3">
      <c r="A244" s="2">
        <v>43563</v>
      </c>
      <c r="B244">
        <v>-5.2674829999999999E-3</v>
      </c>
      <c r="C244">
        <f t="shared" si="3"/>
        <v>0.99473251699999998</v>
      </c>
    </row>
    <row r="245" spans="1:3" x14ac:dyDescent="0.3">
      <c r="A245" s="2">
        <v>43560</v>
      </c>
      <c r="B245">
        <v>5.8587860000000004E-3</v>
      </c>
      <c r="C245">
        <f t="shared" si="3"/>
        <v>1.0058587859999999</v>
      </c>
    </row>
    <row r="246" spans="1:3" x14ac:dyDescent="0.3">
      <c r="A246" s="2">
        <v>43559</v>
      </c>
      <c r="B246">
        <v>-3.9462719999999998E-3</v>
      </c>
      <c r="C246">
        <f t="shared" si="3"/>
        <v>0.99605372800000003</v>
      </c>
    </row>
    <row r="247" spans="1:3" x14ac:dyDescent="0.3">
      <c r="A247" s="2">
        <v>43558</v>
      </c>
      <c r="B247">
        <v>-5.912133E-3</v>
      </c>
      <c r="C247">
        <f t="shared" si="3"/>
        <v>0.99408786699999996</v>
      </c>
    </row>
    <row r="248" spans="1:3" x14ac:dyDescent="0.3">
      <c r="A248" s="2">
        <v>43557</v>
      </c>
      <c r="B248">
        <v>3.774894E-3</v>
      </c>
      <c r="C248">
        <f t="shared" si="3"/>
        <v>1.003774894</v>
      </c>
    </row>
    <row r="249" spans="1:3" x14ac:dyDescent="0.3">
      <c r="A249" s="2">
        <v>43556</v>
      </c>
    </row>
  </sheetData>
  <mergeCells count="9">
    <mergeCell ref="H4:R4"/>
    <mergeCell ref="H5:R5"/>
    <mergeCell ref="H8:R8"/>
    <mergeCell ref="H9:R9"/>
    <mergeCell ref="A1:F1"/>
    <mergeCell ref="A2:F2"/>
    <mergeCell ref="A3:F3"/>
    <mergeCell ref="H1:R1"/>
    <mergeCell ref="H2:R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G18" sqref="G18"/>
    </sheetView>
  </sheetViews>
  <sheetFormatPr defaultRowHeight="14.4" x14ac:dyDescent="0.3"/>
  <cols>
    <col min="1" max="1" width="12.33203125" customWidth="1"/>
    <col min="6" max="6" width="11.6640625" customWidth="1"/>
    <col min="7" max="7" width="11" customWidth="1"/>
  </cols>
  <sheetData>
    <row r="1" spans="1:8" ht="21" x14ac:dyDescent="0.4">
      <c r="A1" s="125" t="s">
        <v>211</v>
      </c>
      <c r="B1" s="126"/>
    </row>
    <row r="3" spans="1:8" x14ac:dyDescent="0.3">
      <c r="A3" s="127" t="s">
        <v>212</v>
      </c>
      <c r="B3" s="127"/>
      <c r="F3" s="126" t="s">
        <v>219</v>
      </c>
      <c r="G3" s="126"/>
    </row>
    <row r="4" spans="1:8" x14ac:dyDescent="0.3">
      <c r="A4" t="s">
        <v>213</v>
      </c>
      <c r="B4" t="s">
        <v>54</v>
      </c>
      <c r="C4" t="s">
        <v>218</v>
      </c>
      <c r="F4" t="s">
        <v>213</v>
      </c>
      <c r="G4" t="s">
        <v>54</v>
      </c>
      <c r="H4" t="s">
        <v>218</v>
      </c>
    </row>
    <row r="5" spans="1:8" x14ac:dyDescent="0.3">
      <c r="A5" s="88" t="s">
        <v>214</v>
      </c>
      <c r="B5">
        <v>0.87346498651367799</v>
      </c>
      <c r="C5">
        <v>0.296912295976969</v>
      </c>
      <c r="F5" s="95" t="s">
        <v>214</v>
      </c>
      <c r="G5" s="29">
        <v>1.0416638545216395</v>
      </c>
      <c r="H5" s="29">
        <v>0.47898453840419902</v>
      </c>
    </row>
    <row r="6" spans="1:8" x14ac:dyDescent="0.3">
      <c r="A6" s="94" t="s">
        <v>215</v>
      </c>
      <c r="B6" s="29">
        <v>1.2322800227524096</v>
      </c>
      <c r="C6" s="29">
        <v>0.41724374937638836</v>
      </c>
      <c r="F6" s="92" t="s">
        <v>215</v>
      </c>
      <c r="G6">
        <v>1.3644044986387216</v>
      </c>
      <c r="H6">
        <v>0.39685923174479965</v>
      </c>
    </row>
    <row r="7" spans="1:8" x14ac:dyDescent="0.3">
      <c r="A7" s="88" t="s">
        <v>216</v>
      </c>
      <c r="B7">
        <f>'SML DAILY CAPM BSE.'!$F$5</f>
        <v>0.87815720045775303</v>
      </c>
      <c r="C7">
        <v>0.30150470046158689</v>
      </c>
      <c r="F7" s="93" t="s">
        <v>216</v>
      </c>
      <c r="G7" s="50">
        <v>1.016051</v>
      </c>
      <c r="H7">
        <v>0.37132640960152102</v>
      </c>
    </row>
    <row r="8" spans="1:8" x14ac:dyDescent="0.3">
      <c r="A8" s="88" t="s">
        <v>217</v>
      </c>
      <c r="B8">
        <v>1.2217515001165218</v>
      </c>
      <c r="C8">
        <v>0.41284155798650252</v>
      </c>
      <c r="F8" s="93" t="s">
        <v>217</v>
      </c>
      <c r="G8" s="50">
        <v>1.1964870000000001</v>
      </c>
      <c r="H8">
        <v>0.34405404877814699</v>
      </c>
    </row>
    <row r="10" spans="1:8" x14ac:dyDescent="0.3">
      <c r="A10" s="128" t="s">
        <v>220</v>
      </c>
      <c r="B10" s="128"/>
      <c r="E10" s="126" t="s">
        <v>82</v>
      </c>
      <c r="F10" s="126"/>
    </row>
    <row r="11" spans="1:8" x14ac:dyDescent="0.3">
      <c r="A11" t="s">
        <v>63</v>
      </c>
      <c r="B11">
        <v>1.2322800227524096</v>
      </c>
      <c r="E11" s="96" t="s">
        <v>63</v>
      </c>
      <c r="F11">
        <v>0.90343110172464047</v>
      </c>
    </row>
    <row r="12" spans="1:8" x14ac:dyDescent="0.3">
      <c r="A12" t="s">
        <v>221</v>
      </c>
      <c r="B12">
        <v>1.0416638545216395</v>
      </c>
      <c r="E12" s="96" t="s">
        <v>221</v>
      </c>
      <c r="F12">
        <v>0.95477896839746978</v>
      </c>
    </row>
    <row r="15" spans="1:8" x14ac:dyDescent="0.3">
      <c r="A15" s="124" t="s">
        <v>222</v>
      </c>
      <c r="B15" s="124"/>
      <c r="C15">
        <v>0.93807722645579139</v>
      </c>
    </row>
    <row r="16" spans="1:8" x14ac:dyDescent="0.3">
      <c r="A16" s="124" t="s">
        <v>108</v>
      </c>
      <c r="B16" s="124"/>
      <c r="C16" s="4">
        <v>6.0133240834250166E-2</v>
      </c>
    </row>
  </sheetData>
  <mergeCells count="7">
    <mergeCell ref="A16:B16"/>
    <mergeCell ref="A1:B1"/>
    <mergeCell ref="A3:B3"/>
    <mergeCell ref="F3:G3"/>
    <mergeCell ref="A10:B10"/>
    <mergeCell ref="E10:F10"/>
    <mergeCell ref="A15:B15"/>
  </mergeCells>
  <hyperlinks>
    <hyperlink ref="A5" location="'Daily CAPM SML NSE'!A1" display="DAILY NSE" xr:uid="{00000000-0004-0000-1500-000000000000}"/>
    <hyperlink ref="A6" location="'Weekly CAPM SML NSE'!A1" display="WEEKLY NSE" xr:uid="{00000000-0004-0000-1500-000001000000}"/>
    <hyperlink ref="A7" location="'SML DAILY CAPM BSE.'!A1" display="DAILY BSE" xr:uid="{00000000-0004-0000-1500-000002000000}"/>
    <hyperlink ref="A8" location="'SML WEEKLY BSE CAPM'!A1" display="WEEKLY BSE" xr:uid="{00000000-0004-0000-1500-000003000000}"/>
    <hyperlink ref="F5" location="'FM Daily CAPM NSE'!A1" display="DAILY NSE" xr:uid="{00000000-0004-0000-1500-000004000000}"/>
    <hyperlink ref="F6" location="'FM Weekly CAPM NSE'!A1" display="WEEKLY NSE" xr:uid="{00000000-0004-0000-1500-000005000000}"/>
    <hyperlink ref="F7" location="'FM Daily CAPM BSE'!A1" display="DAILY BSE" xr:uid="{00000000-0004-0000-1500-000006000000}"/>
    <hyperlink ref="F8" location="'FM Weekly CAPM BSE'!A1" display="WEEKLY BSE" xr:uid="{00000000-0004-0000-1500-000007000000}"/>
    <hyperlink ref="E11" location="'SML Unlevered Beta'!A1" display="SML" xr:uid="{00000000-0004-0000-1500-000008000000}"/>
    <hyperlink ref="E12" location="'FM Unlevered Beta'!A1" display="F.M" xr:uid="{00000000-0004-0000-1500-000009000000}"/>
    <hyperlink ref="A15:B15" location="'Cost of Equity'!A1" display="INDUSTRY BETA" xr:uid="{00000000-0004-0000-1500-00000A000000}"/>
    <hyperlink ref="A16:B16" location="'Cost of Equity'!A1" display="COST OF EQUITY(U.L)" xr:uid="{00000000-0004-0000-15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0"/>
  <sheetViews>
    <sheetView zoomScale="81" workbookViewId="0">
      <selection activeCell="R28" sqref="R28"/>
    </sheetView>
  </sheetViews>
  <sheetFormatPr defaultRowHeight="14.4" x14ac:dyDescent="0.3"/>
  <cols>
    <col min="1" max="1" width="11.6640625" customWidth="1"/>
    <col min="2" max="2" width="10.6640625" customWidth="1"/>
    <col min="3" max="3" width="11" customWidth="1"/>
    <col min="6" max="6" width="15.33203125" customWidth="1"/>
    <col min="8" max="8" width="12.33203125" customWidth="1"/>
    <col min="9" max="9" width="11.6640625" customWidth="1"/>
    <col min="12" max="12" width="11.88671875" customWidth="1"/>
  </cols>
  <sheetData>
    <row r="1" spans="1:20" x14ac:dyDescent="0.3">
      <c r="A1" t="s">
        <v>5</v>
      </c>
      <c r="B1" t="s">
        <v>6</v>
      </c>
      <c r="C1" t="s">
        <v>9</v>
      </c>
      <c r="D1" t="s">
        <v>11</v>
      </c>
      <c r="E1" t="s">
        <v>4</v>
      </c>
      <c r="F1" s="33" t="s">
        <v>16</v>
      </c>
      <c r="H1" t="s">
        <v>11</v>
      </c>
      <c r="I1" t="s">
        <v>19</v>
      </c>
    </row>
    <row r="2" spans="1:20" x14ac:dyDescent="0.3">
      <c r="A2" t="s">
        <v>0</v>
      </c>
      <c r="B2" t="s">
        <v>1</v>
      </c>
      <c r="C2" t="s">
        <v>7</v>
      </c>
      <c r="D2" t="s">
        <v>14</v>
      </c>
      <c r="E2" t="s">
        <v>15</v>
      </c>
      <c r="F2" s="33" t="s">
        <v>14</v>
      </c>
      <c r="H2" t="s">
        <v>20</v>
      </c>
      <c r="I2" t="s">
        <v>20</v>
      </c>
    </row>
    <row r="3" spans="1:20" x14ac:dyDescent="0.3">
      <c r="A3" s="2">
        <v>43556</v>
      </c>
      <c r="B3" s="3">
        <v>38871.871094000002</v>
      </c>
      <c r="C3" s="3">
        <v>861.84997599999997</v>
      </c>
      <c r="K3" s="108" t="s">
        <v>187</v>
      </c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3">
      <c r="A4" s="2">
        <v>43557</v>
      </c>
      <c r="B4" s="3">
        <v>39056.648437999997</v>
      </c>
      <c r="C4" s="3">
        <v>835.34997599999997</v>
      </c>
      <c r="D4">
        <f>(B4-B3)/B3</f>
        <v>4.7534975497620334E-3</v>
      </c>
      <c r="E4">
        <f>(C4-C3)/C3</f>
        <v>-3.0747810799962243E-2</v>
      </c>
      <c r="F4" s="5">
        <v>-1.01E-2</v>
      </c>
      <c r="H4" s="5">
        <f>D4-$F4</f>
        <v>1.4853497549762033E-2</v>
      </c>
      <c r="I4" s="5">
        <f>E4-$F4</f>
        <v>-2.0647810799962245E-2</v>
      </c>
      <c r="K4" s="108" t="s">
        <v>188</v>
      </c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3">
      <c r="A5" s="2">
        <v>43558</v>
      </c>
      <c r="B5" s="3">
        <v>38877.121094000002</v>
      </c>
      <c r="C5" s="3">
        <v>814.29998799999998</v>
      </c>
      <c r="D5">
        <f t="shared" ref="D5:E68" si="0">(B5-B4)/B4</f>
        <v>-4.5965885753096077E-3</v>
      </c>
      <c r="E5">
        <f t="shared" si="0"/>
        <v>-2.5199004734274374E-2</v>
      </c>
      <c r="F5" s="5">
        <v>-1E-4</v>
      </c>
      <c r="H5" s="5">
        <f t="shared" ref="H5:H68" si="1">D5-$F5</f>
        <v>-4.4965885753096074E-3</v>
      </c>
      <c r="I5" s="5">
        <f t="shared" ref="I5:I68" si="2">E5-$F5</f>
        <v>-2.5099004734274375E-2</v>
      </c>
    </row>
    <row r="6" spans="1:20" x14ac:dyDescent="0.3">
      <c r="A6" s="2">
        <v>43559</v>
      </c>
      <c r="B6" s="3">
        <v>38684.71875</v>
      </c>
      <c r="C6" s="3">
        <v>817.75</v>
      </c>
      <c r="D6">
        <f t="shared" si="0"/>
        <v>-4.9489864111799111E-3</v>
      </c>
      <c r="E6">
        <f t="shared" si="0"/>
        <v>4.236782575023218E-3</v>
      </c>
      <c r="F6" s="5">
        <v>1.06E-2</v>
      </c>
      <c r="H6" s="5">
        <f t="shared" si="1"/>
        <v>-1.554898641117991E-2</v>
      </c>
      <c r="I6" s="5">
        <f t="shared" si="2"/>
        <v>-6.3632174249767821E-3</v>
      </c>
    </row>
    <row r="7" spans="1:20" x14ac:dyDescent="0.3">
      <c r="A7" s="2">
        <v>43560</v>
      </c>
      <c r="B7" s="3">
        <v>38862.230469000002</v>
      </c>
      <c r="C7" s="3">
        <v>813.54998799999998</v>
      </c>
      <c r="D7">
        <f t="shared" si="0"/>
        <v>4.5886780293575716E-3</v>
      </c>
      <c r="E7">
        <f t="shared" si="0"/>
        <v>-5.136058697645998E-3</v>
      </c>
      <c r="F7" s="5">
        <v>6.9999999999999999E-4</v>
      </c>
      <c r="H7" s="5">
        <f t="shared" si="1"/>
        <v>3.8886780293575715E-3</v>
      </c>
      <c r="I7" s="5">
        <f t="shared" si="2"/>
        <v>-5.8360586976459981E-3</v>
      </c>
    </row>
    <row r="8" spans="1:20" x14ac:dyDescent="0.3">
      <c r="A8" s="2">
        <v>43563</v>
      </c>
      <c r="B8" s="3">
        <v>38700.53125</v>
      </c>
      <c r="C8" s="3">
        <v>806.04998799999998</v>
      </c>
      <c r="D8">
        <f t="shared" si="0"/>
        <v>-4.1608321768609674E-3</v>
      </c>
      <c r="E8">
        <f t="shared" si="0"/>
        <v>-9.2188557687004728E-3</v>
      </c>
      <c r="F8" s="5">
        <v>6.4000000000000003E-3</v>
      </c>
      <c r="H8" s="5">
        <f t="shared" si="1"/>
        <v>-1.0560832176860968E-2</v>
      </c>
      <c r="I8" s="5">
        <f t="shared" si="2"/>
        <v>-1.5618855768700472E-2</v>
      </c>
    </row>
    <row r="9" spans="1:20" x14ac:dyDescent="0.3">
      <c r="A9" s="2">
        <v>43564</v>
      </c>
      <c r="B9" s="3">
        <v>38939.21875</v>
      </c>
      <c r="C9" s="3">
        <v>785.70001200000002</v>
      </c>
      <c r="D9">
        <f t="shared" si="0"/>
        <v>6.1675509945357662E-3</v>
      </c>
      <c r="E9">
        <f t="shared" si="0"/>
        <v>-2.524654339427888E-2</v>
      </c>
      <c r="F9" s="5">
        <v>-3.5000000000000001E-3</v>
      </c>
      <c r="H9" s="5">
        <f t="shared" si="1"/>
        <v>9.6675509945357667E-3</v>
      </c>
      <c r="I9" s="5">
        <f t="shared" si="2"/>
        <v>-2.1746543394278881E-2</v>
      </c>
    </row>
    <row r="10" spans="1:20" x14ac:dyDescent="0.3">
      <c r="A10" s="2">
        <v>43565</v>
      </c>
      <c r="B10" s="3">
        <v>38585.351562999997</v>
      </c>
      <c r="C10" s="3">
        <v>798.65002400000003</v>
      </c>
      <c r="D10">
        <f t="shared" si="0"/>
        <v>-9.0876807075130003E-3</v>
      </c>
      <c r="E10">
        <f t="shared" si="0"/>
        <v>1.6482132877961589E-2</v>
      </c>
      <c r="F10" s="5">
        <v>-8.9999999999999998E-4</v>
      </c>
      <c r="H10" s="5">
        <f t="shared" si="1"/>
        <v>-8.1876807075130006E-3</v>
      </c>
      <c r="I10" s="5">
        <f t="shared" si="2"/>
        <v>1.738213287796159E-2</v>
      </c>
    </row>
    <row r="11" spans="1:20" x14ac:dyDescent="0.3">
      <c r="A11" s="2">
        <v>43566</v>
      </c>
      <c r="B11" s="3">
        <v>38607.011719000002</v>
      </c>
      <c r="C11" s="3">
        <v>798.45001200000002</v>
      </c>
      <c r="D11">
        <f t="shared" si="0"/>
        <v>5.6135696896890744E-4</v>
      </c>
      <c r="E11">
        <f t="shared" si="0"/>
        <v>-2.5043760594692621E-4</v>
      </c>
      <c r="F11" s="5">
        <v>5.0000000000000001E-4</v>
      </c>
      <c r="H11" s="5">
        <f t="shared" si="1"/>
        <v>6.135696896890743E-5</v>
      </c>
      <c r="I11" s="5">
        <f t="shared" si="2"/>
        <v>-7.5043760594692616E-4</v>
      </c>
    </row>
    <row r="12" spans="1:20" x14ac:dyDescent="0.3">
      <c r="A12" s="2">
        <v>43567</v>
      </c>
      <c r="B12" s="3">
        <v>38767.109375</v>
      </c>
      <c r="C12" s="3">
        <v>820.40002400000003</v>
      </c>
      <c r="D12">
        <f t="shared" si="0"/>
        <v>4.1468543891784266E-3</v>
      </c>
      <c r="E12">
        <f t="shared" si="0"/>
        <v>2.7490777969955138E-2</v>
      </c>
      <c r="F12" s="5">
        <v>5.1999999999999998E-3</v>
      </c>
      <c r="H12" s="5">
        <f t="shared" si="1"/>
        <v>-1.0531456108215731E-3</v>
      </c>
      <c r="I12" s="5">
        <f t="shared" si="2"/>
        <v>2.2290777969955138E-2</v>
      </c>
    </row>
    <row r="13" spans="1:20" x14ac:dyDescent="0.3">
      <c r="A13" s="2">
        <v>43570</v>
      </c>
      <c r="B13" s="3">
        <v>38905.839844000002</v>
      </c>
      <c r="C13" s="3">
        <v>810.59997599999997</v>
      </c>
      <c r="D13">
        <f t="shared" si="0"/>
        <v>3.5785610853272939E-3</v>
      </c>
      <c r="E13">
        <f t="shared" si="0"/>
        <v>-1.1945450650060025E-2</v>
      </c>
      <c r="F13" s="5">
        <v>-2.3E-3</v>
      </c>
      <c r="H13" s="5">
        <f t="shared" si="1"/>
        <v>5.8785610853272939E-3</v>
      </c>
      <c r="I13" s="5">
        <f t="shared" si="2"/>
        <v>-9.6454506500600248E-3</v>
      </c>
    </row>
    <row r="14" spans="1:20" x14ac:dyDescent="0.3">
      <c r="A14" s="2">
        <v>43571</v>
      </c>
      <c r="B14" s="3">
        <v>39275.640625</v>
      </c>
      <c r="C14" s="3">
        <v>804.09997599999997</v>
      </c>
      <c r="D14">
        <f t="shared" si="0"/>
        <v>9.5050198757508173E-3</v>
      </c>
      <c r="E14">
        <f t="shared" si="0"/>
        <v>-8.0187517794843861E-3</v>
      </c>
      <c r="F14" s="5">
        <v>-2.9999999999999997E-4</v>
      </c>
      <c r="H14" s="5">
        <f t="shared" si="1"/>
        <v>9.8050198757508172E-3</v>
      </c>
      <c r="I14" s="5">
        <f t="shared" si="2"/>
        <v>-7.7187517794843861E-3</v>
      </c>
    </row>
    <row r="15" spans="1:20" x14ac:dyDescent="0.3">
      <c r="A15" s="2">
        <v>43573</v>
      </c>
      <c r="B15" s="3">
        <v>39140.28125</v>
      </c>
      <c r="C15" s="3">
        <v>801.84997599999997</v>
      </c>
      <c r="D15">
        <f t="shared" si="0"/>
        <v>-3.4463950898318417E-3</v>
      </c>
      <c r="E15">
        <f t="shared" si="0"/>
        <v>-2.7981595164231171E-3</v>
      </c>
      <c r="F15" s="5">
        <v>4.1000000000000003E-3</v>
      </c>
      <c r="H15" s="5">
        <f t="shared" si="1"/>
        <v>-7.5463950898318425E-3</v>
      </c>
      <c r="I15" s="5">
        <f t="shared" si="2"/>
        <v>-6.898159516423117E-3</v>
      </c>
    </row>
    <row r="16" spans="1:20" x14ac:dyDescent="0.3">
      <c r="A16" s="2">
        <v>43577</v>
      </c>
      <c r="B16" s="3">
        <v>38645.179687999997</v>
      </c>
      <c r="C16" s="3">
        <v>800.25</v>
      </c>
      <c r="D16">
        <f t="shared" si="0"/>
        <v>-1.2649412477075735E-2</v>
      </c>
      <c r="E16">
        <f t="shared" si="0"/>
        <v>-1.9953557995741208E-3</v>
      </c>
      <c r="F16" s="5">
        <v>7.3000000000000001E-3</v>
      </c>
      <c r="H16" s="5">
        <f t="shared" si="1"/>
        <v>-1.9949412477075736E-2</v>
      </c>
      <c r="I16" s="5">
        <f t="shared" si="2"/>
        <v>-9.2953557995741204E-3</v>
      </c>
    </row>
    <row r="17" spans="1:9" x14ac:dyDescent="0.3">
      <c r="A17" s="2">
        <v>43578</v>
      </c>
      <c r="B17" s="3">
        <v>38564.878905999998</v>
      </c>
      <c r="C17" s="3">
        <v>802.54998799999998</v>
      </c>
      <c r="D17">
        <f t="shared" si="0"/>
        <v>-2.0778990458396869E-3</v>
      </c>
      <c r="E17">
        <f t="shared" si="0"/>
        <v>2.8740868478600249E-3</v>
      </c>
      <c r="F17" s="5">
        <v>-1E-4</v>
      </c>
      <c r="H17" s="5">
        <f t="shared" si="1"/>
        <v>-1.9778990458396871E-3</v>
      </c>
      <c r="I17" s="5">
        <f t="shared" si="2"/>
        <v>2.9740868478600247E-3</v>
      </c>
    </row>
    <row r="18" spans="1:9" x14ac:dyDescent="0.3">
      <c r="A18" s="2">
        <v>43579</v>
      </c>
      <c r="B18" s="3">
        <v>39054.679687999997</v>
      </c>
      <c r="C18" s="3">
        <v>803.5</v>
      </c>
      <c r="D18">
        <f t="shared" si="0"/>
        <v>1.2700695448671416E-2</v>
      </c>
      <c r="E18">
        <f t="shared" si="0"/>
        <v>1.1837418406391094E-3</v>
      </c>
      <c r="F18" s="5">
        <v>-6.6E-3</v>
      </c>
      <c r="H18" s="5">
        <f t="shared" si="1"/>
        <v>1.9300695448671416E-2</v>
      </c>
      <c r="I18" s="5">
        <f t="shared" si="2"/>
        <v>7.7837418406391089E-3</v>
      </c>
    </row>
    <row r="19" spans="1:9" x14ac:dyDescent="0.3">
      <c r="A19" s="2">
        <v>43580</v>
      </c>
      <c r="B19" s="3">
        <v>38730.859375</v>
      </c>
      <c r="C19" s="3">
        <v>801.59997599999997</v>
      </c>
      <c r="D19">
        <f t="shared" si="0"/>
        <v>-8.2914599629783699E-3</v>
      </c>
      <c r="E19">
        <f t="shared" si="0"/>
        <v>-2.3646845052893968E-3</v>
      </c>
      <c r="F19" s="5">
        <v>3.5999999999999999E-3</v>
      </c>
      <c r="H19" s="5">
        <f t="shared" si="1"/>
        <v>-1.1891459962978371E-2</v>
      </c>
      <c r="I19" s="5">
        <f t="shared" si="2"/>
        <v>-5.9646845052893967E-3</v>
      </c>
    </row>
    <row r="20" spans="1:9" x14ac:dyDescent="0.3">
      <c r="A20" s="2">
        <v>43581</v>
      </c>
      <c r="B20" s="3">
        <v>39067.328125</v>
      </c>
      <c r="C20" s="3">
        <v>800.09997599999997</v>
      </c>
      <c r="D20">
        <f t="shared" si="0"/>
        <v>8.6873556494639487E-3</v>
      </c>
      <c r="E20">
        <f t="shared" si="0"/>
        <v>-1.8712575410556151E-3</v>
      </c>
      <c r="F20" s="5">
        <v>-5.7999999999999996E-3</v>
      </c>
      <c r="H20" s="5">
        <f t="shared" si="1"/>
        <v>1.4487355649463948E-2</v>
      </c>
      <c r="I20" s="5">
        <f t="shared" si="2"/>
        <v>3.9287424589443849E-3</v>
      </c>
    </row>
    <row r="21" spans="1:9" x14ac:dyDescent="0.3">
      <c r="A21" s="2">
        <v>43585</v>
      </c>
      <c r="B21" s="3">
        <v>39031.550780999998</v>
      </c>
      <c r="C21" s="3">
        <v>791.79998799999998</v>
      </c>
      <c r="D21">
        <f t="shared" si="0"/>
        <v>-9.1578681514969625E-4</v>
      </c>
      <c r="E21">
        <f t="shared" si="0"/>
        <v>-1.0373688600135622E-2</v>
      </c>
      <c r="F21" s="5">
        <v>8.0000000000000004E-4</v>
      </c>
      <c r="H21" s="5">
        <f t="shared" si="1"/>
        <v>-1.7157868151496964E-3</v>
      </c>
      <c r="I21" s="5">
        <f t="shared" si="2"/>
        <v>-1.1173688600135623E-2</v>
      </c>
    </row>
    <row r="22" spans="1:9" x14ac:dyDescent="0.3">
      <c r="A22" s="2">
        <v>43587</v>
      </c>
      <c r="B22" s="3">
        <v>38981.429687999997</v>
      </c>
      <c r="C22" s="3">
        <v>808.09997599999997</v>
      </c>
      <c r="D22">
        <f t="shared" si="0"/>
        <v>-1.2841173870139896E-3</v>
      </c>
      <c r="E22">
        <f t="shared" si="0"/>
        <v>2.0585991723960452E-2</v>
      </c>
      <c r="F22" s="5">
        <v>-3.8E-3</v>
      </c>
      <c r="H22" s="5">
        <f t="shared" si="1"/>
        <v>2.5158826129860106E-3</v>
      </c>
      <c r="I22" s="5">
        <f t="shared" si="2"/>
        <v>2.4385991723960453E-2</v>
      </c>
    </row>
    <row r="23" spans="1:9" x14ac:dyDescent="0.3">
      <c r="A23" s="2">
        <v>43588</v>
      </c>
      <c r="B23" s="3">
        <v>38963.261719000002</v>
      </c>
      <c r="C23" s="3">
        <v>800</v>
      </c>
      <c r="D23">
        <f t="shared" si="0"/>
        <v>-4.6606728243185592E-4</v>
      </c>
      <c r="E23">
        <f t="shared" si="0"/>
        <v>-1.0023482539987069E-2</v>
      </c>
      <c r="F23" s="5">
        <v>1.5E-3</v>
      </c>
      <c r="H23" s="5">
        <f t="shared" si="1"/>
        <v>-1.9660672824318558E-3</v>
      </c>
      <c r="I23" s="5">
        <f t="shared" si="2"/>
        <v>-1.1523482539987069E-2</v>
      </c>
    </row>
    <row r="24" spans="1:9" x14ac:dyDescent="0.3">
      <c r="A24" s="2">
        <v>43591</v>
      </c>
      <c r="B24" s="3">
        <v>38600.339844000002</v>
      </c>
      <c r="C24" s="3">
        <v>800.59997599999997</v>
      </c>
      <c r="D24">
        <f t="shared" si="0"/>
        <v>-9.3144633941933345E-3</v>
      </c>
      <c r="E24">
        <f t="shared" si="0"/>
        <v>7.4996999999996203E-4</v>
      </c>
      <c r="F24" s="5">
        <v>-4.0000000000000002E-4</v>
      </c>
      <c r="H24" s="5">
        <f t="shared" si="1"/>
        <v>-8.9144633941933352E-3</v>
      </c>
      <c r="I24" s="5">
        <f t="shared" si="2"/>
        <v>1.149969999999962E-3</v>
      </c>
    </row>
    <row r="25" spans="1:9" x14ac:dyDescent="0.3">
      <c r="A25" s="2">
        <v>43592</v>
      </c>
      <c r="B25" s="3">
        <v>38276.628905999998</v>
      </c>
      <c r="C25" s="3">
        <v>789.79998799999998</v>
      </c>
      <c r="D25">
        <f t="shared" si="0"/>
        <v>-8.3862198962043888E-3</v>
      </c>
      <c r="E25">
        <f t="shared" si="0"/>
        <v>-1.3489868003693251E-2</v>
      </c>
      <c r="F25" s="5">
        <v>-1.6000000000000001E-3</v>
      </c>
      <c r="H25" s="5">
        <f t="shared" si="1"/>
        <v>-6.7862198962043889E-3</v>
      </c>
      <c r="I25" s="5">
        <f t="shared" si="2"/>
        <v>-1.188986800369325E-2</v>
      </c>
    </row>
    <row r="26" spans="1:9" x14ac:dyDescent="0.3">
      <c r="A26" s="2">
        <v>43593</v>
      </c>
      <c r="B26" s="3">
        <v>37789.128905999998</v>
      </c>
      <c r="C26" s="3">
        <v>751.34997599999997</v>
      </c>
      <c r="D26">
        <f t="shared" si="0"/>
        <v>-1.2736231322701009E-2</v>
      </c>
      <c r="E26">
        <f t="shared" si="0"/>
        <v>-4.8683226872877614E-2</v>
      </c>
      <c r="F26" s="5">
        <v>-8.9999999999999998E-4</v>
      </c>
      <c r="H26" s="5">
        <f t="shared" si="1"/>
        <v>-1.1836231322701009E-2</v>
      </c>
      <c r="I26" s="5">
        <f t="shared" si="2"/>
        <v>-4.7783226872877615E-2</v>
      </c>
    </row>
    <row r="27" spans="1:9" x14ac:dyDescent="0.3">
      <c r="A27" s="2">
        <v>43594</v>
      </c>
      <c r="B27" s="3">
        <v>37558.910155999998</v>
      </c>
      <c r="C27" s="3">
        <v>734</v>
      </c>
      <c r="D27">
        <f t="shared" si="0"/>
        <v>-6.0921952070572029E-3</v>
      </c>
      <c r="E27">
        <f t="shared" si="0"/>
        <v>-2.3091736945766498E-2</v>
      </c>
      <c r="F27" s="5">
        <v>3.0000000000000001E-3</v>
      </c>
      <c r="H27" s="5">
        <f t="shared" si="1"/>
        <v>-9.0921952070572021E-3</v>
      </c>
      <c r="I27" s="5">
        <f t="shared" si="2"/>
        <v>-2.6091736945766497E-2</v>
      </c>
    </row>
    <row r="28" spans="1:9" x14ac:dyDescent="0.3">
      <c r="A28" s="2">
        <v>43595</v>
      </c>
      <c r="B28" s="3">
        <v>37462.988280999998</v>
      </c>
      <c r="C28" s="3">
        <v>735.54998799999998</v>
      </c>
      <c r="D28">
        <f t="shared" si="0"/>
        <v>-2.5539046421099781E-3</v>
      </c>
      <c r="E28">
        <f t="shared" si="0"/>
        <v>2.1117002724795435E-3</v>
      </c>
      <c r="F28" s="5">
        <v>2.2000000000000001E-3</v>
      </c>
      <c r="H28" s="5">
        <f t="shared" si="1"/>
        <v>-4.7539046421099778E-3</v>
      </c>
      <c r="I28" s="5">
        <f t="shared" si="2"/>
        <v>-8.8299727520456655E-5</v>
      </c>
    </row>
    <row r="29" spans="1:9" x14ac:dyDescent="0.3">
      <c r="A29" s="2">
        <v>43598</v>
      </c>
      <c r="B29" s="3">
        <v>37090.820312999997</v>
      </c>
      <c r="C29" s="3">
        <v>736.34997599999997</v>
      </c>
      <c r="D29">
        <f t="shared" si="0"/>
        <v>-9.9342840781538235E-3</v>
      </c>
      <c r="E29">
        <f t="shared" si="0"/>
        <v>1.0876052111362211E-3</v>
      </c>
      <c r="F29" s="5">
        <v>-3.3999999999999998E-3</v>
      </c>
      <c r="H29" s="5">
        <f t="shared" si="1"/>
        <v>-6.5342840781538233E-3</v>
      </c>
      <c r="I29" s="5">
        <f t="shared" si="2"/>
        <v>4.4876052111362209E-3</v>
      </c>
    </row>
    <row r="30" spans="1:9" x14ac:dyDescent="0.3">
      <c r="A30" s="2">
        <v>43599</v>
      </c>
      <c r="B30" s="3">
        <v>37318.53125</v>
      </c>
      <c r="C30" s="3">
        <v>763.90002400000003</v>
      </c>
      <c r="D30">
        <f t="shared" si="0"/>
        <v>6.1392801528358989E-3</v>
      </c>
      <c r="E30">
        <f t="shared" si="0"/>
        <v>3.7414339509668243E-2</v>
      </c>
      <c r="F30" s="5">
        <v>-1.4E-3</v>
      </c>
      <c r="H30" s="5">
        <f t="shared" si="1"/>
        <v>7.5392801528358991E-3</v>
      </c>
      <c r="I30" s="5">
        <f t="shared" si="2"/>
        <v>3.8814339509668241E-2</v>
      </c>
    </row>
    <row r="31" spans="1:9" x14ac:dyDescent="0.3">
      <c r="A31" s="2">
        <v>43600</v>
      </c>
      <c r="B31" s="3">
        <v>37114.878905999998</v>
      </c>
      <c r="C31" s="3">
        <v>771.34997599999997</v>
      </c>
      <c r="D31">
        <f t="shared" si="0"/>
        <v>-5.4571371696200367E-3</v>
      </c>
      <c r="E31">
        <f t="shared" si="0"/>
        <v>9.7525222750875825E-3</v>
      </c>
      <c r="F31" s="5">
        <v>1E-4</v>
      </c>
      <c r="H31" s="5">
        <f t="shared" si="1"/>
        <v>-5.557137169620037E-3</v>
      </c>
      <c r="I31" s="5">
        <f t="shared" si="2"/>
        <v>9.6525222750875831E-3</v>
      </c>
    </row>
    <row r="32" spans="1:9" x14ac:dyDescent="0.3">
      <c r="A32" s="2">
        <v>43601</v>
      </c>
      <c r="B32" s="3">
        <v>37393.480469000002</v>
      </c>
      <c r="C32" s="3">
        <v>763.5</v>
      </c>
      <c r="D32">
        <f t="shared" si="0"/>
        <v>7.5064656335161861E-3</v>
      </c>
      <c r="E32">
        <f t="shared" si="0"/>
        <v>-1.0176931670767265E-2</v>
      </c>
      <c r="F32" s="5">
        <v>-2.9999999999999997E-4</v>
      </c>
      <c r="H32" s="5">
        <f t="shared" si="1"/>
        <v>7.806465633516186E-3</v>
      </c>
      <c r="I32" s="5">
        <f t="shared" si="2"/>
        <v>-9.8769316707672649E-3</v>
      </c>
    </row>
    <row r="33" spans="1:9" x14ac:dyDescent="0.3">
      <c r="A33" s="2">
        <v>43602</v>
      </c>
      <c r="B33" s="3">
        <v>37930.769530999998</v>
      </c>
      <c r="C33" s="3">
        <v>758.84997599999997</v>
      </c>
      <c r="D33">
        <f t="shared" si="0"/>
        <v>1.4368522407145822E-2</v>
      </c>
      <c r="E33">
        <f t="shared" si="0"/>
        <v>-6.0904047151277415E-3</v>
      </c>
      <c r="F33" s="5">
        <v>-2E-3</v>
      </c>
      <c r="H33" s="5">
        <f t="shared" si="1"/>
        <v>1.636852240714582E-2</v>
      </c>
      <c r="I33" s="5">
        <f t="shared" si="2"/>
        <v>-4.0904047151277415E-3</v>
      </c>
    </row>
    <row r="34" spans="1:9" x14ac:dyDescent="0.3">
      <c r="A34" s="2">
        <v>43605</v>
      </c>
      <c r="B34" s="3">
        <v>39352.671875</v>
      </c>
      <c r="C34" s="3">
        <v>777.09997599999997</v>
      </c>
      <c r="D34">
        <f t="shared" si="0"/>
        <v>3.7486778190405863E-2</v>
      </c>
      <c r="E34">
        <f t="shared" si="0"/>
        <v>2.404954941976568E-2</v>
      </c>
      <c r="F34" s="5">
        <v>-1.03E-2</v>
      </c>
      <c r="H34" s="5">
        <f t="shared" si="1"/>
        <v>4.778677819040586E-2</v>
      </c>
      <c r="I34" s="5">
        <f t="shared" si="2"/>
        <v>3.4349549419765681E-2</v>
      </c>
    </row>
    <row r="35" spans="1:9" x14ac:dyDescent="0.3">
      <c r="A35" s="2">
        <v>43606</v>
      </c>
      <c r="B35" s="3">
        <v>38969.800780999998</v>
      </c>
      <c r="C35" s="3">
        <v>775.04998799999998</v>
      </c>
      <c r="D35">
        <f t="shared" si="0"/>
        <v>-9.7292274134817402E-3</v>
      </c>
      <c r="E35">
        <f t="shared" si="0"/>
        <v>-2.6379977651678436E-3</v>
      </c>
      <c r="F35" s="5">
        <v>2.3E-3</v>
      </c>
      <c r="H35" s="5">
        <f t="shared" si="1"/>
        <v>-1.202922741348174E-2</v>
      </c>
      <c r="I35" s="5">
        <f t="shared" si="2"/>
        <v>-4.9379977651678435E-3</v>
      </c>
    </row>
    <row r="36" spans="1:9" x14ac:dyDescent="0.3">
      <c r="A36" s="2">
        <v>43607</v>
      </c>
      <c r="B36" s="3">
        <v>39110.210937999997</v>
      </c>
      <c r="C36" s="3">
        <v>777.75</v>
      </c>
      <c r="D36">
        <f t="shared" si="0"/>
        <v>3.6030504181703798E-3</v>
      </c>
      <c r="E36">
        <f t="shared" si="0"/>
        <v>3.4836617531823189E-3</v>
      </c>
      <c r="F36" s="5">
        <v>-5.8999999999999999E-3</v>
      </c>
      <c r="H36" s="5">
        <f t="shared" si="1"/>
        <v>9.5030504181703793E-3</v>
      </c>
      <c r="I36" s="5">
        <f t="shared" si="2"/>
        <v>9.3836617531823183E-3</v>
      </c>
    </row>
    <row r="37" spans="1:9" x14ac:dyDescent="0.3">
      <c r="A37" s="2">
        <v>43608</v>
      </c>
      <c r="B37" s="3">
        <v>38811.390625</v>
      </c>
      <c r="C37" s="3">
        <v>780.15002400000003</v>
      </c>
      <c r="D37">
        <f t="shared" si="0"/>
        <v>-7.6404679451539028E-3</v>
      </c>
      <c r="E37">
        <f t="shared" si="0"/>
        <v>3.0858553519768953E-3</v>
      </c>
      <c r="F37" s="5">
        <v>-2.8999999999999998E-3</v>
      </c>
      <c r="H37" s="5">
        <f t="shared" si="1"/>
        <v>-4.740467945153903E-3</v>
      </c>
      <c r="I37" s="5">
        <f t="shared" si="2"/>
        <v>5.9858553519768955E-3</v>
      </c>
    </row>
    <row r="38" spans="1:9" x14ac:dyDescent="0.3">
      <c r="A38" s="2">
        <v>43609</v>
      </c>
      <c r="B38" s="3">
        <v>39434.71875</v>
      </c>
      <c r="C38" s="3">
        <v>797</v>
      </c>
      <c r="D38">
        <f t="shared" si="0"/>
        <v>1.6060442951469224E-2</v>
      </c>
      <c r="E38">
        <f t="shared" si="0"/>
        <v>2.1598379134318873E-2</v>
      </c>
      <c r="F38" s="5">
        <v>-1.8E-3</v>
      </c>
      <c r="H38" s="5">
        <f t="shared" si="1"/>
        <v>1.7860442951469224E-2</v>
      </c>
      <c r="I38" s="5">
        <f t="shared" si="2"/>
        <v>2.3398379134318872E-2</v>
      </c>
    </row>
    <row r="39" spans="1:9" x14ac:dyDescent="0.3">
      <c r="A39" s="2">
        <v>43612</v>
      </c>
      <c r="B39" s="3">
        <v>39683.289062999997</v>
      </c>
      <c r="C39" s="3">
        <v>802.40002400000003</v>
      </c>
      <c r="D39">
        <f t="shared" si="0"/>
        <v>6.3033367773162206E-3</v>
      </c>
      <c r="E39">
        <f t="shared" si="0"/>
        <v>6.7754378920953954E-3</v>
      </c>
      <c r="F39" s="5">
        <v>-8.2000000000000007E-3</v>
      </c>
      <c r="H39" s="5">
        <f t="shared" si="1"/>
        <v>1.450333677731622E-2</v>
      </c>
      <c r="I39" s="5">
        <f t="shared" si="2"/>
        <v>1.4975437892095395E-2</v>
      </c>
    </row>
    <row r="40" spans="1:9" x14ac:dyDescent="0.3">
      <c r="A40" s="2">
        <v>43613</v>
      </c>
      <c r="B40" s="3">
        <v>39749.730469000002</v>
      </c>
      <c r="C40" s="3">
        <v>813.79998799999998</v>
      </c>
      <c r="D40">
        <f t="shared" si="0"/>
        <v>1.6742918132245791E-3</v>
      </c>
      <c r="E40">
        <f t="shared" si="0"/>
        <v>1.420733257605181E-2</v>
      </c>
      <c r="F40" s="5">
        <v>-2.5000000000000001E-3</v>
      </c>
      <c r="H40" s="5">
        <f t="shared" si="1"/>
        <v>4.1742918132245789E-3</v>
      </c>
      <c r="I40" s="5">
        <f t="shared" si="2"/>
        <v>1.6707332576051809E-2</v>
      </c>
    </row>
    <row r="41" spans="1:9" x14ac:dyDescent="0.3">
      <c r="A41" s="2">
        <v>43614</v>
      </c>
      <c r="B41" s="3">
        <v>39502.050780999998</v>
      </c>
      <c r="C41" s="3">
        <v>845.90002400000003</v>
      </c>
      <c r="D41">
        <f t="shared" si="0"/>
        <v>-6.2309777972749808E-3</v>
      </c>
      <c r="E41">
        <f t="shared" si="0"/>
        <v>3.944462579667677E-2</v>
      </c>
      <c r="F41" s="5">
        <v>-3.3999999999999998E-3</v>
      </c>
      <c r="H41" s="5">
        <f t="shared" si="1"/>
        <v>-2.830977797274981E-3</v>
      </c>
      <c r="I41" s="5">
        <f t="shared" si="2"/>
        <v>4.284462579667677E-2</v>
      </c>
    </row>
    <row r="42" spans="1:9" x14ac:dyDescent="0.3">
      <c r="A42" s="2">
        <v>43615</v>
      </c>
      <c r="B42" s="3">
        <v>39831.96875</v>
      </c>
      <c r="C42" s="3">
        <v>833.25</v>
      </c>
      <c r="D42">
        <f t="shared" si="0"/>
        <v>8.3519200263569206E-3</v>
      </c>
      <c r="E42">
        <f t="shared" si="0"/>
        <v>-1.4954514293760121E-2</v>
      </c>
      <c r="F42" s="5">
        <v>1.1000000000000001E-3</v>
      </c>
      <c r="H42" s="5">
        <f t="shared" si="1"/>
        <v>7.2519200263569204E-3</v>
      </c>
      <c r="I42" s="5">
        <f t="shared" si="2"/>
        <v>-1.6054514293760119E-2</v>
      </c>
    </row>
    <row r="43" spans="1:9" x14ac:dyDescent="0.3">
      <c r="A43" s="2">
        <v>43616</v>
      </c>
      <c r="B43" s="3">
        <v>39714.199219000002</v>
      </c>
      <c r="C43" s="3">
        <v>829.09997599999997</v>
      </c>
      <c r="D43">
        <f t="shared" si="0"/>
        <v>-2.956658550802817E-3</v>
      </c>
      <c r="E43">
        <f t="shared" si="0"/>
        <v>-4.9805268526853051E-3</v>
      </c>
      <c r="F43" s="5">
        <v>-1.4200000000000001E-2</v>
      </c>
      <c r="H43" s="5">
        <f t="shared" si="1"/>
        <v>1.1243341449197183E-2</v>
      </c>
      <c r="I43" s="5">
        <f t="shared" si="2"/>
        <v>9.2194731473146958E-3</v>
      </c>
    </row>
    <row r="44" spans="1:9" x14ac:dyDescent="0.3">
      <c r="A44" s="2">
        <v>43619</v>
      </c>
      <c r="B44" s="3">
        <v>40267.621094000002</v>
      </c>
      <c r="C44" s="3">
        <v>850.20001200000002</v>
      </c>
      <c r="D44">
        <f t="shared" si="0"/>
        <v>1.3935113533278365E-2</v>
      </c>
      <c r="E44">
        <f t="shared" si="0"/>
        <v>2.5449326511619685E-2</v>
      </c>
      <c r="F44" s="5">
        <v>-7.1000000000000004E-3</v>
      </c>
      <c r="H44" s="5">
        <f t="shared" si="1"/>
        <v>2.1035113533278367E-2</v>
      </c>
      <c r="I44" s="5">
        <f t="shared" si="2"/>
        <v>3.2549326511619688E-2</v>
      </c>
    </row>
    <row r="45" spans="1:9" x14ac:dyDescent="0.3">
      <c r="A45" s="2">
        <v>43620</v>
      </c>
      <c r="B45" s="3">
        <v>40083.539062999997</v>
      </c>
      <c r="C45" s="3">
        <v>849.84997599999997</v>
      </c>
      <c r="D45">
        <f t="shared" si="0"/>
        <v>-4.571465261637573E-3</v>
      </c>
      <c r="E45">
        <f t="shared" si="0"/>
        <v>-4.1171018002766804E-4</v>
      </c>
      <c r="F45" s="5">
        <v>5.7000000000000002E-3</v>
      </c>
      <c r="H45" s="5">
        <f t="shared" si="1"/>
        <v>-1.0271465261637573E-2</v>
      </c>
      <c r="I45" s="5">
        <f t="shared" si="2"/>
        <v>-6.1117101800276684E-3</v>
      </c>
    </row>
    <row r="46" spans="1:9" x14ac:dyDescent="0.3">
      <c r="A46" s="2">
        <v>43622</v>
      </c>
      <c r="B46" s="3">
        <v>39529.71875</v>
      </c>
      <c r="C46" s="3">
        <v>850.70001200000002</v>
      </c>
      <c r="D46">
        <f t="shared" si="0"/>
        <v>-1.3816652070805112E-2</v>
      </c>
      <c r="E46">
        <f t="shared" si="0"/>
        <v>1.0002188903986573E-3</v>
      </c>
      <c r="F46" s="5">
        <v>-1.2999999999999999E-2</v>
      </c>
      <c r="H46" s="5">
        <f t="shared" si="1"/>
        <v>-8.1665207080511282E-4</v>
      </c>
      <c r="I46" s="5">
        <f t="shared" si="2"/>
        <v>1.4000218890398656E-2</v>
      </c>
    </row>
    <row r="47" spans="1:9" x14ac:dyDescent="0.3">
      <c r="A47" s="2">
        <v>43623</v>
      </c>
      <c r="B47" s="3">
        <v>39615.898437999997</v>
      </c>
      <c r="C47" s="3">
        <v>849.65002400000003</v>
      </c>
      <c r="D47">
        <f t="shared" si="0"/>
        <v>2.1801239858301935E-3</v>
      </c>
      <c r="E47">
        <f t="shared" si="0"/>
        <v>-1.2342635302560509E-3</v>
      </c>
      <c r="F47" s="5">
        <v>6.1999999999999998E-3</v>
      </c>
      <c r="H47" s="5">
        <f t="shared" si="1"/>
        <v>-4.0198760141698063E-3</v>
      </c>
      <c r="I47" s="5">
        <f t="shared" si="2"/>
        <v>-7.4342635302560509E-3</v>
      </c>
    </row>
    <row r="48" spans="1:9" x14ac:dyDescent="0.3">
      <c r="A48" s="2">
        <v>43626</v>
      </c>
      <c r="B48" s="3">
        <v>39784.519530999998</v>
      </c>
      <c r="C48" s="3">
        <v>851.25</v>
      </c>
      <c r="D48">
        <f t="shared" si="0"/>
        <v>4.2563995680647846E-3</v>
      </c>
      <c r="E48">
        <f t="shared" si="0"/>
        <v>1.8831000468493716E-3</v>
      </c>
      <c r="F48" s="5">
        <v>1.4800000000000001E-2</v>
      </c>
      <c r="H48" s="5">
        <f t="shared" si="1"/>
        <v>-1.0543600431935217E-2</v>
      </c>
      <c r="I48" s="5">
        <f t="shared" si="2"/>
        <v>-1.2916899953150629E-2</v>
      </c>
    </row>
    <row r="49" spans="1:9" x14ac:dyDescent="0.3">
      <c r="A49" s="2">
        <v>43627</v>
      </c>
      <c r="B49" s="3">
        <v>39950.460937999997</v>
      </c>
      <c r="C49" s="3">
        <v>841.09997599999997</v>
      </c>
      <c r="D49">
        <f t="shared" si="0"/>
        <v>4.1710044247410677E-3</v>
      </c>
      <c r="E49">
        <f t="shared" si="0"/>
        <v>-1.1923669897210021E-2</v>
      </c>
      <c r="F49" s="5">
        <v>-5.7000000000000002E-3</v>
      </c>
      <c r="H49" s="5">
        <f t="shared" si="1"/>
        <v>9.8710044247410679E-3</v>
      </c>
      <c r="I49" s="5">
        <f t="shared" si="2"/>
        <v>-6.2236698972100209E-3</v>
      </c>
    </row>
    <row r="50" spans="1:9" x14ac:dyDescent="0.3">
      <c r="A50" s="2">
        <v>43628</v>
      </c>
      <c r="B50" s="3">
        <v>39756.808594000002</v>
      </c>
      <c r="C50" s="3">
        <v>804.90002400000003</v>
      </c>
      <c r="D50">
        <f t="shared" si="0"/>
        <v>-4.8473118820963786E-3</v>
      </c>
      <c r="E50">
        <f t="shared" si="0"/>
        <v>-4.3038821820154158E-2</v>
      </c>
      <c r="F50" s="5">
        <v>-3.5999999999999999E-3</v>
      </c>
      <c r="H50" s="5">
        <f t="shared" si="1"/>
        <v>-1.2473118820963787E-3</v>
      </c>
      <c r="I50" s="5">
        <f t="shared" si="2"/>
        <v>-3.9438821820154159E-2</v>
      </c>
    </row>
    <row r="51" spans="1:9" x14ac:dyDescent="0.3">
      <c r="A51" s="2">
        <v>43629</v>
      </c>
      <c r="B51" s="3">
        <v>39741.359375</v>
      </c>
      <c r="C51" s="3">
        <v>793.84997599999997</v>
      </c>
      <c r="D51">
        <f t="shared" si="0"/>
        <v>-3.8859303717686891E-4</v>
      </c>
      <c r="E51">
        <f t="shared" si="0"/>
        <v>-1.372847269290187E-2</v>
      </c>
      <c r="F51" s="5">
        <v>-4.0000000000000002E-4</v>
      </c>
      <c r="H51" s="5">
        <f t="shared" si="1"/>
        <v>1.1406962823131111E-5</v>
      </c>
      <c r="I51" s="5">
        <f t="shared" si="2"/>
        <v>-1.332847269290187E-2</v>
      </c>
    </row>
    <row r="52" spans="1:9" x14ac:dyDescent="0.3">
      <c r="A52" s="2">
        <v>43630</v>
      </c>
      <c r="B52" s="3">
        <v>39452.070312999997</v>
      </c>
      <c r="C52" s="3">
        <v>778.45001200000002</v>
      </c>
      <c r="D52">
        <f t="shared" si="0"/>
        <v>-7.2792945825095713E-3</v>
      </c>
      <c r="E52">
        <f t="shared" si="0"/>
        <v>-1.9399086056028244E-2</v>
      </c>
      <c r="F52" s="5">
        <v>-1.2800000000000001E-2</v>
      </c>
      <c r="H52" s="5">
        <f t="shared" si="1"/>
        <v>5.5207054174904293E-3</v>
      </c>
      <c r="I52" s="5">
        <f t="shared" si="2"/>
        <v>-6.5990860560282433E-3</v>
      </c>
    </row>
    <row r="53" spans="1:9" x14ac:dyDescent="0.3">
      <c r="A53" s="2">
        <v>43633</v>
      </c>
      <c r="B53" s="3">
        <v>38960.789062999997</v>
      </c>
      <c r="C53" s="3">
        <v>749.75</v>
      </c>
      <c r="D53">
        <f t="shared" si="0"/>
        <v>-1.2452610119122598E-2</v>
      </c>
      <c r="E53">
        <f t="shared" si="0"/>
        <v>-3.6868150244180373E-2</v>
      </c>
      <c r="F53" s="5">
        <v>1.6999999999999999E-3</v>
      </c>
      <c r="H53" s="5">
        <f t="shared" si="1"/>
        <v>-1.4152610119122598E-2</v>
      </c>
      <c r="I53" s="5">
        <f t="shared" si="2"/>
        <v>-3.8568150244180373E-2</v>
      </c>
    </row>
    <row r="54" spans="1:9" x14ac:dyDescent="0.3">
      <c r="A54" s="2">
        <v>43634</v>
      </c>
      <c r="B54" s="3">
        <v>39046.339844000002</v>
      </c>
      <c r="C54" s="3">
        <v>747.59997599999997</v>
      </c>
      <c r="D54">
        <f t="shared" si="0"/>
        <v>2.1958174630824054E-3</v>
      </c>
      <c r="E54">
        <f t="shared" si="0"/>
        <v>-2.8676545515172128E-3</v>
      </c>
      <c r="F54" s="5">
        <v>-1.77E-2</v>
      </c>
      <c r="H54" s="5">
        <f t="shared" si="1"/>
        <v>1.9895817463082405E-2</v>
      </c>
      <c r="I54" s="5">
        <f t="shared" si="2"/>
        <v>1.4832345448482788E-2</v>
      </c>
    </row>
    <row r="55" spans="1:9" x14ac:dyDescent="0.3">
      <c r="A55" s="2">
        <v>43635</v>
      </c>
      <c r="B55" s="3">
        <v>39112.738280999998</v>
      </c>
      <c r="C55" s="3">
        <v>744.95001200000002</v>
      </c>
      <c r="D55">
        <f t="shared" si="0"/>
        <v>1.7005034854809626E-3</v>
      </c>
      <c r="E55">
        <f t="shared" si="0"/>
        <v>-3.5446282571843669E-3</v>
      </c>
      <c r="F55" s="5">
        <v>4.7999999999999996E-3</v>
      </c>
      <c r="H55" s="5">
        <f t="shared" si="1"/>
        <v>-3.0994965145190369E-3</v>
      </c>
      <c r="I55" s="5">
        <f t="shared" si="2"/>
        <v>-8.3446282571843673E-3</v>
      </c>
    </row>
    <row r="56" spans="1:9" x14ac:dyDescent="0.3">
      <c r="A56" s="2">
        <v>43636</v>
      </c>
      <c r="B56" s="3">
        <v>39601.628905999998</v>
      </c>
      <c r="C56" s="3">
        <v>759.34997599999997</v>
      </c>
      <c r="D56">
        <f t="shared" si="0"/>
        <v>1.2499524361798289E-2</v>
      </c>
      <c r="E56">
        <f t="shared" si="0"/>
        <v>1.9330107749565287E-2</v>
      </c>
      <c r="F56" s="5">
        <v>-7.3000000000000001E-3</v>
      </c>
      <c r="H56" s="5">
        <f t="shared" si="1"/>
        <v>1.9799524361798288E-2</v>
      </c>
      <c r="I56" s="5">
        <f t="shared" si="2"/>
        <v>2.6630107749565288E-2</v>
      </c>
    </row>
    <row r="57" spans="1:9" x14ac:dyDescent="0.3">
      <c r="A57" s="2">
        <v>43637</v>
      </c>
      <c r="B57" s="3">
        <v>39194.488280999998</v>
      </c>
      <c r="C57" s="3">
        <v>757.29998799999998</v>
      </c>
      <c r="D57">
        <f t="shared" si="0"/>
        <v>-1.0280906019457059E-2</v>
      </c>
      <c r="E57">
        <f t="shared" si="0"/>
        <v>-2.6996616379691371E-3</v>
      </c>
      <c r="F57" s="5">
        <v>1.03E-2</v>
      </c>
      <c r="H57" s="5">
        <f t="shared" si="1"/>
        <v>-2.0580906019457057E-2</v>
      </c>
      <c r="I57" s="5">
        <f t="shared" si="2"/>
        <v>-1.2999661637969137E-2</v>
      </c>
    </row>
    <row r="58" spans="1:9" x14ac:dyDescent="0.3">
      <c r="A58" s="2">
        <v>43640</v>
      </c>
      <c r="B58" s="3">
        <v>39122.960937999997</v>
      </c>
      <c r="C58" s="3">
        <v>755.75</v>
      </c>
      <c r="D58">
        <f t="shared" si="0"/>
        <v>-1.8249337122912589E-3</v>
      </c>
      <c r="E58">
        <f t="shared" si="0"/>
        <v>-2.0467292018496439E-3</v>
      </c>
      <c r="F58" s="5">
        <v>-1.5E-3</v>
      </c>
      <c r="H58" s="5">
        <f t="shared" si="1"/>
        <v>-3.2493371229125887E-4</v>
      </c>
      <c r="I58" s="5">
        <f t="shared" si="2"/>
        <v>-5.4672920184964391E-4</v>
      </c>
    </row>
    <row r="59" spans="1:9" x14ac:dyDescent="0.3">
      <c r="A59" s="2">
        <v>43641</v>
      </c>
      <c r="B59" s="3">
        <v>39434.941405999998</v>
      </c>
      <c r="C59" s="3">
        <v>768.04998799999998</v>
      </c>
      <c r="D59">
        <f t="shared" si="0"/>
        <v>7.9743572705146658E-3</v>
      </c>
      <c r="E59">
        <f t="shared" si="0"/>
        <v>1.6275207409857738E-2</v>
      </c>
      <c r="F59" s="5">
        <v>4.4999999999999997E-3</v>
      </c>
      <c r="H59" s="5">
        <f t="shared" si="1"/>
        <v>3.4743572705146662E-3</v>
      </c>
      <c r="I59" s="5">
        <f t="shared" si="2"/>
        <v>1.1775207409857737E-2</v>
      </c>
    </row>
    <row r="60" spans="1:9" x14ac:dyDescent="0.3">
      <c r="A60" s="2">
        <v>43642</v>
      </c>
      <c r="B60" s="3">
        <v>39592.078125</v>
      </c>
      <c r="C60" s="3">
        <v>765.75</v>
      </c>
      <c r="D60">
        <f t="shared" si="0"/>
        <v>3.98470780981289E-3</v>
      </c>
      <c r="E60">
        <f t="shared" si="0"/>
        <v>-2.9945811287480743E-3</v>
      </c>
      <c r="F60" s="5">
        <v>7.4000000000000003E-3</v>
      </c>
      <c r="H60" s="5">
        <f t="shared" si="1"/>
        <v>-3.4152921901871103E-3</v>
      </c>
      <c r="I60" s="5">
        <f t="shared" si="2"/>
        <v>-1.0394581128748075E-2</v>
      </c>
    </row>
    <row r="61" spans="1:9" x14ac:dyDescent="0.3">
      <c r="A61" s="2">
        <v>43643</v>
      </c>
      <c r="B61" s="3">
        <v>39586.410155999998</v>
      </c>
      <c r="C61" s="3">
        <v>758.29998799999998</v>
      </c>
      <c r="D61">
        <f t="shared" si="0"/>
        <v>-1.4315916891523116E-4</v>
      </c>
      <c r="E61">
        <f t="shared" si="0"/>
        <v>-9.7290395037545087E-3</v>
      </c>
      <c r="F61" s="5">
        <v>-5.1999999999999998E-3</v>
      </c>
      <c r="H61" s="5">
        <f t="shared" si="1"/>
        <v>5.0568408310847687E-3</v>
      </c>
      <c r="I61" s="5">
        <f t="shared" si="2"/>
        <v>-4.5290395037545089E-3</v>
      </c>
    </row>
    <row r="62" spans="1:9" x14ac:dyDescent="0.3">
      <c r="A62" s="2">
        <v>43644</v>
      </c>
      <c r="B62" s="3">
        <v>39394.640625</v>
      </c>
      <c r="C62" s="3">
        <v>746.45001200000002</v>
      </c>
      <c r="D62">
        <f t="shared" si="0"/>
        <v>-4.844327390240313E-3</v>
      </c>
      <c r="E62">
        <f t="shared" si="0"/>
        <v>-1.5627029127686033E-2</v>
      </c>
      <c r="F62" s="5">
        <v>-2.5999999999999999E-3</v>
      </c>
      <c r="H62" s="5">
        <f t="shared" si="1"/>
        <v>-2.2443273902403131E-3</v>
      </c>
      <c r="I62" s="5">
        <f t="shared" si="2"/>
        <v>-1.3027029127686033E-2</v>
      </c>
    </row>
    <row r="63" spans="1:9" x14ac:dyDescent="0.3">
      <c r="A63" s="2">
        <v>43647</v>
      </c>
      <c r="B63" s="3">
        <v>39686.5</v>
      </c>
      <c r="C63" s="3">
        <v>755.59997599999997</v>
      </c>
      <c r="D63">
        <f t="shared" si="0"/>
        <v>7.4086061040187492E-3</v>
      </c>
      <c r="E63">
        <f t="shared" si="0"/>
        <v>1.2257972875482992E-2</v>
      </c>
      <c r="F63" s="5">
        <v>4.0000000000000002E-4</v>
      </c>
      <c r="H63" s="5">
        <f t="shared" si="1"/>
        <v>7.008606104018749E-3</v>
      </c>
      <c r="I63" s="5">
        <f t="shared" si="2"/>
        <v>1.1857972875482993E-2</v>
      </c>
    </row>
    <row r="64" spans="1:9" x14ac:dyDescent="0.3">
      <c r="A64" s="2">
        <v>43648</v>
      </c>
      <c r="B64" s="3">
        <v>39816.480469000002</v>
      </c>
      <c r="C64" s="3">
        <v>729.75</v>
      </c>
      <c r="D64">
        <f t="shared" si="0"/>
        <v>3.2751809557406649E-3</v>
      </c>
      <c r="E64">
        <f t="shared" si="0"/>
        <v>-3.4211192193050001E-2</v>
      </c>
      <c r="F64" s="5">
        <v>-5.1999999999999998E-3</v>
      </c>
      <c r="H64" s="5">
        <f t="shared" si="1"/>
        <v>8.4751809557406643E-3</v>
      </c>
      <c r="I64" s="5">
        <f t="shared" si="2"/>
        <v>-2.9011192193050001E-2</v>
      </c>
    </row>
    <row r="65" spans="1:9" x14ac:dyDescent="0.3">
      <c r="A65" s="2">
        <v>43649</v>
      </c>
      <c r="B65" s="3">
        <v>39839.25</v>
      </c>
      <c r="C65" s="3">
        <v>731.65002400000003</v>
      </c>
      <c r="D65">
        <f t="shared" si="0"/>
        <v>5.7186197101790086E-4</v>
      </c>
      <c r="E65">
        <f t="shared" si="0"/>
        <v>2.6036642685851735E-3</v>
      </c>
      <c r="F65" s="5">
        <v>-1.9E-3</v>
      </c>
      <c r="H65" s="5">
        <f t="shared" si="1"/>
        <v>2.4718619710179007E-3</v>
      </c>
      <c r="I65" s="5">
        <f t="shared" si="2"/>
        <v>4.5036642685851733E-3</v>
      </c>
    </row>
    <row r="66" spans="1:9" x14ac:dyDescent="0.3">
      <c r="A66" s="2">
        <v>43650</v>
      </c>
      <c r="B66" s="3">
        <v>39908.058594000002</v>
      </c>
      <c r="C66" s="3">
        <v>726.65002400000003</v>
      </c>
      <c r="D66">
        <f t="shared" si="0"/>
        <v>1.7271558576027889E-3</v>
      </c>
      <c r="E66">
        <f t="shared" si="0"/>
        <v>-6.8338684288760439E-3</v>
      </c>
      <c r="F66" s="5">
        <v>-1.2E-2</v>
      </c>
      <c r="H66" s="5">
        <f t="shared" si="1"/>
        <v>1.3727155857602789E-2</v>
      </c>
      <c r="I66" s="5">
        <f t="shared" si="2"/>
        <v>5.1661315711239563E-3</v>
      </c>
    </row>
    <row r="67" spans="1:9" x14ac:dyDescent="0.3">
      <c r="A67" s="2">
        <v>43651</v>
      </c>
      <c r="B67" s="3">
        <v>39513.390625</v>
      </c>
      <c r="C67" s="3">
        <v>709.54998799999998</v>
      </c>
      <c r="D67">
        <f t="shared" si="0"/>
        <v>-9.889430428453326E-3</v>
      </c>
      <c r="E67">
        <f t="shared" si="0"/>
        <v>-2.3532698596594341E-2</v>
      </c>
      <c r="F67" s="5">
        <v>-8.3000000000000001E-3</v>
      </c>
      <c r="H67" s="5">
        <f t="shared" si="1"/>
        <v>-1.589430428453326E-3</v>
      </c>
      <c r="I67" s="5">
        <f t="shared" si="2"/>
        <v>-1.5232698596594341E-2</v>
      </c>
    </row>
    <row r="68" spans="1:9" x14ac:dyDescent="0.3">
      <c r="A68" s="2">
        <v>43654</v>
      </c>
      <c r="B68" s="3">
        <v>38720.570312999997</v>
      </c>
      <c r="C68" s="3">
        <v>677.15002400000003</v>
      </c>
      <c r="D68">
        <f t="shared" si="0"/>
        <v>-2.0064598341464235E-2</v>
      </c>
      <c r="E68">
        <f t="shared" si="0"/>
        <v>-4.5662694028542436E-2</v>
      </c>
      <c r="F68" s="5">
        <v>-1.9900000000000001E-2</v>
      </c>
      <c r="H68" s="5">
        <f t="shared" si="1"/>
        <v>-1.645983414642338E-4</v>
      </c>
      <c r="I68" s="5">
        <f t="shared" si="2"/>
        <v>-2.5762694028542435E-2</v>
      </c>
    </row>
    <row r="69" spans="1:9" x14ac:dyDescent="0.3">
      <c r="A69" s="2">
        <v>43655</v>
      </c>
      <c r="B69" s="3">
        <v>38730.820312999997</v>
      </c>
      <c r="C69" s="3">
        <v>673.59997599999997</v>
      </c>
      <c r="D69">
        <f t="shared" ref="D69:E132" si="3">(B69-B68)/B68</f>
        <v>2.6471717531904941E-4</v>
      </c>
      <c r="E69">
        <f t="shared" si="3"/>
        <v>-5.242631431997203E-3</v>
      </c>
      <c r="F69" s="5">
        <v>4.0000000000000001E-3</v>
      </c>
      <c r="H69" s="5">
        <f t="shared" ref="H69:H132" si="4">D69-$F69</f>
        <v>-3.7352828246809506E-3</v>
      </c>
      <c r="I69" s="5">
        <f t="shared" ref="I69:I132" si="5">E69-$F69</f>
        <v>-9.2426314319972031E-3</v>
      </c>
    </row>
    <row r="70" spans="1:9" x14ac:dyDescent="0.3">
      <c r="A70" s="2">
        <v>43656</v>
      </c>
      <c r="B70" s="3">
        <v>38557.039062999997</v>
      </c>
      <c r="C70" s="3">
        <v>671.79998799999998</v>
      </c>
      <c r="D70">
        <f t="shared" si="3"/>
        <v>-4.486898253008866E-3</v>
      </c>
      <c r="E70">
        <f t="shared" si="3"/>
        <v>-2.6721913066101192E-3</v>
      </c>
      <c r="F70" s="5">
        <v>-6.7999999999999996E-3</v>
      </c>
      <c r="H70" s="5">
        <f t="shared" si="4"/>
        <v>2.3131017469911336E-3</v>
      </c>
      <c r="I70" s="5">
        <f t="shared" si="5"/>
        <v>4.1278086933898804E-3</v>
      </c>
    </row>
    <row r="71" spans="1:9" x14ac:dyDescent="0.3">
      <c r="A71" s="2">
        <v>43657</v>
      </c>
      <c r="B71" s="3">
        <v>38823.109375</v>
      </c>
      <c r="C71" s="3">
        <v>682.95001200000002</v>
      </c>
      <c r="D71">
        <f t="shared" si="3"/>
        <v>6.9006935819231298E-3</v>
      </c>
      <c r="E71">
        <f t="shared" si="3"/>
        <v>1.6597237569465437E-2</v>
      </c>
      <c r="F71" s="5">
        <v>-7.6E-3</v>
      </c>
      <c r="H71" s="5">
        <f t="shared" si="4"/>
        <v>1.450069358192313E-2</v>
      </c>
      <c r="I71" s="5">
        <f t="shared" si="5"/>
        <v>2.4197237569465437E-2</v>
      </c>
    </row>
    <row r="72" spans="1:9" x14ac:dyDescent="0.3">
      <c r="A72" s="2">
        <v>43658</v>
      </c>
      <c r="B72" s="3">
        <v>38736.230469000002</v>
      </c>
      <c r="C72" s="3">
        <v>679.25</v>
      </c>
      <c r="D72">
        <f t="shared" si="3"/>
        <v>-2.237814214230441E-3</v>
      </c>
      <c r="E72">
        <f t="shared" si="3"/>
        <v>-5.4176908045797285E-3</v>
      </c>
      <c r="F72" s="5">
        <v>-8.0000000000000004E-4</v>
      </c>
      <c r="H72" s="5">
        <f t="shared" si="4"/>
        <v>-1.437814214230441E-3</v>
      </c>
      <c r="I72" s="5">
        <f t="shared" si="5"/>
        <v>-4.6176908045797282E-3</v>
      </c>
    </row>
    <row r="73" spans="1:9" x14ac:dyDescent="0.3">
      <c r="A73" s="2">
        <v>43661</v>
      </c>
      <c r="B73" s="3">
        <v>38896.710937999997</v>
      </c>
      <c r="C73" s="3">
        <v>661.59997599999997</v>
      </c>
      <c r="D73">
        <f t="shared" si="3"/>
        <v>4.1429036087655621E-3</v>
      </c>
      <c r="E73">
        <f t="shared" si="3"/>
        <v>-2.5984577107103467E-2</v>
      </c>
      <c r="F73" s="5">
        <v>-8.5000000000000006E-3</v>
      </c>
      <c r="H73" s="5">
        <f t="shared" si="4"/>
        <v>1.2642903608765563E-2</v>
      </c>
      <c r="I73" s="5">
        <f t="shared" si="5"/>
        <v>-1.7484577107103466E-2</v>
      </c>
    </row>
    <row r="74" spans="1:9" x14ac:dyDescent="0.3">
      <c r="A74" s="2">
        <v>43662</v>
      </c>
      <c r="B74" s="3">
        <v>39131.039062999997</v>
      </c>
      <c r="C74" s="3">
        <v>662.29998799999998</v>
      </c>
      <c r="D74">
        <f t="shared" si="3"/>
        <v>6.0243686252421415E-3</v>
      </c>
      <c r="E74">
        <f t="shared" si="3"/>
        <v>1.0580592886841567E-3</v>
      </c>
      <c r="F74" s="5">
        <v>-1.5900000000000001E-2</v>
      </c>
      <c r="H74" s="5">
        <f t="shared" si="4"/>
        <v>2.1924368625242142E-2</v>
      </c>
      <c r="I74" s="5">
        <f t="shared" si="5"/>
        <v>1.6958059288684157E-2</v>
      </c>
    </row>
    <row r="75" spans="1:9" x14ac:dyDescent="0.3">
      <c r="A75" s="2">
        <v>43663</v>
      </c>
      <c r="B75" s="3">
        <v>39215.640625</v>
      </c>
      <c r="C75" s="3">
        <v>660.79998799999998</v>
      </c>
      <c r="D75">
        <f t="shared" si="3"/>
        <v>2.1620065305139754E-3</v>
      </c>
      <c r="E75">
        <f t="shared" si="3"/>
        <v>-2.2648347081051135E-3</v>
      </c>
      <c r="F75" s="5">
        <v>2.2000000000000001E-3</v>
      </c>
      <c r="H75" s="5">
        <f t="shared" si="4"/>
        <v>-3.7993469486024764E-5</v>
      </c>
      <c r="I75" s="5">
        <f t="shared" si="5"/>
        <v>-4.4648347081051136E-3</v>
      </c>
    </row>
    <row r="76" spans="1:9" x14ac:dyDescent="0.3">
      <c r="A76" s="2">
        <v>43664</v>
      </c>
      <c r="B76" s="3">
        <v>38897.460937999997</v>
      </c>
      <c r="C76" s="3">
        <v>654.34997599999997</v>
      </c>
      <c r="D76">
        <f t="shared" si="3"/>
        <v>-8.1135914632276505E-3</v>
      </c>
      <c r="E76">
        <f t="shared" si="3"/>
        <v>-9.7609142208398697E-3</v>
      </c>
      <c r="F76" s="5">
        <v>6.6E-3</v>
      </c>
      <c r="H76" s="5">
        <f t="shared" si="4"/>
        <v>-1.4713591463227651E-2</v>
      </c>
      <c r="I76" s="5">
        <f t="shared" si="5"/>
        <v>-1.6360914220839871E-2</v>
      </c>
    </row>
    <row r="77" spans="1:9" x14ac:dyDescent="0.3">
      <c r="A77" s="2">
        <v>43665</v>
      </c>
      <c r="B77" s="3">
        <v>38337.011719000002</v>
      </c>
      <c r="C77" s="3">
        <v>643.20001200000002</v>
      </c>
      <c r="D77">
        <f t="shared" si="3"/>
        <v>-1.4408375392247683E-2</v>
      </c>
      <c r="E77">
        <f t="shared" si="3"/>
        <v>-1.703975610751754E-2</v>
      </c>
      <c r="F77" s="5">
        <v>-4.1000000000000003E-3</v>
      </c>
      <c r="H77" s="5">
        <f t="shared" si="4"/>
        <v>-1.0308375392247684E-2</v>
      </c>
      <c r="I77" s="5">
        <f t="shared" si="5"/>
        <v>-1.293975610751754E-2</v>
      </c>
    </row>
    <row r="78" spans="1:9" x14ac:dyDescent="0.3">
      <c r="A78" s="2">
        <v>43668</v>
      </c>
      <c r="B78" s="3">
        <v>38031.128905999998</v>
      </c>
      <c r="C78" s="3">
        <v>618.25</v>
      </c>
      <c r="D78">
        <f t="shared" si="3"/>
        <v>-7.9787860160317834E-3</v>
      </c>
      <c r="E78">
        <f t="shared" si="3"/>
        <v>-3.8790440818586326E-2</v>
      </c>
      <c r="F78" s="5">
        <v>8.9999999999999993E-3</v>
      </c>
      <c r="H78" s="5">
        <f t="shared" si="4"/>
        <v>-1.6978786016031783E-2</v>
      </c>
      <c r="I78" s="5">
        <f t="shared" si="5"/>
        <v>-4.7790440818586327E-2</v>
      </c>
    </row>
    <row r="79" spans="1:9" x14ac:dyDescent="0.3">
      <c r="A79" s="2">
        <v>43669</v>
      </c>
      <c r="B79" s="3">
        <v>37982.738280999998</v>
      </c>
      <c r="C79" s="3">
        <v>640.79998799999998</v>
      </c>
      <c r="D79">
        <f t="shared" si="3"/>
        <v>-1.2723951771088666E-3</v>
      </c>
      <c r="E79">
        <f t="shared" si="3"/>
        <v>3.6473898908208631E-2</v>
      </c>
      <c r="F79" s="5">
        <v>7.1999999999999998E-3</v>
      </c>
      <c r="H79" s="5">
        <f t="shared" si="4"/>
        <v>-8.4723951771088664E-3</v>
      </c>
      <c r="I79" s="5">
        <f t="shared" si="5"/>
        <v>2.9273898908208633E-2</v>
      </c>
    </row>
    <row r="80" spans="1:9" x14ac:dyDescent="0.3">
      <c r="A80" s="2">
        <v>43670</v>
      </c>
      <c r="B80" s="3">
        <v>37847.648437999997</v>
      </c>
      <c r="C80" s="3">
        <v>641.45001200000002</v>
      </c>
      <c r="D80">
        <f t="shared" si="3"/>
        <v>-3.5566114796830536E-3</v>
      </c>
      <c r="E80">
        <f t="shared" si="3"/>
        <v>1.0143945258626165E-3</v>
      </c>
      <c r="F80" s="5">
        <v>-4.0000000000000001E-3</v>
      </c>
      <c r="H80" s="5">
        <f t="shared" si="4"/>
        <v>4.433885203169465E-4</v>
      </c>
      <c r="I80" s="5">
        <f t="shared" si="5"/>
        <v>5.0143945258626166E-3</v>
      </c>
    </row>
    <row r="81" spans="1:9" x14ac:dyDescent="0.3">
      <c r="A81" s="2">
        <v>43671</v>
      </c>
      <c r="B81" s="3">
        <v>37830.980469000002</v>
      </c>
      <c r="C81" s="3">
        <v>617.70001200000002</v>
      </c>
      <c r="D81">
        <f t="shared" si="3"/>
        <v>-4.4039642323615447E-4</v>
      </c>
      <c r="E81">
        <f t="shared" si="3"/>
        <v>-3.7025488433539852E-2</v>
      </c>
      <c r="F81" s="5">
        <v>1.18E-2</v>
      </c>
      <c r="H81" s="5">
        <f t="shared" si="4"/>
        <v>-1.2240396423236155E-2</v>
      </c>
      <c r="I81" s="5">
        <f t="shared" si="5"/>
        <v>-4.882548843353985E-2</v>
      </c>
    </row>
    <row r="82" spans="1:9" x14ac:dyDescent="0.3">
      <c r="A82" s="2">
        <v>43672</v>
      </c>
      <c r="B82" s="3">
        <v>37882.789062999997</v>
      </c>
      <c r="C82" s="3">
        <v>620.70001200000002</v>
      </c>
      <c r="D82">
        <f t="shared" si="3"/>
        <v>1.3694753177874509E-3</v>
      </c>
      <c r="E82">
        <f t="shared" si="3"/>
        <v>4.8567264719431473E-3</v>
      </c>
      <c r="F82" s="5">
        <v>1.6999999999999999E-3</v>
      </c>
      <c r="H82" s="5">
        <f t="shared" si="4"/>
        <v>-3.3052468221254905E-4</v>
      </c>
      <c r="I82" s="5">
        <f t="shared" si="5"/>
        <v>3.1567264719431472E-3</v>
      </c>
    </row>
    <row r="83" spans="1:9" x14ac:dyDescent="0.3">
      <c r="A83" s="2">
        <v>43675</v>
      </c>
      <c r="B83" s="3">
        <v>37686.371094000002</v>
      </c>
      <c r="C83" s="3">
        <v>592.70001200000002</v>
      </c>
      <c r="D83">
        <f t="shared" si="3"/>
        <v>-5.1848866954686676E-3</v>
      </c>
      <c r="E83">
        <f t="shared" si="3"/>
        <v>-4.5110358399670855E-2</v>
      </c>
      <c r="F83" s="5">
        <v>-1.7299999999999999E-2</v>
      </c>
      <c r="H83" s="5">
        <f t="shared" si="4"/>
        <v>1.2115113304531331E-2</v>
      </c>
      <c r="I83" s="5">
        <f t="shared" si="5"/>
        <v>-2.7810358399670856E-2</v>
      </c>
    </row>
    <row r="84" spans="1:9" x14ac:dyDescent="0.3">
      <c r="A84" s="2">
        <v>43676</v>
      </c>
      <c r="B84" s="3">
        <v>37397.238280999998</v>
      </c>
      <c r="C84" s="3">
        <v>568.09997599999997</v>
      </c>
      <c r="D84">
        <f t="shared" si="3"/>
        <v>-7.6720789135899655E-3</v>
      </c>
      <c r="E84">
        <f t="shared" si="3"/>
        <v>-4.1505037121544797E-2</v>
      </c>
      <c r="F84" s="5">
        <v>-3.8999999999999998E-3</v>
      </c>
      <c r="H84" s="5">
        <f t="shared" si="4"/>
        <v>-3.7720789135899657E-3</v>
      </c>
      <c r="I84" s="5">
        <f t="shared" si="5"/>
        <v>-3.7605037121544796E-2</v>
      </c>
    </row>
    <row r="85" spans="1:9" x14ac:dyDescent="0.3">
      <c r="A85" s="2">
        <v>43677</v>
      </c>
      <c r="B85" s="3">
        <v>37481.121094000002</v>
      </c>
      <c r="C85" s="3">
        <v>571.70001200000002</v>
      </c>
      <c r="D85">
        <f t="shared" si="3"/>
        <v>2.2430215934587132E-3</v>
      </c>
      <c r="E85">
        <f t="shared" si="3"/>
        <v>6.3369761522398755E-3</v>
      </c>
      <c r="F85" s="5">
        <v>-2.8E-3</v>
      </c>
      <c r="H85" s="5">
        <f t="shared" si="4"/>
        <v>5.0430215934587127E-3</v>
      </c>
      <c r="I85" s="5">
        <f t="shared" si="5"/>
        <v>9.136976152239875E-3</v>
      </c>
    </row>
    <row r="86" spans="1:9" x14ac:dyDescent="0.3">
      <c r="A86" s="2">
        <v>43678</v>
      </c>
      <c r="B86" s="3">
        <v>37018.320312999997</v>
      </c>
      <c r="C86" s="3">
        <v>576.75</v>
      </c>
      <c r="D86">
        <f t="shared" si="3"/>
        <v>-1.2347570389885983E-2</v>
      </c>
      <c r="E86">
        <f t="shared" si="3"/>
        <v>8.8332830050736194E-3</v>
      </c>
      <c r="F86" s="5">
        <v>8.5000000000000006E-3</v>
      </c>
      <c r="H86" s="5">
        <f t="shared" si="4"/>
        <v>-2.0847570389885984E-2</v>
      </c>
      <c r="I86" s="5">
        <f t="shared" si="5"/>
        <v>3.332830050736188E-4</v>
      </c>
    </row>
    <row r="87" spans="1:9" x14ac:dyDescent="0.3">
      <c r="A87" s="2">
        <v>43679</v>
      </c>
      <c r="B87" s="3">
        <v>37118.21875</v>
      </c>
      <c r="C87" s="3">
        <v>557.90002400000003</v>
      </c>
      <c r="D87">
        <f t="shared" si="3"/>
        <v>2.6986215515813505E-3</v>
      </c>
      <c r="E87">
        <f t="shared" si="3"/>
        <v>-3.2683096662331983E-2</v>
      </c>
      <c r="F87" s="5">
        <v>-1.11E-2</v>
      </c>
      <c r="H87" s="5">
        <f t="shared" si="4"/>
        <v>1.3798621551581351E-2</v>
      </c>
      <c r="I87" s="5">
        <f t="shared" si="5"/>
        <v>-2.1583096662331984E-2</v>
      </c>
    </row>
    <row r="88" spans="1:9" x14ac:dyDescent="0.3">
      <c r="A88" s="2">
        <v>43682</v>
      </c>
      <c r="B88" s="3">
        <v>36699.839844000002</v>
      </c>
      <c r="C88" s="3">
        <v>553.15002400000003</v>
      </c>
      <c r="D88">
        <f t="shared" si="3"/>
        <v>-1.1271524337357867E-2</v>
      </c>
      <c r="E88">
        <f t="shared" si="3"/>
        <v>-8.5140702557130552E-3</v>
      </c>
      <c r="F88" s="5">
        <v>6.0000000000000001E-3</v>
      </c>
      <c r="H88" s="5">
        <f t="shared" si="4"/>
        <v>-1.7271524337357867E-2</v>
      </c>
      <c r="I88" s="5">
        <f t="shared" si="5"/>
        <v>-1.4514070255713055E-2</v>
      </c>
    </row>
    <row r="89" spans="1:9" x14ac:dyDescent="0.3">
      <c r="A89" s="2">
        <v>43683</v>
      </c>
      <c r="B89" s="3">
        <v>36976.851562999997</v>
      </c>
      <c r="C89" s="3">
        <v>561.65002400000003</v>
      </c>
      <c r="D89">
        <f t="shared" si="3"/>
        <v>7.5480361815606894E-3</v>
      </c>
      <c r="E89">
        <f t="shared" si="3"/>
        <v>1.5366536438946263E-2</v>
      </c>
      <c r="F89" s="5">
        <v>-8.0999999999999996E-3</v>
      </c>
      <c r="H89" s="5">
        <f t="shared" si="4"/>
        <v>1.5648036181560687E-2</v>
      </c>
      <c r="I89" s="5">
        <f t="shared" si="5"/>
        <v>2.3466536438946264E-2</v>
      </c>
    </row>
    <row r="90" spans="1:9" x14ac:dyDescent="0.3">
      <c r="A90" s="2">
        <v>43684</v>
      </c>
      <c r="B90" s="3">
        <v>36690.5</v>
      </c>
      <c r="C90" s="3">
        <v>550.5</v>
      </c>
      <c r="D90">
        <f t="shared" si="3"/>
        <v>-7.7440763855224325E-3</v>
      </c>
      <c r="E90">
        <f t="shared" si="3"/>
        <v>-1.985226301708487E-2</v>
      </c>
      <c r="F90" s="5">
        <v>4.8999999999999998E-3</v>
      </c>
      <c r="H90" s="5">
        <f t="shared" si="4"/>
        <v>-1.2644076385522432E-2</v>
      </c>
      <c r="I90" s="5">
        <f t="shared" si="5"/>
        <v>-2.4752263017084872E-2</v>
      </c>
    </row>
    <row r="91" spans="1:9" x14ac:dyDescent="0.3">
      <c r="A91" s="2">
        <v>43685</v>
      </c>
      <c r="B91" s="3">
        <v>37327.359375</v>
      </c>
      <c r="C91" s="3">
        <v>553.40002400000003</v>
      </c>
      <c r="D91">
        <f t="shared" si="3"/>
        <v>1.7357609599215056E-2</v>
      </c>
      <c r="E91">
        <f t="shared" si="3"/>
        <v>5.2679818346957862E-3</v>
      </c>
      <c r="F91" s="5">
        <v>5.1999999999999998E-3</v>
      </c>
      <c r="H91" s="5">
        <f t="shared" si="4"/>
        <v>1.2157609599215056E-2</v>
      </c>
      <c r="I91" s="5">
        <f t="shared" si="5"/>
        <v>6.7981834695786392E-5</v>
      </c>
    </row>
    <row r="92" spans="1:9" x14ac:dyDescent="0.3">
      <c r="A92" s="2">
        <v>43686</v>
      </c>
      <c r="B92" s="3">
        <v>37581.910155999998</v>
      </c>
      <c r="C92" s="3">
        <v>570.29998799999998</v>
      </c>
      <c r="D92">
        <f t="shared" si="3"/>
        <v>6.8194157117495834E-3</v>
      </c>
      <c r="E92">
        <f t="shared" si="3"/>
        <v>3.0538422961831953E-2</v>
      </c>
      <c r="F92" s="5">
        <v>1.44E-2</v>
      </c>
      <c r="H92" s="5">
        <f t="shared" si="4"/>
        <v>-7.5805842882504162E-3</v>
      </c>
      <c r="I92" s="5">
        <f t="shared" si="5"/>
        <v>1.6138422961831954E-2</v>
      </c>
    </row>
    <row r="93" spans="1:9" x14ac:dyDescent="0.3">
      <c r="A93" s="2">
        <v>43690</v>
      </c>
      <c r="B93" s="3">
        <v>36958.160155999998</v>
      </c>
      <c r="C93" s="3">
        <v>578.84997599999997</v>
      </c>
      <c r="D93">
        <f t="shared" si="3"/>
        <v>-1.6597080813903695E-2</v>
      </c>
      <c r="E93">
        <f t="shared" si="3"/>
        <v>1.499208868999658E-2</v>
      </c>
      <c r="F93" s="5">
        <v>3.7000000000000002E-3</v>
      </c>
      <c r="H93" s="5">
        <f t="shared" si="4"/>
        <v>-2.0297080813903697E-2</v>
      </c>
      <c r="I93" s="5">
        <f t="shared" si="5"/>
        <v>1.1292088689996579E-2</v>
      </c>
    </row>
    <row r="94" spans="1:9" x14ac:dyDescent="0.3">
      <c r="A94" s="2">
        <v>43691</v>
      </c>
      <c r="B94" s="3">
        <v>37311.53125</v>
      </c>
      <c r="C94" s="3">
        <v>561.95001200000002</v>
      </c>
      <c r="D94">
        <f t="shared" si="3"/>
        <v>9.561382182133156E-3</v>
      </c>
      <c r="E94">
        <f t="shared" si="3"/>
        <v>-2.9195758315104355E-2</v>
      </c>
      <c r="F94" s="5">
        <v>1.5599999999999999E-2</v>
      </c>
      <c r="H94" s="5">
        <f t="shared" si="4"/>
        <v>-6.0386178178668433E-3</v>
      </c>
      <c r="I94" s="5">
        <f t="shared" si="5"/>
        <v>-4.479575831510435E-2</v>
      </c>
    </row>
    <row r="95" spans="1:9" x14ac:dyDescent="0.3">
      <c r="A95" s="2">
        <v>43693</v>
      </c>
      <c r="B95" s="3">
        <v>37350.328125</v>
      </c>
      <c r="C95" s="3">
        <v>644.5</v>
      </c>
      <c r="D95">
        <f t="shared" si="3"/>
        <v>1.0398092412784586E-3</v>
      </c>
      <c r="E95">
        <f t="shared" si="3"/>
        <v>0.14689916582829432</v>
      </c>
      <c r="F95" s="5">
        <v>-1.2800000000000001E-2</v>
      </c>
      <c r="H95" s="5">
        <f t="shared" si="4"/>
        <v>1.3839809241278459E-2</v>
      </c>
      <c r="I95" s="5">
        <f t="shared" si="5"/>
        <v>0.15969916582829433</v>
      </c>
    </row>
    <row r="96" spans="1:9" x14ac:dyDescent="0.3">
      <c r="A96" s="2">
        <v>43696</v>
      </c>
      <c r="B96" s="3">
        <v>37402.488280999998</v>
      </c>
      <c r="C96" s="3">
        <v>614.09997599999997</v>
      </c>
      <c r="D96">
        <f t="shared" si="3"/>
        <v>1.3965113191357834E-3</v>
      </c>
      <c r="E96">
        <f t="shared" si="3"/>
        <v>-4.716838479441432E-2</v>
      </c>
      <c r="F96" s="5">
        <v>7.0000000000000001E-3</v>
      </c>
      <c r="H96" s="5">
        <f t="shared" si="4"/>
        <v>-5.6034886808642168E-3</v>
      </c>
      <c r="I96" s="5">
        <f t="shared" si="5"/>
        <v>-5.4168384794414319E-2</v>
      </c>
    </row>
    <row r="97" spans="1:9" x14ac:dyDescent="0.3">
      <c r="A97" s="2">
        <v>43697</v>
      </c>
      <c r="B97" s="3">
        <v>37328.011719000002</v>
      </c>
      <c r="C97" s="3">
        <v>600.25</v>
      </c>
      <c r="D97">
        <f t="shared" si="3"/>
        <v>-1.9912194461626062E-3</v>
      </c>
      <c r="E97">
        <f t="shared" si="3"/>
        <v>-2.2553291876370257E-2</v>
      </c>
      <c r="F97" s="5">
        <v>-5.0000000000000001E-4</v>
      </c>
      <c r="H97" s="5">
        <f t="shared" si="4"/>
        <v>-1.4912194461626062E-3</v>
      </c>
      <c r="I97" s="5">
        <f t="shared" si="5"/>
        <v>-2.2053291876370257E-2</v>
      </c>
    </row>
    <row r="98" spans="1:9" x14ac:dyDescent="0.3">
      <c r="A98" s="2">
        <v>43698</v>
      </c>
      <c r="B98" s="3">
        <v>37060.371094000002</v>
      </c>
      <c r="C98" s="3">
        <v>618.04998799999998</v>
      </c>
      <c r="D98">
        <f t="shared" si="3"/>
        <v>-7.1699673428834302E-3</v>
      </c>
      <c r="E98">
        <f t="shared" si="3"/>
        <v>2.9654290712203223E-2</v>
      </c>
      <c r="F98" s="5">
        <v>-2.7000000000000001E-3</v>
      </c>
      <c r="H98" s="5">
        <f t="shared" si="4"/>
        <v>-4.46996734288343E-3</v>
      </c>
      <c r="I98" s="5">
        <f t="shared" si="5"/>
        <v>3.2354290712203221E-2</v>
      </c>
    </row>
    <row r="99" spans="1:9" x14ac:dyDescent="0.3">
      <c r="A99" s="2">
        <v>43699</v>
      </c>
      <c r="B99" s="3">
        <v>36472.929687999997</v>
      </c>
      <c r="C99" s="3">
        <v>595.75</v>
      </c>
      <c r="D99">
        <f t="shared" si="3"/>
        <v>-1.5850931565418429E-2</v>
      </c>
      <c r="E99">
        <f t="shared" si="3"/>
        <v>-3.6081204486650656E-2</v>
      </c>
      <c r="F99" s="5">
        <v>-8.9999999999999998E-4</v>
      </c>
      <c r="H99" s="5">
        <f t="shared" si="4"/>
        <v>-1.495093156541843E-2</v>
      </c>
      <c r="I99" s="5">
        <f t="shared" si="5"/>
        <v>-3.5181204486650658E-2</v>
      </c>
    </row>
    <row r="100" spans="1:9" x14ac:dyDescent="0.3">
      <c r="A100" s="2">
        <v>43700</v>
      </c>
      <c r="B100" s="3">
        <v>36701.160155999998</v>
      </c>
      <c r="C100" s="3">
        <v>605.95001200000002</v>
      </c>
      <c r="D100">
        <f t="shared" si="3"/>
        <v>6.2575304466175622E-3</v>
      </c>
      <c r="E100">
        <f t="shared" si="3"/>
        <v>1.7121295845572832E-2</v>
      </c>
      <c r="F100" s="5">
        <v>1.5E-3</v>
      </c>
      <c r="H100" s="5">
        <f t="shared" si="4"/>
        <v>4.7575304466175618E-3</v>
      </c>
      <c r="I100" s="5">
        <f t="shared" si="5"/>
        <v>1.5621295845572833E-2</v>
      </c>
    </row>
    <row r="101" spans="1:9" x14ac:dyDescent="0.3">
      <c r="A101" s="2">
        <v>43703</v>
      </c>
      <c r="B101" s="3">
        <v>37494.121094000002</v>
      </c>
      <c r="C101" s="3">
        <v>618.25</v>
      </c>
      <c r="D101">
        <f t="shared" si="3"/>
        <v>2.160588206556649E-2</v>
      </c>
      <c r="E101">
        <f t="shared" si="3"/>
        <v>2.0298684307972228E-2</v>
      </c>
      <c r="F101" s="5">
        <v>-1.4E-2</v>
      </c>
      <c r="H101" s="5">
        <f t="shared" si="4"/>
        <v>3.5605882065566488E-2</v>
      </c>
      <c r="I101" s="5">
        <f t="shared" si="5"/>
        <v>3.4298684307972227E-2</v>
      </c>
    </row>
    <row r="102" spans="1:9" x14ac:dyDescent="0.3">
      <c r="A102" s="2">
        <v>43704</v>
      </c>
      <c r="B102" s="3">
        <v>37641.269530999998</v>
      </c>
      <c r="C102" s="3">
        <v>631.29998799999998</v>
      </c>
      <c r="D102">
        <f t="shared" si="3"/>
        <v>3.9245735786441367E-3</v>
      </c>
      <c r="E102">
        <f t="shared" si="3"/>
        <v>2.1107946623534143E-2</v>
      </c>
      <c r="F102" s="5">
        <v>7.6E-3</v>
      </c>
      <c r="H102" s="5">
        <f t="shared" si="4"/>
        <v>-3.6754264213558633E-3</v>
      </c>
      <c r="I102" s="5">
        <f t="shared" si="5"/>
        <v>1.3507946623534144E-2</v>
      </c>
    </row>
    <row r="103" spans="1:9" x14ac:dyDescent="0.3">
      <c r="A103" s="2">
        <v>43705</v>
      </c>
      <c r="B103" s="3">
        <v>37451.839844000002</v>
      </c>
      <c r="C103" s="3">
        <v>615.95001200000002</v>
      </c>
      <c r="D103">
        <f t="shared" si="3"/>
        <v>-5.0324999491313301E-3</v>
      </c>
      <c r="E103">
        <f t="shared" si="3"/>
        <v>-2.4314868195435432E-2</v>
      </c>
      <c r="F103" s="5">
        <v>6.6E-3</v>
      </c>
      <c r="H103" s="5">
        <f t="shared" si="4"/>
        <v>-1.163249994913133E-2</v>
      </c>
      <c r="I103" s="5">
        <f t="shared" si="5"/>
        <v>-3.091486819543543E-2</v>
      </c>
    </row>
    <row r="104" spans="1:9" x14ac:dyDescent="0.3">
      <c r="A104" s="2">
        <v>43706</v>
      </c>
      <c r="B104" s="3">
        <v>37068.929687999997</v>
      </c>
      <c r="C104" s="3">
        <v>605.90002400000003</v>
      </c>
      <c r="D104">
        <f t="shared" si="3"/>
        <v>-1.0224067965551491E-2</v>
      </c>
      <c r="E104">
        <f t="shared" si="3"/>
        <v>-1.6316239636667115E-2</v>
      </c>
      <c r="F104" s="5">
        <v>-3.2000000000000002E-3</v>
      </c>
      <c r="H104" s="5">
        <f t="shared" si="4"/>
        <v>-7.0240679655514913E-3</v>
      </c>
      <c r="I104" s="5">
        <f t="shared" si="5"/>
        <v>-1.3116239636667115E-2</v>
      </c>
    </row>
    <row r="105" spans="1:9" x14ac:dyDescent="0.3">
      <c r="A105" s="2">
        <v>43707</v>
      </c>
      <c r="B105" s="3">
        <v>37332.789062999997</v>
      </c>
      <c r="C105" s="3">
        <v>597.65002400000003</v>
      </c>
      <c r="D105">
        <f t="shared" si="3"/>
        <v>7.1180737404839857E-3</v>
      </c>
      <c r="E105">
        <f t="shared" si="3"/>
        <v>-1.361610772935041E-2</v>
      </c>
      <c r="F105" s="5">
        <v>2E-3</v>
      </c>
      <c r="H105" s="5">
        <f t="shared" si="4"/>
        <v>5.1180737404839857E-3</v>
      </c>
      <c r="I105" s="5">
        <f t="shared" si="5"/>
        <v>-1.5616107729350411E-2</v>
      </c>
    </row>
    <row r="106" spans="1:9" x14ac:dyDescent="0.3">
      <c r="A106" s="2">
        <v>43711</v>
      </c>
      <c r="B106" s="3">
        <v>36562.910155999998</v>
      </c>
      <c r="C106" s="3">
        <v>589.54998799999998</v>
      </c>
      <c r="D106">
        <f t="shared" si="3"/>
        <v>-2.0622057079657481E-2</v>
      </c>
      <c r="E106">
        <f t="shared" si="3"/>
        <v>-1.3553142599723287E-2</v>
      </c>
      <c r="F106" s="5">
        <v>-6.1000000000000004E-3</v>
      </c>
      <c r="H106" s="5">
        <f t="shared" si="4"/>
        <v>-1.452205707965748E-2</v>
      </c>
      <c r="I106" s="5">
        <f t="shared" si="5"/>
        <v>-7.4531425997232869E-3</v>
      </c>
    </row>
    <row r="107" spans="1:9" x14ac:dyDescent="0.3">
      <c r="A107" s="2">
        <v>43712</v>
      </c>
      <c r="B107" s="3">
        <v>36724.738280999998</v>
      </c>
      <c r="C107" s="3">
        <v>596.45001200000002</v>
      </c>
      <c r="D107">
        <f t="shared" si="3"/>
        <v>4.426018725247555E-3</v>
      </c>
      <c r="E107">
        <f t="shared" si="3"/>
        <v>1.1703882860565897E-2</v>
      </c>
      <c r="F107" s="5">
        <v>4.4999999999999997E-3</v>
      </c>
      <c r="H107" s="5">
        <f t="shared" si="4"/>
        <v>-7.3981274752444627E-5</v>
      </c>
      <c r="I107" s="5">
        <f t="shared" si="5"/>
        <v>7.2038828605658972E-3</v>
      </c>
    </row>
    <row r="108" spans="1:9" x14ac:dyDescent="0.3">
      <c r="A108" s="2">
        <v>43713</v>
      </c>
      <c r="B108" s="3">
        <v>36644.421875</v>
      </c>
      <c r="C108" s="3">
        <v>612.29998799999998</v>
      </c>
      <c r="D108">
        <f t="shared" si="3"/>
        <v>-2.1869837542600212E-3</v>
      </c>
      <c r="E108">
        <f t="shared" si="3"/>
        <v>2.6573854775947207E-2</v>
      </c>
      <c r="F108" s="5">
        <v>4.0000000000000001E-3</v>
      </c>
      <c r="H108" s="5">
        <f t="shared" si="4"/>
        <v>-6.1869837542600208E-3</v>
      </c>
      <c r="I108" s="5">
        <f t="shared" si="5"/>
        <v>2.2573854775947207E-2</v>
      </c>
    </row>
    <row r="109" spans="1:9" x14ac:dyDescent="0.3">
      <c r="A109" s="2">
        <v>43714</v>
      </c>
      <c r="B109" s="3">
        <v>36981.769530999998</v>
      </c>
      <c r="C109" s="3">
        <v>620.09997599999997</v>
      </c>
      <c r="D109">
        <f t="shared" si="3"/>
        <v>9.2059756639290159E-3</v>
      </c>
      <c r="E109">
        <f t="shared" si="3"/>
        <v>1.273883415460721E-2</v>
      </c>
      <c r="F109" s="5">
        <v>4.0000000000000001E-3</v>
      </c>
      <c r="H109" s="5">
        <f t="shared" si="4"/>
        <v>5.2059756639290158E-3</v>
      </c>
      <c r="I109" s="5">
        <f t="shared" si="5"/>
        <v>8.7388341546072099E-3</v>
      </c>
    </row>
    <row r="110" spans="1:9" x14ac:dyDescent="0.3">
      <c r="A110" s="2">
        <v>43717</v>
      </c>
      <c r="B110" s="3">
        <v>37145.449219000002</v>
      </c>
      <c r="C110" s="3">
        <v>608.70001200000002</v>
      </c>
      <c r="D110">
        <f t="shared" si="3"/>
        <v>4.4259560879800295E-3</v>
      </c>
      <c r="E110">
        <f t="shared" si="3"/>
        <v>-1.8384074248053116E-2</v>
      </c>
      <c r="F110" s="5">
        <v>-4.1000000000000003E-3</v>
      </c>
      <c r="H110" s="5">
        <f t="shared" si="4"/>
        <v>8.5259560879800307E-3</v>
      </c>
      <c r="I110" s="5">
        <f t="shared" si="5"/>
        <v>-1.4284074248053117E-2</v>
      </c>
    </row>
    <row r="111" spans="1:9" x14ac:dyDescent="0.3">
      <c r="A111" s="2">
        <v>43719</v>
      </c>
      <c r="B111" s="3">
        <v>37270.820312999997</v>
      </c>
      <c r="C111" s="3">
        <v>624.95001200000002</v>
      </c>
      <c r="D111">
        <f t="shared" si="3"/>
        <v>3.3751400679216167E-3</v>
      </c>
      <c r="E111">
        <f t="shared" si="3"/>
        <v>2.6696237357721621E-2</v>
      </c>
      <c r="F111" s="5">
        <v>1.5800000000000002E-2</v>
      </c>
      <c r="H111" s="5">
        <f t="shared" si="4"/>
        <v>-1.2424859932078385E-2</v>
      </c>
      <c r="I111" s="5">
        <f t="shared" si="5"/>
        <v>1.0896237357721619E-2</v>
      </c>
    </row>
    <row r="112" spans="1:9" x14ac:dyDescent="0.3">
      <c r="A112" s="2">
        <v>43720</v>
      </c>
      <c r="B112" s="3">
        <v>37104.28125</v>
      </c>
      <c r="C112" s="3">
        <v>617.59997599999997</v>
      </c>
      <c r="D112">
        <f t="shared" si="3"/>
        <v>-4.4683498136451798E-3</v>
      </c>
      <c r="E112">
        <f t="shared" si="3"/>
        <v>-1.176099825404923E-2</v>
      </c>
      <c r="F112" s="5">
        <v>-2.3999999999999998E-3</v>
      </c>
      <c r="H112" s="5">
        <f t="shared" si="4"/>
        <v>-2.06834981364518E-3</v>
      </c>
      <c r="I112" s="5">
        <f t="shared" si="5"/>
        <v>-9.3609982540492302E-3</v>
      </c>
    </row>
    <row r="113" spans="1:9" x14ac:dyDescent="0.3">
      <c r="A113" s="2">
        <v>43721</v>
      </c>
      <c r="B113" s="3">
        <v>37384.988280999998</v>
      </c>
      <c r="C113" s="3">
        <v>619.34997599999997</v>
      </c>
      <c r="D113">
        <f t="shared" si="3"/>
        <v>7.5653542271486018E-3</v>
      </c>
      <c r="E113">
        <f t="shared" si="3"/>
        <v>2.8335493329099482E-3</v>
      </c>
      <c r="F113" s="5">
        <v>-4.1000000000000003E-3</v>
      </c>
      <c r="H113" s="5">
        <f t="shared" si="4"/>
        <v>1.1665354227148601E-2</v>
      </c>
      <c r="I113" s="5">
        <f t="shared" si="5"/>
        <v>6.9335493329099485E-3</v>
      </c>
    </row>
    <row r="114" spans="1:9" x14ac:dyDescent="0.3">
      <c r="A114" s="2">
        <v>43724</v>
      </c>
      <c r="B114" s="3">
        <v>37123.308594000002</v>
      </c>
      <c r="C114" s="3">
        <v>601.90002400000003</v>
      </c>
      <c r="D114">
        <f t="shared" si="3"/>
        <v>-6.9995925913661034E-3</v>
      </c>
      <c r="E114">
        <f t="shared" si="3"/>
        <v>-2.8174622872674398E-2</v>
      </c>
      <c r="F114" s="5">
        <v>1.1900000000000001E-2</v>
      </c>
      <c r="H114" s="5">
        <f t="shared" si="4"/>
        <v>-1.8899592591366105E-2</v>
      </c>
      <c r="I114" s="5">
        <f t="shared" si="5"/>
        <v>-4.0074622872674395E-2</v>
      </c>
    </row>
    <row r="115" spans="1:9" x14ac:dyDescent="0.3">
      <c r="A115" s="2">
        <v>43725</v>
      </c>
      <c r="B115" s="3">
        <v>36481.089844000002</v>
      </c>
      <c r="C115" s="3">
        <v>587.95001200000002</v>
      </c>
      <c r="D115">
        <f t="shared" si="3"/>
        <v>-1.7299609714846311E-2</v>
      </c>
      <c r="E115">
        <f t="shared" si="3"/>
        <v>-2.3176626422596745E-2</v>
      </c>
      <c r="F115" s="5">
        <v>2.7000000000000001E-3</v>
      </c>
      <c r="H115" s="5">
        <f t="shared" si="4"/>
        <v>-1.9999609714846312E-2</v>
      </c>
      <c r="I115" s="5">
        <f t="shared" si="5"/>
        <v>-2.5876626422596746E-2</v>
      </c>
    </row>
    <row r="116" spans="1:9" x14ac:dyDescent="0.3">
      <c r="A116" s="2">
        <v>43726</v>
      </c>
      <c r="B116" s="3">
        <v>36563.878905999998</v>
      </c>
      <c r="C116" s="3">
        <v>576.84997599999997</v>
      </c>
      <c r="D116">
        <f t="shared" si="3"/>
        <v>2.269369208924892E-3</v>
      </c>
      <c r="E116">
        <f t="shared" si="3"/>
        <v>-1.8879217235223129E-2</v>
      </c>
      <c r="F116" s="5">
        <v>-1.6500000000000001E-2</v>
      </c>
      <c r="H116" s="5">
        <f t="shared" si="4"/>
        <v>1.8769369208924892E-2</v>
      </c>
      <c r="I116" s="5">
        <f t="shared" si="5"/>
        <v>-2.3792172352231286E-3</v>
      </c>
    </row>
    <row r="117" spans="1:9" x14ac:dyDescent="0.3">
      <c r="A117" s="2">
        <v>43727</v>
      </c>
      <c r="B117" s="3">
        <v>36093.46875</v>
      </c>
      <c r="C117" s="3">
        <v>558.15002400000003</v>
      </c>
      <c r="D117">
        <f t="shared" si="3"/>
        <v>-1.286543359388507E-2</v>
      </c>
      <c r="E117">
        <f t="shared" si="3"/>
        <v>-3.2417357680534845E-2</v>
      </c>
      <c r="F117" s="5">
        <v>2.5999999999999999E-3</v>
      </c>
      <c r="H117" s="5">
        <f t="shared" si="4"/>
        <v>-1.546543359388507E-2</v>
      </c>
      <c r="I117" s="5">
        <f t="shared" si="5"/>
        <v>-3.5017357680534843E-2</v>
      </c>
    </row>
    <row r="118" spans="1:9" x14ac:dyDescent="0.3">
      <c r="A118" s="2">
        <v>43728</v>
      </c>
      <c r="B118" s="3">
        <v>38014.621094000002</v>
      </c>
      <c r="C118" s="3">
        <v>568.04998799999998</v>
      </c>
      <c r="D118">
        <f t="shared" si="3"/>
        <v>5.3227146365642727E-2</v>
      </c>
      <c r="E118">
        <f t="shared" si="3"/>
        <v>1.7737102166638898E-2</v>
      </c>
      <c r="F118" s="5">
        <v>2.23E-2</v>
      </c>
      <c r="H118" s="5">
        <f t="shared" si="4"/>
        <v>3.0927146365642727E-2</v>
      </c>
      <c r="I118" s="5">
        <f t="shared" si="5"/>
        <v>-4.5628978333611021E-3</v>
      </c>
    </row>
    <row r="119" spans="1:9" x14ac:dyDescent="0.3">
      <c r="A119" s="2">
        <v>43731</v>
      </c>
      <c r="B119" s="3">
        <v>39090.03125</v>
      </c>
      <c r="C119" s="3">
        <v>578.70001200000002</v>
      </c>
      <c r="D119">
        <f t="shared" si="3"/>
        <v>2.8289382481040546E-2</v>
      </c>
      <c r="E119">
        <f t="shared" si="3"/>
        <v>1.8748392262971109E-2</v>
      </c>
      <c r="F119" s="5">
        <v>-6.3E-3</v>
      </c>
      <c r="H119" s="5">
        <f t="shared" si="4"/>
        <v>3.4589382481040543E-2</v>
      </c>
      <c r="I119" s="5">
        <f t="shared" si="5"/>
        <v>2.5048392262971109E-2</v>
      </c>
    </row>
    <row r="120" spans="1:9" x14ac:dyDescent="0.3">
      <c r="A120" s="2">
        <v>43732</v>
      </c>
      <c r="B120" s="3">
        <v>39097.140625</v>
      </c>
      <c r="C120" s="3">
        <v>575.04998799999998</v>
      </c>
      <c r="D120">
        <f t="shared" si="3"/>
        <v>1.8187181674355913E-4</v>
      </c>
      <c r="E120">
        <f t="shared" si="3"/>
        <v>-6.3072817078151889E-3</v>
      </c>
      <c r="F120" s="5">
        <v>5.3E-3</v>
      </c>
      <c r="H120" s="5">
        <f t="shared" si="4"/>
        <v>-5.1181281832564408E-3</v>
      </c>
      <c r="I120" s="5">
        <f t="shared" si="5"/>
        <v>-1.1607281707815189E-2</v>
      </c>
    </row>
    <row r="121" spans="1:9" x14ac:dyDescent="0.3">
      <c r="A121" s="2">
        <v>43733</v>
      </c>
      <c r="B121" s="3">
        <v>38593.519530999998</v>
      </c>
      <c r="C121" s="3">
        <v>561.25</v>
      </c>
      <c r="D121">
        <f t="shared" si="3"/>
        <v>-1.2881276890053949E-2</v>
      </c>
      <c r="E121">
        <f t="shared" si="3"/>
        <v>-2.3997892857968349E-2</v>
      </c>
      <c r="F121" s="5">
        <v>-3.0999999999999999E-3</v>
      </c>
      <c r="H121" s="5">
        <f t="shared" si="4"/>
        <v>-9.7812768900539492E-3</v>
      </c>
      <c r="I121" s="5">
        <f t="shared" si="5"/>
        <v>-2.089789285796835E-2</v>
      </c>
    </row>
    <row r="122" spans="1:9" x14ac:dyDescent="0.3">
      <c r="A122" s="2">
        <v>43734</v>
      </c>
      <c r="B122" s="3">
        <v>38989.738280999998</v>
      </c>
      <c r="C122" s="3">
        <v>567.84997599999997</v>
      </c>
      <c r="D122">
        <f t="shared" si="3"/>
        <v>1.0266458068996268E-2</v>
      </c>
      <c r="E122">
        <f t="shared" si="3"/>
        <v>1.1759422717149167E-2</v>
      </c>
      <c r="F122" s="5">
        <v>-6.4999999999999997E-3</v>
      </c>
      <c r="H122" s="5">
        <f t="shared" si="4"/>
        <v>1.6766458068996268E-2</v>
      </c>
      <c r="I122" s="5">
        <f t="shared" si="5"/>
        <v>1.8259422717149167E-2</v>
      </c>
    </row>
    <row r="123" spans="1:9" x14ac:dyDescent="0.3">
      <c r="A123" s="2">
        <v>43735</v>
      </c>
      <c r="B123" s="3">
        <v>38822.570312999997</v>
      </c>
      <c r="C123" s="3">
        <v>567.90002400000003</v>
      </c>
      <c r="D123">
        <f t="shared" si="3"/>
        <v>-4.287486281524075E-3</v>
      </c>
      <c r="E123">
        <f t="shared" si="3"/>
        <v>8.813595512076012E-5</v>
      </c>
      <c r="F123" s="5">
        <v>2.8E-3</v>
      </c>
      <c r="H123" s="5">
        <f t="shared" si="4"/>
        <v>-7.0874862815240754E-3</v>
      </c>
      <c r="I123" s="5">
        <f t="shared" si="5"/>
        <v>-2.7118640448792397E-3</v>
      </c>
    </row>
    <row r="124" spans="1:9" x14ac:dyDescent="0.3">
      <c r="A124" s="2">
        <v>43738</v>
      </c>
      <c r="B124" s="3">
        <v>38667.328125</v>
      </c>
      <c r="C124" s="3">
        <v>557.75</v>
      </c>
      <c r="D124">
        <f t="shared" si="3"/>
        <v>-3.9987612038147984E-3</v>
      </c>
      <c r="E124">
        <f t="shared" si="3"/>
        <v>-1.787290644664602E-2</v>
      </c>
      <c r="F124" s="5">
        <v>-5.1000000000000004E-3</v>
      </c>
      <c r="H124" s="5">
        <f t="shared" si="4"/>
        <v>1.101238796185202E-3</v>
      </c>
      <c r="I124" s="5">
        <f t="shared" si="5"/>
        <v>-1.2772906446646019E-2</v>
      </c>
    </row>
    <row r="125" spans="1:9" x14ac:dyDescent="0.3">
      <c r="A125" s="2">
        <v>43739</v>
      </c>
      <c r="B125" s="3">
        <v>38305.410155999998</v>
      </c>
      <c r="C125" s="3">
        <v>537.84997599999997</v>
      </c>
      <c r="D125">
        <f t="shared" si="3"/>
        <v>-9.3597873592410757E-3</v>
      </c>
      <c r="E125">
        <f t="shared" si="3"/>
        <v>-3.5679110712684946E-2</v>
      </c>
      <c r="F125" s="5">
        <v>-5.7000000000000002E-3</v>
      </c>
      <c r="H125" s="5">
        <f t="shared" si="4"/>
        <v>-3.6597873592410755E-3</v>
      </c>
      <c r="I125" s="5">
        <f t="shared" si="5"/>
        <v>-2.9979110712684946E-2</v>
      </c>
    </row>
    <row r="126" spans="1:9" x14ac:dyDescent="0.3">
      <c r="A126" s="2">
        <v>43741</v>
      </c>
      <c r="B126" s="3">
        <v>38106.871094000002</v>
      </c>
      <c r="C126" s="3">
        <v>547.29998799999998</v>
      </c>
      <c r="D126">
        <f t="shared" si="3"/>
        <v>-5.1830553749833133E-3</v>
      </c>
      <c r="E126">
        <f t="shared" si="3"/>
        <v>1.7569977543328952E-2</v>
      </c>
      <c r="F126" s="5">
        <v>-7.7000000000000002E-3</v>
      </c>
      <c r="H126" s="5">
        <f t="shared" si="4"/>
        <v>2.516944625016687E-3</v>
      </c>
      <c r="I126" s="5">
        <f t="shared" si="5"/>
        <v>2.526997754332895E-2</v>
      </c>
    </row>
    <row r="127" spans="1:9" x14ac:dyDescent="0.3">
      <c r="A127" s="2">
        <v>43742</v>
      </c>
      <c r="B127" s="3">
        <v>37673.308594000002</v>
      </c>
      <c r="C127" s="3">
        <v>549.45001200000002</v>
      </c>
      <c r="D127">
        <f t="shared" si="3"/>
        <v>-1.1377541308246251E-2</v>
      </c>
      <c r="E127">
        <f t="shared" si="3"/>
        <v>3.9284196001115757E-3</v>
      </c>
      <c r="F127" s="5">
        <v>1.12E-2</v>
      </c>
      <c r="H127" s="5">
        <f t="shared" si="4"/>
        <v>-2.2577541308246251E-2</v>
      </c>
      <c r="I127" s="5">
        <f t="shared" si="5"/>
        <v>-7.2715803998884242E-3</v>
      </c>
    </row>
    <row r="128" spans="1:9" x14ac:dyDescent="0.3">
      <c r="A128" s="2">
        <v>43745</v>
      </c>
      <c r="B128" s="3">
        <v>37531.980469000002</v>
      </c>
      <c r="C128" s="3">
        <v>534.65002400000003</v>
      </c>
      <c r="D128">
        <f t="shared" si="3"/>
        <v>-3.7514126121247675E-3</v>
      </c>
      <c r="E128">
        <f t="shared" si="3"/>
        <v>-2.6936004507722142E-2</v>
      </c>
      <c r="F128" s="5">
        <v>-1.6000000000000001E-3</v>
      </c>
      <c r="H128" s="5">
        <f t="shared" si="4"/>
        <v>-2.1514126121247677E-3</v>
      </c>
      <c r="I128" s="5">
        <f t="shared" si="5"/>
        <v>-2.5336004507722141E-2</v>
      </c>
    </row>
    <row r="129" spans="1:9" x14ac:dyDescent="0.3">
      <c r="A129" s="2">
        <v>43747</v>
      </c>
      <c r="B129" s="3">
        <v>38177.949219000002</v>
      </c>
      <c r="C129" s="3">
        <v>545</v>
      </c>
      <c r="D129">
        <f t="shared" si="3"/>
        <v>1.7211155444715895E-2</v>
      </c>
      <c r="E129">
        <f t="shared" si="3"/>
        <v>1.9358413046662408E-2</v>
      </c>
      <c r="F129" s="5">
        <v>-2.0999999999999999E-3</v>
      </c>
      <c r="H129" s="5">
        <f t="shared" si="4"/>
        <v>1.9311155444715896E-2</v>
      </c>
      <c r="I129" s="5">
        <f t="shared" si="5"/>
        <v>2.1458413046662409E-2</v>
      </c>
    </row>
    <row r="130" spans="1:9" x14ac:dyDescent="0.3">
      <c r="A130" s="2">
        <v>43748</v>
      </c>
      <c r="B130" s="3">
        <v>37880.398437999997</v>
      </c>
      <c r="C130" s="3">
        <v>532.95001200000002</v>
      </c>
      <c r="D130">
        <f t="shared" si="3"/>
        <v>-7.7937863894460687E-3</v>
      </c>
      <c r="E130">
        <f t="shared" si="3"/>
        <v>-2.2110069724770615E-2</v>
      </c>
      <c r="F130" s="5">
        <v>3.5999999999999999E-3</v>
      </c>
      <c r="H130" s="5">
        <f t="shared" si="4"/>
        <v>-1.1393786389446069E-2</v>
      </c>
      <c r="I130" s="5">
        <f t="shared" si="5"/>
        <v>-2.5710069724770614E-2</v>
      </c>
    </row>
    <row r="131" spans="1:9" x14ac:dyDescent="0.3">
      <c r="A131" s="2">
        <v>43749</v>
      </c>
      <c r="B131" s="3">
        <v>38127.078125</v>
      </c>
      <c r="C131" s="3">
        <v>537.45001200000002</v>
      </c>
      <c r="D131">
        <f t="shared" si="3"/>
        <v>6.5120668517716787E-3</v>
      </c>
      <c r="E131">
        <f t="shared" si="3"/>
        <v>8.4435686249689015E-3</v>
      </c>
      <c r="F131" s="5">
        <v>7.1999999999999998E-3</v>
      </c>
      <c r="H131" s="5">
        <f t="shared" si="4"/>
        <v>-6.8793314822832106E-4</v>
      </c>
      <c r="I131" s="5">
        <f t="shared" si="5"/>
        <v>1.2435686249689017E-3</v>
      </c>
    </row>
    <row r="132" spans="1:9" x14ac:dyDescent="0.3">
      <c r="A132" s="2">
        <v>43752</v>
      </c>
      <c r="B132" s="3">
        <v>38214.46875</v>
      </c>
      <c r="C132" s="3">
        <v>539.09997599999997</v>
      </c>
      <c r="D132">
        <f t="shared" si="3"/>
        <v>2.2920881771608349E-3</v>
      </c>
      <c r="E132">
        <f t="shared" si="3"/>
        <v>3.0699859766678251E-3</v>
      </c>
      <c r="F132" s="5">
        <v>-8.5000000000000006E-3</v>
      </c>
      <c r="H132" s="5">
        <f t="shared" si="4"/>
        <v>1.0792088177160836E-2</v>
      </c>
      <c r="I132" s="5">
        <f t="shared" si="5"/>
        <v>1.1569985976667826E-2</v>
      </c>
    </row>
    <row r="133" spans="1:9" x14ac:dyDescent="0.3">
      <c r="A133" s="2">
        <v>43753</v>
      </c>
      <c r="B133" s="3">
        <v>38506.089844000002</v>
      </c>
      <c r="C133" s="3">
        <v>537.59997599999997</v>
      </c>
      <c r="D133">
        <f t="shared" ref="D133:E196" si="6">(B133-B132)/B132</f>
        <v>7.6311696469678622E-3</v>
      </c>
      <c r="E133">
        <f t="shared" si="6"/>
        <v>-2.7824152602076912E-3</v>
      </c>
      <c r="F133" s="5">
        <v>-1.5E-3</v>
      </c>
      <c r="H133" s="5">
        <f t="shared" ref="H133:H196" si="7">D133-$F133</f>
        <v>9.1311696469678627E-3</v>
      </c>
      <c r="I133" s="5">
        <f t="shared" ref="I133:I196" si="8">E133-$F133</f>
        <v>-1.2824152602076912E-3</v>
      </c>
    </row>
    <row r="134" spans="1:9" x14ac:dyDescent="0.3">
      <c r="A134" s="2">
        <v>43754</v>
      </c>
      <c r="B134" s="3">
        <v>38598.988280999998</v>
      </c>
      <c r="C134" s="3">
        <v>543</v>
      </c>
      <c r="D134">
        <f t="shared" si="6"/>
        <v>2.4125648014731251E-3</v>
      </c>
      <c r="E134">
        <f t="shared" si="6"/>
        <v>1.0044687948423626E-2</v>
      </c>
      <c r="F134" s="5">
        <v>-5.9999999999999995E-4</v>
      </c>
      <c r="H134" s="5">
        <f t="shared" si="7"/>
        <v>3.012564801473125E-3</v>
      </c>
      <c r="I134" s="5">
        <f t="shared" si="8"/>
        <v>1.0644687948423626E-2</v>
      </c>
    </row>
    <row r="135" spans="1:9" x14ac:dyDescent="0.3">
      <c r="A135" s="2">
        <v>43755</v>
      </c>
      <c r="B135" s="3">
        <v>39052.058594000002</v>
      </c>
      <c r="C135" s="3">
        <v>576.15002400000003</v>
      </c>
      <c r="D135">
        <f t="shared" si="6"/>
        <v>1.1737880529449617E-2</v>
      </c>
      <c r="E135">
        <f t="shared" si="6"/>
        <v>6.1049767955801158E-2</v>
      </c>
      <c r="F135" s="5">
        <v>6.4999999999999997E-3</v>
      </c>
      <c r="H135" s="5">
        <f t="shared" si="7"/>
        <v>5.2378805294496173E-3</v>
      </c>
      <c r="I135" s="5">
        <f t="shared" si="8"/>
        <v>5.4549767955801159E-2</v>
      </c>
    </row>
    <row r="136" spans="1:9" x14ac:dyDescent="0.3">
      <c r="A136" s="2">
        <v>43756</v>
      </c>
      <c r="B136" s="3">
        <v>39298.378905999998</v>
      </c>
      <c r="C136" s="3">
        <v>576.09997599999997</v>
      </c>
      <c r="D136">
        <f t="shared" si="6"/>
        <v>6.3074859781614969E-3</v>
      </c>
      <c r="E136">
        <f t="shared" si="6"/>
        <v>-8.6866263846689876E-5</v>
      </c>
      <c r="F136" s="5">
        <v>-1E-3</v>
      </c>
      <c r="H136" s="5">
        <f t="shared" si="7"/>
        <v>7.307485978161497E-3</v>
      </c>
      <c r="I136" s="5">
        <f t="shared" si="8"/>
        <v>9.1313373615331019E-4</v>
      </c>
    </row>
    <row r="137" spans="1:9" x14ac:dyDescent="0.3">
      <c r="A137" s="2">
        <v>43760</v>
      </c>
      <c r="B137" s="3">
        <v>38963.839844000002</v>
      </c>
      <c r="C137" s="3">
        <v>568.70001200000002</v>
      </c>
      <c r="D137">
        <f t="shared" si="6"/>
        <v>-8.5127954717979324E-3</v>
      </c>
      <c r="E137">
        <f t="shared" si="6"/>
        <v>-1.2844930234817359E-2</v>
      </c>
      <c r="F137" s="5">
        <v>1.1999999999999999E-3</v>
      </c>
      <c r="H137" s="5">
        <f t="shared" si="7"/>
        <v>-9.7127954717979321E-3</v>
      </c>
      <c r="I137" s="5">
        <f t="shared" si="8"/>
        <v>-1.4044930234817359E-2</v>
      </c>
    </row>
    <row r="138" spans="1:9" x14ac:dyDescent="0.3">
      <c r="A138" s="2">
        <v>43761</v>
      </c>
      <c r="B138" s="3">
        <v>39058.828125</v>
      </c>
      <c r="C138" s="3">
        <v>563.5</v>
      </c>
      <c r="D138">
        <f t="shared" si="6"/>
        <v>2.4378572897410479E-3</v>
      </c>
      <c r="E138">
        <f t="shared" si="6"/>
        <v>-9.1436818890026951E-3</v>
      </c>
      <c r="F138" s="5">
        <v>-3.3E-3</v>
      </c>
      <c r="H138" s="5">
        <f t="shared" si="7"/>
        <v>5.7378572897410478E-3</v>
      </c>
      <c r="I138" s="5">
        <f t="shared" si="8"/>
        <v>-5.8436818890026951E-3</v>
      </c>
    </row>
    <row r="139" spans="1:9" x14ac:dyDescent="0.3">
      <c r="A139" s="2">
        <v>43762</v>
      </c>
      <c r="B139" s="3">
        <v>39020.390625</v>
      </c>
      <c r="C139" s="3">
        <v>558.09997599999997</v>
      </c>
      <c r="D139">
        <f t="shared" si="6"/>
        <v>-9.8409250469544147E-4</v>
      </c>
      <c r="E139">
        <f t="shared" si="6"/>
        <v>-9.5830062111801773E-3</v>
      </c>
      <c r="F139" s="5">
        <v>0</v>
      </c>
      <c r="H139" s="5">
        <f t="shared" si="7"/>
        <v>-9.8409250469544147E-4</v>
      </c>
      <c r="I139" s="5">
        <f t="shared" si="8"/>
        <v>-9.5830062111801773E-3</v>
      </c>
    </row>
    <row r="140" spans="1:9" x14ac:dyDescent="0.3">
      <c r="A140" s="2">
        <v>43763</v>
      </c>
      <c r="B140" s="3">
        <v>39058.058594000002</v>
      </c>
      <c r="C140" s="3">
        <v>558.70001200000002</v>
      </c>
      <c r="D140">
        <f t="shared" si="6"/>
        <v>9.6534064361386443E-4</v>
      </c>
      <c r="E140">
        <f t="shared" si="6"/>
        <v>1.075140702030859E-3</v>
      </c>
      <c r="F140" s="5">
        <v>-1.1999999999999999E-3</v>
      </c>
      <c r="H140" s="5">
        <f t="shared" si="7"/>
        <v>2.1653406436138644E-3</v>
      </c>
      <c r="I140" s="5">
        <f t="shared" si="8"/>
        <v>2.2751407020308589E-3</v>
      </c>
    </row>
    <row r="141" spans="1:9" x14ac:dyDescent="0.3">
      <c r="A141" s="2">
        <v>43765</v>
      </c>
      <c r="B141" s="3" t="s">
        <v>8</v>
      </c>
      <c r="C141" s="3" t="s">
        <v>8</v>
      </c>
      <c r="F141" s="5"/>
      <c r="H141" s="5"/>
      <c r="I141" s="5"/>
    </row>
    <row r="142" spans="1:9" x14ac:dyDescent="0.3">
      <c r="A142" s="2">
        <v>43767</v>
      </c>
      <c r="B142" s="3">
        <v>39831.839844000002</v>
      </c>
      <c r="C142" s="3">
        <v>580.65002400000003</v>
      </c>
      <c r="F142" s="5">
        <v>1.2999999999999999E-3</v>
      </c>
      <c r="H142" s="5"/>
      <c r="I142" s="5"/>
    </row>
    <row r="143" spans="1:9" x14ac:dyDescent="0.3">
      <c r="A143" s="2">
        <v>43768</v>
      </c>
      <c r="B143" s="3">
        <v>40051.871094000002</v>
      </c>
      <c r="C143" s="3">
        <v>582.84997599999997</v>
      </c>
      <c r="D143">
        <f t="shared" si="6"/>
        <v>5.5240041851379361E-3</v>
      </c>
      <c r="E143">
        <f t="shared" si="6"/>
        <v>3.7887744924986677E-3</v>
      </c>
      <c r="F143" s="5">
        <v>-2.2000000000000001E-3</v>
      </c>
      <c r="H143" s="5">
        <f t="shared" si="7"/>
        <v>7.7240041851379358E-3</v>
      </c>
      <c r="I143" s="5">
        <f t="shared" si="8"/>
        <v>5.9887744924986674E-3</v>
      </c>
    </row>
    <row r="144" spans="1:9" x14ac:dyDescent="0.3">
      <c r="A144" s="2">
        <v>43769</v>
      </c>
      <c r="B144" s="3">
        <v>40129.050780999998</v>
      </c>
      <c r="C144" s="3">
        <v>587.15002400000003</v>
      </c>
      <c r="D144">
        <f t="shared" si="6"/>
        <v>1.9269932937429769E-3</v>
      </c>
      <c r="E144">
        <f t="shared" si="6"/>
        <v>7.3776240491773837E-3</v>
      </c>
      <c r="F144" s="5">
        <v>-3.2000000000000002E-3</v>
      </c>
      <c r="H144" s="5">
        <f t="shared" si="7"/>
        <v>5.1269932937429768E-3</v>
      </c>
      <c r="I144" s="5">
        <f t="shared" si="8"/>
        <v>1.0577624049177383E-2</v>
      </c>
    </row>
    <row r="145" spans="1:9" x14ac:dyDescent="0.3">
      <c r="A145" s="2">
        <v>43770</v>
      </c>
      <c r="B145" s="3">
        <v>40165.03125</v>
      </c>
      <c r="C145" s="3">
        <v>562.5</v>
      </c>
      <c r="D145">
        <f t="shared" si="6"/>
        <v>8.9661899047554009E-4</v>
      </c>
      <c r="E145">
        <f t="shared" si="6"/>
        <v>-4.1982496793698552E-2</v>
      </c>
      <c r="F145" s="5">
        <v>-2.98E-2</v>
      </c>
      <c r="H145" s="5">
        <f t="shared" si="7"/>
        <v>3.069661899047554E-2</v>
      </c>
      <c r="I145" s="5">
        <f t="shared" si="8"/>
        <v>-1.2182496793698552E-2</v>
      </c>
    </row>
    <row r="146" spans="1:9" x14ac:dyDescent="0.3">
      <c r="A146" s="2">
        <v>43773</v>
      </c>
      <c r="B146" s="3">
        <v>40301.960937999997</v>
      </c>
      <c r="C146" s="3">
        <v>558.40002400000003</v>
      </c>
      <c r="D146">
        <f t="shared" si="6"/>
        <v>3.4091766827642274E-3</v>
      </c>
      <c r="E146">
        <f t="shared" si="6"/>
        <v>-7.2888462222221685E-3</v>
      </c>
      <c r="F146" s="5">
        <v>4.0000000000000001E-3</v>
      </c>
      <c r="H146" s="5">
        <f t="shared" si="7"/>
        <v>-5.9082331723577268E-4</v>
      </c>
      <c r="I146" s="5">
        <f t="shared" si="8"/>
        <v>-1.1288846222222169E-2</v>
      </c>
    </row>
    <row r="147" spans="1:9" x14ac:dyDescent="0.3">
      <c r="A147" s="2">
        <v>43774</v>
      </c>
      <c r="B147" s="3">
        <v>40248.230469000002</v>
      </c>
      <c r="C147" s="3">
        <v>553.75</v>
      </c>
      <c r="D147">
        <f t="shared" si="6"/>
        <v>-1.3331973866644571E-3</v>
      </c>
      <c r="E147">
        <f t="shared" si="6"/>
        <v>-8.3274065188794297E-3</v>
      </c>
      <c r="F147" s="5">
        <v>6.6E-3</v>
      </c>
      <c r="H147" s="5">
        <f t="shared" si="7"/>
        <v>-7.9331973866644569E-3</v>
      </c>
      <c r="I147" s="5">
        <f t="shared" si="8"/>
        <v>-1.492740651887943E-2</v>
      </c>
    </row>
    <row r="148" spans="1:9" x14ac:dyDescent="0.3">
      <c r="A148" s="2">
        <v>43775</v>
      </c>
      <c r="B148" s="3">
        <v>40469.78125</v>
      </c>
      <c r="C148" s="3">
        <v>558.90002400000003</v>
      </c>
      <c r="D148">
        <f t="shared" si="6"/>
        <v>5.5046092317186709E-3</v>
      </c>
      <c r="E148">
        <f t="shared" si="6"/>
        <v>9.3002690744921537E-3</v>
      </c>
      <c r="F148" s="5">
        <v>-4.3E-3</v>
      </c>
      <c r="H148" s="5">
        <f t="shared" si="7"/>
        <v>9.8046092317186709E-3</v>
      </c>
      <c r="I148" s="5">
        <f t="shared" si="8"/>
        <v>1.3600269074492154E-2</v>
      </c>
    </row>
    <row r="149" spans="1:9" x14ac:dyDescent="0.3">
      <c r="A149" s="2">
        <v>43776</v>
      </c>
      <c r="B149" s="3">
        <v>40653.738280999998</v>
      </c>
      <c r="C149" s="3">
        <v>547.34997599999997</v>
      </c>
      <c r="D149">
        <f t="shared" si="6"/>
        <v>4.5455405321717197E-3</v>
      </c>
      <c r="E149">
        <f t="shared" si="6"/>
        <v>-2.0665678124930729E-2</v>
      </c>
      <c r="F149" s="5">
        <v>2.5000000000000001E-3</v>
      </c>
      <c r="H149" s="5">
        <f t="shared" si="7"/>
        <v>2.0455405321717197E-3</v>
      </c>
      <c r="I149" s="5">
        <f t="shared" si="8"/>
        <v>-2.3165678124930728E-2</v>
      </c>
    </row>
    <row r="150" spans="1:9" x14ac:dyDescent="0.3">
      <c r="A150" s="2">
        <v>43777</v>
      </c>
      <c r="B150" s="3">
        <v>40323.609375</v>
      </c>
      <c r="C150" s="3">
        <v>551.04998799999998</v>
      </c>
      <c r="D150">
        <f t="shared" si="6"/>
        <v>-8.1205055170605975E-3</v>
      </c>
      <c r="E150">
        <f t="shared" si="6"/>
        <v>6.7598650995465016E-3</v>
      </c>
      <c r="F150" s="5">
        <v>8.0000000000000002E-3</v>
      </c>
      <c r="H150" s="5">
        <f t="shared" si="7"/>
        <v>-1.6120505517060596E-2</v>
      </c>
      <c r="I150" s="5">
        <f t="shared" si="8"/>
        <v>-1.2401349004534986E-3</v>
      </c>
    </row>
    <row r="151" spans="1:9" x14ac:dyDescent="0.3">
      <c r="A151" s="2">
        <v>43780</v>
      </c>
      <c r="B151" s="3">
        <v>40345.078125</v>
      </c>
      <c r="C151" s="3">
        <v>539.59997599999997</v>
      </c>
      <c r="D151">
        <f t="shared" si="6"/>
        <v>5.3241141685372753E-4</v>
      </c>
      <c r="E151">
        <f t="shared" si="6"/>
        <v>-2.0778535975578345E-2</v>
      </c>
      <c r="F151" s="5">
        <v>1.1000000000000001E-3</v>
      </c>
      <c r="H151" s="5">
        <f t="shared" si="7"/>
        <v>-5.6758858314627254E-4</v>
      </c>
      <c r="I151" s="5">
        <f t="shared" si="8"/>
        <v>-2.1878535975578345E-2</v>
      </c>
    </row>
    <row r="152" spans="1:9" x14ac:dyDescent="0.3">
      <c r="A152" s="2">
        <v>43782</v>
      </c>
      <c r="B152" s="3">
        <v>40116.058594000002</v>
      </c>
      <c r="C152" s="3">
        <v>539.15002400000003</v>
      </c>
      <c r="D152">
        <f t="shared" si="6"/>
        <v>-5.6765172269696304E-3</v>
      </c>
      <c r="E152">
        <f t="shared" si="6"/>
        <v>-8.3386215717685529E-4</v>
      </c>
      <c r="F152" s="5">
        <v>-5.0000000000000001E-3</v>
      </c>
      <c r="H152" s="5">
        <f t="shared" si="7"/>
        <v>-6.7651722696963033E-4</v>
      </c>
      <c r="I152" s="5">
        <f t="shared" si="8"/>
        <v>4.1661378428231449E-3</v>
      </c>
    </row>
    <row r="153" spans="1:9" x14ac:dyDescent="0.3">
      <c r="A153" s="2">
        <v>43783</v>
      </c>
      <c r="B153" s="3">
        <v>40286.480469000002</v>
      </c>
      <c r="C153" s="3">
        <v>526.84997599999997</v>
      </c>
      <c r="D153">
        <f t="shared" si="6"/>
        <v>4.2482208116399883E-3</v>
      </c>
      <c r="E153">
        <f t="shared" si="6"/>
        <v>-2.2813776226410887E-2</v>
      </c>
      <c r="F153" s="5">
        <v>-2E-3</v>
      </c>
      <c r="H153" s="5">
        <f t="shared" si="7"/>
        <v>6.2482208116399884E-3</v>
      </c>
      <c r="I153" s="5">
        <f t="shared" si="8"/>
        <v>-2.0813776226410889E-2</v>
      </c>
    </row>
    <row r="154" spans="1:9" x14ac:dyDescent="0.3">
      <c r="A154" s="2">
        <v>43784</v>
      </c>
      <c r="B154" s="3">
        <v>40356.691405999998</v>
      </c>
      <c r="C154" s="3">
        <v>541.34997599999997</v>
      </c>
      <c r="D154">
        <f t="shared" si="6"/>
        <v>1.7427915316162385E-3</v>
      </c>
      <c r="E154">
        <f t="shared" si="6"/>
        <v>2.752206635765321E-2</v>
      </c>
      <c r="F154" s="5">
        <v>5.9999999999999995E-4</v>
      </c>
      <c r="H154" s="5">
        <f t="shared" si="7"/>
        <v>1.1427915316162386E-3</v>
      </c>
      <c r="I154" s="5">
        <f t="shared" si="8"/>
        <v>2.6922066357653211E-2</v>
      </c>
    </row>
    <row r="155" spans="1:9" x14ac:dyDescent="0.3">
      <c r="A155" s="2">
        <v>43787</v>
      </c>
      <c r="B155" s="3">
        <v>40284.191405999998</v>
      </c>
      <c r="C155" s="3">
        <v>531.75</v>
      </c>
      <c r="D155">
        <f t="shared" si="6"/>
        <v>-1.7964802731380779E-3</v>
      </c>
      <c r="E155">
        <f t="shared" si="6"/>
        <v>-1.7733400619934579E-2</v>
      </c>
      <c r="F155" s="5">
        <v>-6.4000000000000003E-3</v>
      </c>
      <c r="H155" s="5">
        <f t="shared" si="7"/>
        <v>4.6035197268619226E-3</v>
      </c>
      <c r="I155" s="5">
        <f t="shared" si="8"/>
        <v>-1.133340061993458E-2</v>
      </c>
    </row>
    <row r="156" spans="1:9" x14ac:dyDescent="0.3">
      <c r="A156" s="2">
        <v>43788</v>
      </c>
      <c r="B156" s="3">
        <v>40469.699219000002</v>
      </c>
      <c r="C156" s="3">
        <v>514.04998799999998</v>
      </c>
      <c r="D156">
        <f t="shared" si="6"/>
        <v>4.6049779460727597E-3</v>
      </c>
      <c r="E156">
        <f t="shared" si="6"/>
        <v>-3.3286341325811028E-2</v>
      </c>
      <c r="F156" s="5">
        <v>-5.9999999999999995E-4</v>
      </c>
      <c r="H156" s="5">
        <f t="shared" si="7"/>
        <v>5.2049779460727596E-3</v>
      </c>
      <c r="I156" s="5">
        <f t="shared" si="8"/>
        <v>-3.2686341325811025E-2</v>
      </c>
    </row>
    <row r="157" spans="1:9" x14ac:dyDescent="0.3">
      <c r="A157" s="2">
        <v>43789</v>
      </c>
      <c r="B157" s="3">
        <v>40651.640625</v>
      </c>
      <c r="C157" s="3">
        <v>507.70001200000002</v>
      </c>
      <c r="D157">
        <f t="shared" si="6"/>
        <v>4.4957439642788095E-3</v>
      </c>
      <c r="E157">
        <f t="shared" si="6"/>
        <v>-1.2352837561003834E-2</v>
      </c>
      <c r="F157" s="5">
        <v>-2.3E-3</v>
      </c>
      <c r="H157" s="5">
        <f t="shared" si="7"/>
        <v>6.7957439642788095E-3</v>
      </c>
      <c r="I157" s="5">
        <f t="shared" si="8"/>
        <v>-1.0052837561003834E-2</v>
      </c>
    </row>
    <row r="158" spans="1:9" x14ac:dyDescent="0.3">
      <c r="A158" s="2">
        <v>43790</v>
      </c>
      <c r="B158" s="3">
        <v>40575.171875</v>
      </c>
      <c r="C158" s="3">
        <v>506.70001200000002</v>
      </c>
      <c r="D158">
        <f t="shared" si="6"/>
        <v>-1.8810741417647273E-3</v>
      </c>
      <c r="E158">
        <f t="shared" si="6"/>
        <v>-1.9696670797006008E-3</v>
      </c>
      <c r="F158" s="5">
        <v>7.3000000000000001E-3</v>
      </c>
      <c r="H158" s="5">
        <f t="shared" si="7"/>
        <v>-9.1810741417647276E-3</v>
      </c>
      <c r="I158" s="5">
        <f t="shared" si="8"/>
        <v>-9.2696670797006008E-3</v>
      </c>
    </row>
    <row r="159" spans="1:9" x14ac:dyDescent="0.3">
      <c r="A159" s="2">
        <v>43791</v>
      </c>
      <c r="B159" s="3">
        <v>40359.410155999998</v>
      </c>
      <c r="C159" s="3">
        <v>509.70001200000002</v>
      </c>
      <c r="D159">
        <f t="shared" si="6"/>
        <v>-5.3175799147493295E-3</v>
      </c>
      <c r="E159">
        <f t="shared" si="6"/>
        <v>5.9206629740517942E-3</v>
      </c>
      <c r="F159" s="5">
        <v>-1.5E-3</v>
      </c>
      <c r="H159" s="5">
        <f t="shared" si="7"/>
        <v>-3.8175799147493294E-3</v>
      </c>
      <c r="I159" s="5">
        <f t="shared" si="8"/>
        <v>7.4206629740517938E-3</v>
      </c>
    </row>
    <row r="160" spans="1:9" x14ac:dyDescent="0.3">
      <c r="A160" s="2">
        <v>43794</v>
      </c>
      <c r="B160" s="3">
        <v>40889.230469000002</v>
      </c>
      <c r="C160" s="3">
        <v>512.59997599999997</v>
      </c>
      <c r="D160">
        <f t="shared" si="6"/>
        <v>1.3127553424396083E-2</v>
      </c>
      <c r="E160">
        <f t="shared" si="6"/>
        <v>5.6895505821568521E-3</v>
      </c>
      <c r="F160" s="5">
        <v>-4.1999999999999997E-3</v>
      </c>
      <c r="H160" s="5">
        <f t="shared" si="7"/>
        <v>1.7327553424396083E-2</v>
      </c>
      <c r="I160" s="5">
        <f t="shared" si="8"/>
        <v>9.8895505821568509E-3</v>
      </c>
    </row>
    <row r="161" spans="1:9" x14ac:dyDescent="0.3">
      <c r="A161" s="2">
        <v>43795</v>
      </c>
      <c r="B161" s="3">
        <v>40821.300780999998</v>
      </c>
      <c r="C161" s="3">
        <v>508.95001200000002</v>
      </c>
      <c r="D161">
        <f t="shared" si="6"/>
        <v>-1.6613100129508286E-3</v>
      </c>
      <c r="E161">
        <f t="shared" si="6"/>
        <v>-7.1204919447751883E-3</v>
      </c>
      <c r="F161" s="5">
        <v>1.5E-3</v>
      </c>
      <c r="H161" s="5">
        <f t="shared" si="7"/>
        <v>-3.1613100129508284E-3</v>
      </c>
      <c r="I161" s="5">
        <f t="shared" si="8"/>
        <v>-8.6204919447751879E-3</v>
      </c>
    </row>
    <row r="162" spans="1:9" x14ac:dyDescent="0.3">
      <c r="A162" s="2">
        <v>43796</v>
      </c>
      <c r="B162" s="3">
        <v>41020.609375</v>
      </c>
      <c r="C162" s="3">
        <v>534.5</v>
      </c>
      <c r="D162">
        <f t="shared" si="6"/>
        <v>4.8824655311515393E-3</v>
      </c>
      <c r="E162">
        <f t="shared" si="6"/>
        <v>5.020137026738096E-2</v>
      </c>
      <c r="F162" s="5">
        <v>-1.6999999999999999E-3</v>
      </c>
      <c r="H162" s="5">
        <f t="shared" si="7"/>
        <v>6.5824655311515394E-3</v>
      </c>
      <c r="I162" s="5">
        <f t="shared" si="8"/>
        <v>5.190137026738096E-2</v>
      </c>
    </row>
    <row r="163" spans="1:9" x14ac:dyDescent="0.3">
      <c r="A163" s="2">
        <v>43797</v>
      </c>
      <c r="B163" s="3">
        <v>41130.171875</v>
      </c>
      <c r="C163" s="3">
        <v>521.70001200000002</v>
      </c>
      <c r="D163">
        <f t="shared" si="6"/>
        <v>2.6709135156527644E-3</v>
      </c>
      <c r="E163">
        <f t="shared" si="6"/>
        <v>-2.3947592142188934E-2</v>
      </c>
      <c r="F163" s="5">
        <v>-2.2000000000000001E-3</v>
      </c>
      <c r="H163" s="5">
        <f t="shared" si="7"/>
        <v>4.8709135156527646E-3</v>
      </c>
      <c r="I163" s="5">
        <f t="shared" si="8"/>
        <v>-2.1747592142188934E-2</v>
      </c>
    </row>
    <row r="164" spans="1:9" x14ac:dyDescent="0.3">
      <c r="A164" s="2">
        <v>43798</v>
      </c>
      <c r="B164" s="3">
        <v>40793.808594000002</v>
      </c>
      <c r="C164" s="3">
        <v>522.29998799999998</v>
      </c>
      <c r="D164">
        <f t="shared" si="6"/>
        <v>-8.1780178799702157E-3</v>
      </c>
      <c r="E164">
        <f t="shared" si="6"/>
        <v>1.150040226566009E-3</v>
      </c>
      <c r="F164" s="5">
        <v>1.1000000000000001E-3</v>
      </c>
      <c r="H164" s="5">
        <f t="shared" si="7"/>
        <v>-9.278017879970216E-3</v>
      </c>
      <c r="I164" s="5">
        <f t="shared" si="8"/>
        <v>5.0040226566008903E-5</v>
      </c>
    </row>
    <row r="165" spans="1:9" x14ac:dyDescent="0.3">
      <c r="A165" s="2">
        <v>43801</v>
      </c>
      <c r="B165" s="3">
        <v>40802.171875</v>
      </c>
      <c r="C165" s="3">
        <v>524.79998799999998</v>
      </c>
      <c r="D165">
        <f t="shared" si="6"/>
        <v>2.0501348827792895E-4</v>
      </c>
      <c r="E165">
        <f t="shared" si="6"/>
        <v>4.786521266395281E-3</v>
      </c>
      <c r="F165" s="5">
        <v>3.7000000000000002E-3</v>
      </c>
      <c r="H165" s="5">
        <f t="shared" si="7"/>
        <v>-3.4949865117220712E-3</v>
      </c>
      <c r="I165" s="5">
        <f t="shared" si="8"/>
        <v>1.0865212663952808E-3</v>
      </c>
    </row>
    <row r="166" spans="1:9" x14ac:dyDescent="0.3">
      <c r="A166" s="2">
        <v>43802</v>
      </c>
      <c r="B166" s="3">
        <v>40675.449219000002</v>
      </c>
      <c r="C166" s="3">
        <v>514.04998799999998</v>
      </c>
      <c r="D166">
        <f t="shared" si="6"/>
        <v>-3.1057821232708116E-3</v>
      </c>
      <c r="E166">
        <f t="shared" si="6"/>
        <v>-2.0483994370823044E-2</v>
      </c>
      <c r="F166" s="5">
        <v>-3.3999999999999998E-3</v>
      </c>
      <c r="H166" s="5">
        <f t="shared" si="7"/>
        <v>2.9421787672918821E-4</v>
      </c>
      <c r="I166" s="5">
        <f t="shared" si="8"/>
        <v>-1.7083994370823044E-2</v>
      </c>
    </row>
    <row r="167" spans="1:9" x14ac:dyDescent="0.3">
      <c r="A167" s="2">
        <v>43803</v>
      </c>
      <c r="B167" s="3">
        <v>40850.289062999997</v>
      </c>
      <c r="C167" s="3">
        <v>536.5</v>
      </c>
      <c r="D167">
        <f t="shared" si="6"/>
        <v>4.2984121222273998E-3</v>
      </c>
      <c r="E167">
        <f t="shared" si="6"/>
        <v>4.3672818838778021E-2</v>
      </c>
      <c r="F167" s="5">
        <v>0</v>
      </c>
      <c r="H167" s="5">
        <f t="shared" si="7"/>
        <v>4.2984121222273998E-3</v>
      </c>
      <c r="I167" s="5">
        <f t="shared" si="8"/>
        <v>4.3672818838778021E-2</v>
      </c>
    </row>
    <row r="168" spans="1:9" x14ac:dyDescent="0.3">
      <c r="A168" s="2">
        <v>43804</v>
      </c>
      <c r="B168" s="3">
        <v>40779.589844000002</v>
      </c>
      <c r="C168" s="3">
        <v>576.5</v>
      </c>
      <c r="D168">
        <f t="shared" si="6"/>
        <v>-1.7306907887716808E-3</v>
      </c>
      <c r="E168">
        <f t="shared" si="6"/>
        <v>7.4557315936626276E-2</v>
      </c>
      <c r="F168" s="5">
        <v>2.2599999999999999E-2</v>
      </c>
      <c r="H168" s="5">
        <f t="shared" si="7"/>
        <v>-2.4330690788771678E-2</v>
      </c>
      <c r="I168" s="5">
        <f t="shared" si="8"/>
        <v>5.195731593662628E-2</v>
      </c>
    </row>
    <row r="169" spans="1:9" x14ac:dyDescent="0.3">
      <c r="A169" s="2">
        <v>43805</v>
      </c>
      <c r="B169" s="3">
        <v>40445.148437999997</v>
      </c>
      <c r="C169" s="3">
        <v>560.04998799999998</v>
      </c>
      <c r="D169">
        <f t="shared" si="6"/>
        <v>-8.201195923730276E-3</v>
      </c>
      <c r="E169">
        <f t="shared" si="6"/>
        <v>-2.8534279271465769E-2</v>
      </c>
      <c r="F169" s="5">
        <v>8.0000000000000002E-3</v>
      </c>
      <c r="H169" s="5">
        <f t="shared" si="7"/>
        <v>-1.6201195923730274E-2</v>
      </c>
      <c r="I169" s="5">
        <f t="shared" si="8"/>
        <v>-3.6534279271465769E-2</v>
      </c>
    </row>
    <row r="170" spans="1:9" x14ac:dyDescent="0.3">
      <c r="A170" s="2">
        <v>43808</v>
      </c>
      <c r="B170" s="3">
        <v>40487.429687999997</v>
      </c>
      <c r="C170" s="3">
        <v>561.65002400000003</v>
      </c>
      <c r="D170">
        <f t="shared" si="6"/>
        <v>1.0453973253384059E-3</v>
      </c>
      <c r="E170">
        <f t="shared" si="6"/>
        <v>2.8569521190669957E-3</v>
      </c>
      <c r="F170" s="5">
        <v>-2.9999999999999997E-4</v>
      </c>
      <c r="H170" s="5">
        <f t="shared" si="7"/>
        <v>1.3453973253384059E-3</v>
      </c>
      <c r="I170" s="5">
        <f t="shared" si="8"/>
        <v>3.1569521190669956E-3</v>
      </c>
    </row>
    <row r="171" spans="1:9" x14ac:dyDescent="0.3">
      <c r="A171" s="2">
        <v>43809</v>
      </c>
      <c r="B171" s="3">
        <v>40239.878905999998</v>
      </c>
      <c r="C171" s="3">
        <v>542.79998799999998</v>
      </c>
      <c r="D171">
        <f t="shared" si="6"/>
        <v>-6.1142627207419293E-3</v>
      </c>
      <c r="E171">
        <f t="shared" si="6"/>
        <v>-3.3561889423154453E-2</v>
      </c>
      <c r="F171" s="5">
        <v>6.6E-3</v>
      </c>
      <c r="H171" s="5">
        <f t="shared" si="7"/>
        <v>-1.2714262720741928E-2</v>
      </c>
      <c r="I171" s="5">
        <f t="shared" si="8"/>
        <v>-4.0161889423154455E-2</v>
      </c>
    </row>
    <row r="172" spans="1:9" x14ac:dyDescent="0.3">
      <c r="A172" s="2">
        <v>43810</v>
      </c>
      <c r="B172" s="3">
        <v>40412.570312999997</v>
      </c>
      <c r="C172" s="3">
        <v>552.34997599999997</v>
      </c>
      <c r="D172">
        <f t="shared" si="6"/>
        <v>4.2915488737777776E-3</v>
      </c>
      <c r="E172">
        <f t="shared" si="6"/>
        <v>1.7593935540028024E-2</v>
      </c>
      <c r="F172" s="5">
        <v>8.5000000000000006E-3</v>
      </c>
      <c r="H172" s="5">
        <f t="shared" si="7"/>
        <v>-4.208451126222223E-3</v>
      </c>
      <c r="I172" s="5">
        <f t="shared" si="8"/>
        <v>9.0939355400280232E-3</v>
      </c>
    </row>
    <row r="173" spans="1:9" x14ac:dyDescent="0.3">
      <c r="A173" s="2">
        <v>43811</v>
      </c>
      <c r="B173" s="3">
        <v>40581.710937999997</v>
      </c>
      <c r="C173" s="3">
        <v>563.20001200000002</v>
      </c>
      <c r="D173">
        <f t="shared" si="6"/>
        <v>4.1853468782110728E-3</v>
      </c>
      <c r="E173">
        <f t="shared" si="6"/>
        <v>1.9643408113409689E-2</v>
      </c>
      <c r="F173" s="5">
        <v>1.5E-3</v>
      </c>
      <c r="H173" s="5">
        <f t="shared" si="7"/>
        <v>2.6853468782110728E-3</v>
      </c>
      <c r="I173" s="5">
        <f t="shared" si="8"/>
        <v>1.8143408113409688E-2</v>
      </c>
    </row>
    <row r="174" spans="1:9" x14ac:dyDescent="0.3">
      <c r="A174" s="2">
        <v>43812</v>
      </c>
      <c r="B174" s="3">
        <v>41009.710937999997</v>
      </c>
      <c r="C174" s="3">
        <v>552.45001200000002</v>
      </c>
      <c r="D174">
        <f t="shared" si="6"/>
        <v>1.0546622853183561E-2</v>
      </c>
      <c r="E174">
        <f t="shared" si="6"/>
        <v>-1.9087357547854598E-2</v>
      </c>
      <c r="F174" s="5">
        <v>1.8E-3</v>
      </c>
      <c r="H174" s="5">
        <f t="shared" si="7"/>
        <v>8.746622853183561E-3</v>
      </c>
      <c r="I174" s="5">
        <f t="shared" si="8"/>
        <v>-2.0887357547854597E-2</v>
      </c>
    </row>
    <row r="175" spans="1:9" x14ac:dyDescent="0.3">
      <c r="A175" s="2">
        <v>43815</v>
      </c>
      <c r="B175" s="3">
        <v>40938.71875</v>
      </c>
      <c r="C175" s="3">
        <v>545.20001200000002</v>
      </c>
      <c r="D175">
        <f t="shared" si="6"/>
        <v>-1.7311067641350888E-3</v>
      </c>
      <c r="E175">
        <f t="shared" si="6"/>
        <v>-1.3123359294994457E-2</v>
      </c>
      <c r="F175" s="5">
        <v>1.8E-3</v>
      </c>
      <c r="H175" s="5">
        <f t="shared" si="7"/>
        <v>-3.5311067641350885E-3</v>
      </c>
      <c r="I175" s="5">
        <f t="shared" si="8"/>
        <v>-1.4923359294994457E-2</v>
      </c>
    </row>
    <row r="176" spans="1:9" x14ac:dyDescent="0.3">
      <c r="A176" s="2">
        <v>43816</v>
      </c>
      <c r="B176" s="3">
        <v>41352.171875</v>
      </c>
      <c r="C176" s="3">
        <v>546.25</v>
      </c>
      <c r="D176">
        <f t="shared" si="6"/>
        <v>1.0099317653901907E-2</v>
      </c>
      <c r="E176">
        <f t="shared" si="6"/>
        <v>1.9258767000907271E-3</v>
      </c>
      <c r="F176" s="5">
        <v>-7.4000000000000003E-3</v>
      </c>
      <c r="H176" s="5">
        <f t="shared" si="7"/>
        <v>1.7499317653901905E-2</v>
      </c>
      <c r="I176" s="5">
        <f t="shared" si="8"/>
        <v>9.325876700090727E-3</v>
      </c>
    </row>
    <row r="177" spans="1:9" x14ac:dyDescent="0.3">
      <c r="A177" s="2">
        <v>43817</v>
      </c>
      <c r="B177" s="3">
        <v>41558.570312999997</v>
      </c>
      <c r="C177" s="3">
        <v>545.15002400000003</v>
      </c>
      <c r="D177">
        <f t="shared" si="6"/>
        <v>4.991235735426449E-3</v>
      </c>
      <c r="E177">
        <f t="shared" si="6"/>
        <v>-2.0136860411898759E-3</v>
      </c>
      <c r="F177" s="5">
        <v>-5.7999999999999996E-3</v>
      </c>
      <c r="H177" s="5">
        <f t="shared" si="7"/>
        <v>1.0791235735426449E-2</v>
      </c>
      <c r="I177" s="5">
        <f t="shared" si="8"/>
        <v>3.7863139588101237E-3</v>
      </c>
    </row>
    <row r="178" spans="1:9" x14ac:dyDescent="0.3">
      <c r="A178" s="2">
        <v>43818</v>
      </c>
      <c r="B178" s="3">
        <v>41673.921875</v>
      </c>
      <c r="C178" s="3">
        <v>547.45001200000002</v>
      </c>
      <c r="D178">
        <f t="shared" si="6"/>
        <v>2.7756383612628798E-3</v>
      </c>
      <c r="E178">
        <f t="shared" si="6"/>
        <v>4.2190000894138909E-3</v>
      </c>
      <c r="F178" s="5">
        <v>6.1000000000000004E-3</v>
      </c>
      <c r="H178" s="5">
        <f t="shared" si="7"/>
        <v>-3.3243616387371206E-3</v>
      </c>
      <c r="I178" s="5">
        <f t="shared" si="8"/>
        <v>-1.8809999105861095E-3</v>
      </c>
    </row>
    <row r="179" spans="1:9" x14ac:dyDescent="0.3">
      <c r="A179" s="2">
        <v>43819</v>
      </c>
      <c r="B179" s="3">
        <v>41681.539062999997</v>
      </c>
      <c r="C179" s="3">
        <v>546.15002400000003</v>
      </c>
      <c r="D179">
        <f t="shared" si="6"/>
        <v>1.8278068531308662E-4</v>
      </c>
      <c r="E179">
        <f t="shared" si="6"/>
        <v>-2.3746241145392189E-3</v>
      </c>
      <c r="F179" s="5">
        <v>-2.1899999999999999E-2</v>
      </c>
      <c r="H179" s="5">
        <f t="shared" si="7"/>
        <v>2.2082780685313087E-2</v>
      </c>
      <c r="I179" s="5">
        <f t="shared" si="8"/>
        <v>1.9525375885460779E-2</v>
      </c>
    </row>
    <row r="180" spans="1:9" x14ac:dyDescent="0.3">
      <c r="A180" s="2">
        <v>43822</v>
      </c>
      <c r="B180" s="3">
        <v>41642.660155999998</v>
      </c>
      <c r="C180" s="3">
        <v>539.84997599999997</v>
      </c>
      <c r="D180">
        <f t="shared" si="6"/>
        <v>-9.3276083066977215E-4</v>
      </c>
      <c r="E180">
        <f t="shared" si="6"/>
        <v>-1.1535379883092453E-2</v>
      </c>
      <c r="F180" s="5">
        <v>-5.4999999999999997E-3</v>
      </c>
      <c r="H180" s="5">
        <f t="shared" si="7"/>
        <v>4.5672391693302276E-3</v>
      </c>
      <c r="I180" s="5">
        <f t="shared" si="8"/>
        <v>-6.0353798830924538E-3</v>
      </c>
    </row>
    <row r="181" spans="1:9" x14ac:dyDescent="0.3">
      <c r="A181" s="2">
        <v>43823</v>
      </c>
      <c r="B181" s="3">
        <v>41461.261719000002</v>
      </c>
      <c r="C181" s="3">
        <v>550.25</v>
      </c>
      <c r="D181">
        <f t="shared" si="6"/>
        <v>-4.3560722662877183E-3</v>
      </c>
      <c r="E181">
        <f t="shared" si="6"/>
        <v>1.9264655853203243E-2</v>
      </c>
      <c r="F181" s="5">
        <v>1.4E-3</v>
      </c>
      <c r="H181" s="5">
        <f t="shared" si="7"/>
        <v>-5.7560722662877185E-3</v>
      </c>
      <c r="I181" s="5">
        <f t="shared" si="8"/>
        <v>1.7864655853203244E-2</v>
      </c>
    </row>
    <row r="182" spans="1:9" x14ac:dyDescent="0.3">
      <c r="A182" s="2">
        <v>43825</v>
      </c>
      <c r="B182" s="3">
        <v>41163.761719000002</v>
      </c>
      <c r="C182" s="3">
        <v>587.34997599999997</v>
      </c>
      <c r="D182">
        <f t="shared" si="6"/>
        <v>-7.1753725686468416E-3</v>
      </c>
      <c r="E182">
        <f t="shared" si="6"/>
        <v>6.7423854611540157E-2</v>
      </c>
      <c r="F182" s="5">
        <v>8.0000000000000004E-4</v>
      </c>
      <c r="H182" s="5">
        <f t="shared" si="7"/>
        <v>-7.9753725686468411E-3</v>
      </c>
      <c r="I182" s="5">
        <f t="shared" si="8"/>
        <v>6.6623854611540162E-2</v>
      </c>
    </row>
    <row r="183" spans="1:9" x14ac:dyDescent="0.3">
      <c r="A183" s="2">
        <v>43826</v>
      </c>
      <c r="B183" s="3">
        <v>41575.140625</v>
      </c>
      <c r="C183" s="3">
        <v>580.25</v>
      </c>
      <c r="D183">
        <f t="shared" si="6"/>
        <v>9.9937150741526495E-3</v>
      </c>
      <c r="E183">
        <f t="shared" si="6"/>
        <v>-1.208815236250213E-2</v>
      </c>
      <c r="F183" s="5">
        <v>-1.1599999999999999E-2</v>
      </c>
      <c r="H183" s="5">
        <f t="shared" si="7"/>
        <v>2.1593715074152649E-2</v>
      </c>
      <c r="I183" s="5">
        <f t="shared" si="8"/>
        <v>-4.8815236250213112E-4</v>
      </c>
    </row>
    <row r="184" spans="1:9" x14ac:dyDescent="0.3">
      <c r="A184" s="2">
        <v>43829</v>
      </c>
      <c r="B184" s="3">
        <v>41558</v>
      </c>
      <c r="C184" s="3">
        <v>575.54998799999998</v>
      </c>
      <c r="D184">
        <f t="shared" si="6"/>
        <v>-4.1228062592993332E-4</v>
      </c>
      <c r="E184">
        <f t="shared" si="6"/>
        <v>-8.0999775958638786E-3</v>
      </c>
      <c r="F184" s="5">
        <v>6.7999999999999996E-3</v>
      </c>
      <c r="H184" s="5">
        <f t="shared" si="7"/>
        <v>-7.2122806259299326E-3</v>
      </c>
      <c r="I184" s="5">
        <f t="shared" si="8"/>
        <v>-1.4899977595863877E-2</v>
      </c>
    </row>
    <row r="185" spans="1:9" x14ac:dyDescent="0.3">
      <c r="A185" s="2">
        <v>43830</v>
      </c>
      <c r="B185" s="3">
        <v>41253.738280999998</v>
      </c>
      <c r="C185" s="3">
        <v>562.40002400000003</v>
      </c>
      <c r="D185">
        <f t="shared" si="6"/>
        <v>-7.3213754030512033E-3</v>
      </c>
      <c r="E185">
        <f t="shared" si="6"/>
        <v>-2.284764881273867E-2</v>
      </c>
      <c r="F185" s="5">
        <v>1.5E-3</v>
      </c>
      <c r="H185" s="5">
        <f t="shared" si="7"/>
        <v>-8.8213754030512029E-3</v>
      </c>
      <c r="I185" s="5">
        <f t="shared" si="8"/>
        <v>-2.4347648812738671E-2</v>
      </c>
    </row>
    <row r="186" spans="1:9" x14ac:dyDescent="0.3">
      <c r="A186" s="2">
        <v>43831</v>
      </c>
      <c r="B186" s="3" t="s">
        <v>8</v>
      </c>
      <c r="C186" s="3">
        <v>558.79998799999998</v>
      </c>
      <c r="D186" t="e">
        <f t="shared" si="6"/>
        <v>#VALUE!</v>
      </c>
      <c r="E186">
        <f t="shared" si="6"/>
        <v>-6.4012017182987274E-3</v>
      </c>
      <c r="F186" s="5">
        <v>-8.0999999999999996E-3</v>
      </c>
      <c r="H186" s="5"/>
      <c r="I186" s="5"/>
    </row>
    <row r="187" spans="1:9" x14ac:dyDescent="0.3">
      <c r="A187" s="2">
        <v>43832</v>
      </c>
      <c r="B187" s="3">
        <v>41626.640625</v>
      </c>
      <c r="C187" s="3">
        <v>559.45001200000002</v>
      </c>
      <c r="D187" t="e">
        <f t="shared" si="6"/>
        <v>#VALUE!</v>
      </c>
      <c r="E187">
        <f t="shared" si="6"/>
        <v>1.1632498460254627E-3</v>
      </c>
      <c r="F187" s="5">
        <v>2.0000000000000001E-4</v>
      </c>
      <c r="H187" s="5"/>
      <c r="I187" s="5"/>
    </row>
    <row r="188" spans="1:9" x14ac:dyDescent="0.3">
      <c r="A188" s="2">
        <v>43833</v>
      </c>
      <c r="B188" s="3">
        <v>41464.609375</v>
      </c>
      <c r="C188" s="3">
        <v>581.75</v>
      </c>
      <c r="D188">
        <f t="shared" si="6"/>
        <v>-3.8924892224593251E-3</v>
      </c>
      <c r="E188">
        <f t="shared" si="6"/>
        <v>3.9860555048124628E-2</v>
      </c>
      <c r="F188" s="5">
        <v>1.1999999999999999E-3</v>
      </c>
      <c r="H188" s="5">
        <f t="shared" si="7"/>
        <v>-5.0924892224593248E-3</v>
      </c>
      <c r="I188" s="5">
        <f t="shared" si="8"/>
        <v>3.8660555048124629E-2</v>
      </c>
    </row>
    <row r="189" spans="1:9" x14ac:dyDescent="0.3">
      <c r="A189" s="2">
        <v>43836</v>
      </c>
      <c r="B189" s="3">
        <v>40676.628905999998</v>
      </c>
      <c r="C189" s="3">
        <v>611.20001200000002</v>
      </c>
      <c r="D189">
        <f t="shared" si="6"/>
        <v>-1.90036872619158E-2</v>
      </c>
      <c r="E189">
        <f t="shared" si="6"/>
        <v>5.0623140524280213E-2</v>
      </c>
      <c r="F189" s="5">
        <v>8.3999999999999995E-3</v>
      </c>
      <c r="H189" s="5">
        <f t="shared" si="7"/>
        <v>-2.7403687261915798E-2</v>
      </c>
      <c r="I189" s="5">
        <f t="shared" si="8"/>
        <v>4.2223140524280216E-2</v>
      </c>
    </row>
    <row r="190" spans="1:9" x14ac:dyDescent="0.3">
      <c r="A190" s="2">
        <v>43837</v>
      </c>
      <c r="B190" s="3">
        <v>40869.46875</v>
      </c>
      <c r="C190" s="3">
        <v>594.29998799999998</v>
      </c>
      <c r="D190">
        <f t="shared" si="6"/>
        <v>4.7408020080925905E-3</v>
      </c>
      <c r="E190">
        <f t="shared" si="6"/>
        <v>-2.765056228434765E-2</v>
      </c>
      <c r="F190" s="5">
        <v>-2.3E-3</v>
      </c>
      <c r="H190" s="5">
        <f t="shared" si="7"/>
        <v>7.0408020080925905E-3</v>
      </c>
      <c r="I190" s="5">
        <f t="shared" si="8"/>
        <v>-2.535056228434765E-2</v>
      </c>
    </row>
    <row r="191" spans="1:9" x14ac:dyDescent="0.3">
      <c r="A191" s="2">
        <v>43838</v>
      </c>
      <c r="B191" s="3">
        <v>40817.738280999998</v>
      </c>
      <c r="C191" s="3">
        <v>586.15002400000003</v>
      </c>
      <c r="D191">
        <f t="shared" si="6"/>
        <v>-1.2657485057229157E-3</v>
      </c>
      <c r="E191">
        <f t="shared" si="6"/>
        <v>-1.3713552354976583E-2</v>
      </c>
      <c r="F191" s="5">
        <v>1.1000000000000001E-3</v>
      </c>
      <c r="H191" s="5">
        <f t="shared" si="7"/>
        <v>-2.3657485057229158E-3</v>
      </c>
      <c r="I191" s="5">
        <f t="shared" si="8"/>
        <v>-1.4813552354976584E-2</v>
      </c>
    </row>
    <row r="192" spans="1:9" x14ac:dyDescent="0.3">
      <c r="A192" s="2">
        <v>43839</v>
      </c>
      <c r="B192" s="3">
        <v>41452.351562999997</v>
      </c>
      <c r="C192" s="3">
        <v>588.15002400000003</v>
      </c>
      <c r="D192">
        <f t="shared" si="6"/>
        <v>1.5547487654292711E-2</v>
      </c>
      <c r="E192">
        <f t="shared" si="6"/>
        <v>3.4120957401854511E-3</v>
      </c>
      <c r="F192" s="5">
        <v>-5.0000000000000001E-3</v>
      </c>
      <c r="H192" s="5">
        <f t="shared" si="7"/>
        <v>2.054748765429271E-2</v>
      </c>
      <c r="I192" s="5">
        <f t="shared" si="8"/>
        <v>8.4120957401854508E-3</v>
      </c>
    </row>
    <row r="193" spans="1:9" x14ac:dyDescent="0.3">
      <c r="A193" s="2">
        <v>43840</v>
      </c>
      <c r="B193" s="3">
        <v>41599.71875</v>
      </c>
      <c r="C193" s="3">
        <v>589.04998799999998</v>
      </c>
      <c r="D193">
        <f t="shared" si="6"/>
        <v>3.5550983585583146E-3</v>
      </c>
      <c r="E193">
        <f t="shared" si="6"/>
        <v>1.5301606108579439E-3</v>
      </c>
      <c r="F193" s="5">
        <v>9.4000000000000004E-3</v>
      </c>
      <c r="H193" s="5">
        <f t="shared" si="7"/>
        <v>-5.8449016414416858E-3</v>
      </c>
      <c r="I193" s="5">
        <f t="shared" si="8"/>
        <v>-7.8698393891420571E-3</v>
      </c>
    </row>
    <row r="194" spans="1:9" x14ac:dyDescent="0.3">
      <c r="A194" s="2">
        <v>43843</v>
      </c>
      <c r="B194" s="3">
        <v>41859.691405999998</v>
      </c>
      <c r="C194" s="3">
        <v>596.70001200000002</v>
      </c>
      <c r="D194">
        <f t="shared" si="6"/>
        <v>6.249384943257533E-3</v>
      </c>
      <c r="E194">
        <f t="shared" si="6"/>
        <v>1.2987053995152667E-2</v>
      </c>
      <c r="F194" s="5">
        <v>1.1000000000000001E-3</v>
      </c>
      <c r="H194" s="5">
        <f t="shared" si="7"/>
        <v>5.1493849432575328E-3</v>
      </c>
      <c r="I194" s="5">
        <f t="shared" si="8"/>
        <v>1.1887053995152667E-2</v>
      </c>
    </row>
    <row r="195" spans="1:9" x14ac:dyDescent="0.3">
      <c r="A195" s="2">
        <v>43844</v>
      </c>
      <c r="B195" s="3">
        <v>41952.628905999998</v>
      </c>
      <c r="C195" s="3">
        <v>596.40002400000003</v>
      </c>
      <c r="D195">
        <f t="shared" si="6"/>
        <v>2.2202146475135917E-3</v>
      </c>
      <c r="E195">
        <f t="shared" si="6"/>
        <v>-5.0274508792868069E-4</v>
      </c>
      <c r="F195" s="5">
        <v>1.06E-2</v>
      </c>
      <c r="H195" s="5">
        <f t="shared" si="7"/>
        <v>-8.3797853524864088E-3</v>
      </c>
      <c r="I195" s="5">
        <f t="shared" si="8"/>
        <v>-1.1102745087928681E-2</v>
      </c>
    </row>
    <row r="196" spans="1:9" x14ac:dyDescent="0.3">
      <c r="A196" s="2">
        <v>43845</v>
      </c>
      <c r="B196" s="3">
        <v>41872.730469000002</v>
      </c>
      <c r="C196" s="3">
        <v>595.09997599999997</v>
      </c>
      <c r="D196">
        <f t="shared" si="6"/>
        <v>-1.9044917823628747E-3</v>
      </c>
      <c r="E196">
        <f t="shared" si="6"/>
        <v>-2.1798255326697649E-3</v>
      </c>
      <c r="F196" s="5">
        <v>-5.8999999999999999E-3</v>
      </c>
      <c r="H196" s="5">
        <f t="shared" si="7"/>
        <v>3.9955082176371254E-3</v>
      </c>
      <c r="I196" s="5">
        <f t="shared" si="8"/>
        <v>3.720174467330235E-3</v>
      </c>
    </row>
    <row r="197" spans="1:9" x14ac:dyDescent="0.3">
      <c r="A197" s="2">
        <v>43846</v>
      </c>
      <c r="B197" s="3">
        <v>41932.558594000002</v>
      </c>
      <c r="C197" s="3">
        <v>610.90002400000003</v>
      </c>
      <c r="D197">
        <f t="shared" ref="D197:E247" si="9">(B197-B196)/B196</f>
        <v>1.4288087815121841E-3</v>
      </c>
      <c r="E197">
        <f t="shared" si="9"/>
        <v>2.6550241366502865E-2</v>
      </c>
      <c r="F197" s="5">
        <v>-3.8E-3</v>
      </c>
      <c r="H197" s="5">
        <f t="shared" ref="H197:H247" si="10">D197-$F197</f>
        <v>5.2288087815121845E-3</v>
      </c>
      <c r="I197" s="5">
        <f t="shared" ref="I197:I247" si="11">E197-$F197</f>
        <v>3.0350241366502866E-2</v>
      </c>
    </row>
    <row r="198" spans="1:9" x14ac:dyDescent="0.3">
      <c r="A198" s="2">
        <v>43847</v>
      </c>
      <c r="B198" s="3">
        <v>41945.371094000002</v>
      </c>
      <c r="C198" s="3">
        <v>602.95001200000002</v>
      </c>
      <c r="D198">
        <f t="shared" si="9"/>
        <v>3.0555016029556802E-4</v>
      </c>
      <c r="E198">
        <f t="shared" si="9"/>
        <v>-1.3013605643597118E-2</v>
      </c>
      <c r="F198" s="5">
        <v>3.5999999999999999E-3</v>
      </c>
      <c r="H198" s="5">
        <f t="shared" si="10"/>
        <v>-3.2944498397044319E-3</v>
      </c>
      <c r="I198" s="5">
        <f t="shared" si="11"/>
        <v>-1.6613605643597117E-2</v>
      </c>
    </row>
    <row r="199" spans="1:9" x14ac:dyDescent="0.3">
      <c r="A199" s="2">
        <v>43850</v>
      </c>
      <c r="B199" s="3">
        <v>41528.910155999998</v>
      </c>
      <c r="C199" s="3">
        <v>598.59997599999997</v>
      </c>
      <c r="D199">
        <f t="shared" si="9"/>
        <v>-9.9286506982310552E-3</v>
      </c>
      <c r="E199">
        <f t="shared" si="9"/>
        <v>-7.2145881307322133E-3</v>
      </c>
      <c r="F199" s="5">
        <v>2.5999999999999999E-3</v>
      </c>
      <c r="H199" s="5">
        <f t="shared" si="10"/>
        <v>-1.2528650698231055E-2</v>
      </c>
      <c r="I199" s="5">
        <f t="shared" si="11"/>
        <v>-9.8145881307322123E-3</v>
      </c>
    </row>
    <row r="200" spans="1:9" x14ac:dyDescent="0.3">
      <c r="A200" s="2">
        <v>43851</v>
      </c>
      <c r="B200" s="3">
        <v>41323.808594000002</v>
      </c>
      <c r="C200" s="3">
        <v>595.45001200000002</v>
      </c>
      <c r="D200">
        <f t="shared" si="9"/>
        <v>-4.9387658195110045E-3</v>
      </c>
      <c r="E200">
        <f t="shared" si="9"/>
        <v>-5.2622187208372934E-3</v>
      </c>
      <c r="F200" s="5">
        <v>-8.9999999999999998E-4</v>
      </c>
      <c r="H200" s="5">
        <f t="shared" si="10"/>
        <v>-4.0387658195110048E-3</v>
      </c>
      <c r="I200" s="5">
        <f t="shared" si="11"/>
        <v>-4.3622187208372937E-3</v>
      </c>
    </row>
    <row r="201" spans="1:9" x14ac:dyDescent="0.3">
      <c r="A201" s="2">
        <v>43852</v>
      </c>
      <c r="B201" s="3">
        <v>41115.378905999998</v>
      </c>
      <c r="C201" s="3">
        <v>586.65002400000003</v>
      </c>
      <c r="D201">
        <f t="shared" si="9"/>
        <v>-5.0438160249892039E-3</v>
      </c>
      <c r="E201">
        <f t="shared" si="9"/>
        <v>-1.4778718318339684E-2</v>
      </c>
      <c r="F201" s="5">
        <v>2.9999999999999997E-4</v>
      </c>
      <c r="H201" s="5">
        <f t="shared" si="10"/>
        <v>-5.3438160249892038E-3</v>
      </c>
      <c r="I201" s="5">
        <f t="shared" si="11"/>
        <v>-1.5078718318339684E-2</v>
      </c>
    </row>
    <row r="202" spans="1:9" x14ac:dyDescent="0.3">
      <c r="A202" s="2">
        <v>43853</v>
      </c>
      <c r="B202" s="3">
        <v>41386.398437999997</v>
      </c>
      <c r="C202" s="3">
        <v>587.45001200000002</v>
      </c>
      <c r="D202">
        <f t="shared" si="9"/>
        <v>6.5916827039248895E-3</v>
      </c>
      <c r="E202">
        <f t="shared" si="9"/>
        <v>1.3636545934923286E-3</v>
      </c>
      <c r="F202" s="5">
        <v>-5.8999999999999999E-3</v>
      </c>
      <c r="H202" s="5">
        <f t="shared" si="10"/>
        <v>1.2491682703924889E-2</v>
      </c>
      <c r="I202" s="5">
        <f t="shared" si="11"/>
        <v>7.2636545934923287E-3</v>
      </c>
    </row>
    <row r="203" spans="1:9" x14ac:dyDescent="0.3">
      <c r="A203" s="2">
        <v>43854</v>
      </c>
      <c r="B203" s="3">
        <v>41613.191405999998</v>
      </c>
      <c r="C203" s="3">
        <v>586.75</v>
      </c>
      <c r="D203">
        <f t="shared" si="9"/>
        <v>5.4798913788005705E-3</v>
      </c>
      <c r="E203">
        <f t="shared" si="9"/>
        <v>-1.1916111766119347E-3</v>
      </c>
      <c r="F203" s="5">
        <v>-2.7000000000000001E-3</v>
      </c>
      <c r="H203" s="5">
        <f t="shared" si="10"/>
        <v>8.1798913788005707E-3</v>
      </c>
      <c r="I203" s="5">
        <f t="shared" si="11"/>
        <v>1.5083888233880655E-3</v>
      </c>
    </row>
    <row r="204" spans="1:9" x14ac:dyDescent="0.3">
      <c r="A204" s="2">
        <v>43857</v>
      </c>
      <c r="B204" s="3">
        <v>41155.121094000002</v>
      </c>
      <c r="C204" s="3">
        <v>581.20001200000002</v>
      </c>
      <c r="D204">
        <f t="shared" si="9"/>
        <v>-1.1007814986618627E-2</v>
      </c>
      <c r="E204">
        <f t="shared" si="9"/>
        <v>-9.4588632296548521E-3</v>
      </c>
      <c r="F204" s="5">
        <v>-4.1000000000000003E-3</v>
      </c>
      <c r="H204" s="5">
        <f t="shared" si="10"/>
        <v>-6.9078149866186262E-3</v>
      </c>
      <c r="I204" s="5">
        <f t="shared" si="11"/>
        <v>-5.3588632296548517E-3</v>
      </c>
    </row>
    <row r="205" spans="1:9" x14ac:dyDescent="0.3">
      <c r="A205" s="2">
        <v>43858</v>
      </c>
      <c r="B205" s="3">
        <v>40966.859375</v>
      </c>
      <c r="C205" s="3">
        <v>580.59997599999997</v>
      </c>
      <c r="D205">
        <f t="shared" si="9"/>
        <v>-4.5744421106186112E-3</v>
      </c>
      <c r="E205">
        <f t="shared" si="9"/>
        <v>-1.0324087880439438E-3</v>
      </c>
      <c r="F205" s="5">
        <v>3.7000000000000002E-3</v>
      </c>
      <c r="H205" s="5">
        <f t="shared" si="10"/>
        <v>-8.2744421106186114E-3</v>
      </c>
      <c r="I205" s="5">
        <f t="shared" si="11"/>
        <v>-4.7324087880439439E-3</v>
      </c>
    </row>
    <row r="206" spans="1:9" x14ac:dyDescent="0.3">
      <c r="A206" s="2">
        <v>43859</v>
      </c>
      <c r="B206" s="3">
        <v>41198.660155999998</v>
      </c>
      <c r="C206" s="3">
        <v>570.75</v>
      </c>
      <c r="D206">
        <f t="shared" si="9"/>
        <v>5.6582511946584408E-3</v>
      </c>
      <c r="E206">
        <f t="shared" si="9"/>
        <v>-1.6965167769831202E-2</v>
      </c>
      <c r="F206" s="5">
        <v>-1.1000000000000001E-3</v>
      </c>
      <c r="H206" s="5">
        <f t="shared" si="10"/>
        <v>6.7582511946584411E-3</v>
      </c>
      <c r="I206" s="5">
        <f t="shared" si="11"/>
        <v>-1.5865167769831202E-2</v>
      </c>
    </row>
    <row r="207" spans="1:9" x14ac:dyDescent="0.3">
      <c r="A207" s="2">
        <v>43860</v>
      </c>
      <c r="B207" s="3">
        <v>40913.820312999997</v>
      </c>
      <c r="C207" s="3">
        <v>564.70001200000002</v>
      </c>
      <c r="D207">
        <f t="shared" si="9"/>
        <v>-6.9138132628936647E-3</v>
      </c>
      <c r="E207">
        <f t="shared" si="9"/>
        <v>-1.060006657906261E-2</v>
      </c>
      <c r="F207" s="5">
        <v>-1.5E-3</v>
      </c>
      <c r="H207" s="5">
        <f t="shared" si="10"/>
        <v>-5.4138132628936651E-3</v>
      </c>
      <c r="I207" s="5">
        <f t="shared" si="11"/>
        <v>-9.1000665790626108E-3</v>
      </c>
    </row>
    <row r="208" spans="1:9" x14ac:dyDescent="0.3">
      <c r="A208" s="2">
        <v>43861</v>
      </c>
      <c r="B208" s="3">
        <v>40723.488280999998</v>
      </c>
      <c r="C208" s="3">
        <v>560.84997599999997</v>
      </c>
      <c r="D208">
        <f t="shared" si="9"/>
        <v>-4.6520229727733875E-3</v>
      </c>
      <c r="E208">
        <f t="shared" si="9"/>
        <v>-6.8178429576517263E-3</v>
      </c>
      <c r="F208" s="5">
        <v>6.3E-3</v>
      </c>
      <c r="H208" s="5">
        <f t="shared" si="10"/>
        <v>-1.0952022972773388E-2</v>
      </c>
      <c r="I208" s="5">
        <f t="shared" si="11"/>
        <v>-1.3117842957651726E-2</v>
      </c>
    </row>
    <row r="209" spans="1:9" x14ac:dyDescent="0.3">
      <c r="A209" s="2">
        <v>43864</v>
      </c>
      <c r="B209" s="3">
        <v>39872.308594000002</v>
      </c>
      <c r="C209" s="3">
        <v>540.79998799999998</v>
      </c>
      <c r="D209">
        <f t="shared" si="9"/>
        <v>-2.090144344037256E-2</v>
      </c>
      <c r="E209">
        <f t="shared" si="9"/>
        <v>-3.5749289218120581E-2</v>
      </c>
      <c r="F209" s="5">
        <v>-1.4500000000000001E-2</v>
      </c>
      <c r="H209" s="5">
        <f t="shared" si="10"/>
        <v>-6.4014434403725593E-3</v>
      </c>
      <c r="I209" s="5">
        <f t="shared" si="11"/>
        <v>-2.1249289218120582E-2</v>
      </c>
    </row>
    <row r="210" spans="1:9" x14ac:dyDescent="0.3">
      <c r="A210" s="2">
        <v>43865</v>
      </c>
      <c r="B210" s="3">
        <v>40789.378905999998</v>
      </c>
      <c r="C210" s="3">
        <v>648.95001200000002</v>
      </c>
      <c r="D210">
        <f t="shared" si="9"/>
        <v>2.3000180936049369E-2</v>
      </c>
      <c r="E210">
        <f t="shared" si="9"/>
        <v>0.19998155769189854</v>
      </c>
      <c r="F210" s="5">
        <v>2.0000000000000001E-4</v>
      </c>
      <c r="H210" s="5">
        <f t="shared" si="10"/>
        <v>2.280018093604937E-2</v>
      </c>
      <c r="I210" s="5">
        <f t="shared" si="11"/>
        <v>0.19978155769189854</v>
      </c>
    </row>
    <row r="211" spans="1:9" x14ac:dyDescent="0.3">
      <c r="A211" s="2">
        <v>43866</v>
      </c>
      <c r="B211" s="3">
        <v>41142.660155999998</v>
      </c>
      <c r="C211" s="3">
        <v>617.09997599999997</v>
      </c>
      <c r="D211">
        <f t="shared" si="9"/>
        <v>8.6611088345852055E-3</v>
      </c>
      <c r="E211">
        <f t="shared" si="9"/>
        <v>-4.9079336483624329E-2</v>
      </c>
      <c r="F211" s="5">
        <v>2.0000000000000001E-4</v>
      </c>
      <c r="H211" s="5">
        <f t="shared" si="10"/>
        <v>8.4611088345852049E-3</v>
      </c>
      <c r="I211" s="5">
        <f t="shared" si="11"/>
        <v>-4.9279336483624328E-2</v>
      </c>
    </row>
    <row r="212" spans="1:9" x14ac:dyDescent="0.3">
      <c r="A212" s="2">
        <v>43867</v>
      </c>
      <c r="B212" s="3">
        <v>41306.03125</v>
      </c>
      <c r="C212" s="3">
        <v>615.09997599999997</v>
      </c>
      <c r="D212">
        <f t="shared" si="9"/>
        <v>3.970844213294673E-3</v>
      </c>
      <c r="E212">
        <f t="shared" si="9"/>
        <v>-3.2409659338570452E-3</v>
      </c>
      <c r="F212" s="5">
        <v>-9.1000000000000004E-3</v>
      </c>
      <c r="H212" s="5">
        <f t="shared" si="10"/>
        <v>1.3070844213294673E-2</v>
      </c>
      <c r="I212" s="5">
        <f t="shared" si="11"/>
        <v>5.8590340661429548E-3</v>
      </c>
    </row>
    <row r="213" spans="1:9" x14ac:dyDescent="0.3">
      <c r="A213" s="2">
        <v>43868</v>
      </c>
      <c r="B213" s="3">
        <v>41141.851562999997</v>
      </c>
      <c r="C213" s="3">
        <v>610.09997599999997</v>
      </c>
      <c r="D213">
        <f t="shared" si="9"/>
        <v>-3.9747146368607723E-3</v>
      </c>
      <c r="E213">
        <f t="shared" si="9"/>
        <v>-8.1287598684607991E-3</v>
      </c>
      <c r="F213" s="5">
        <v>-1.1000000000000001E-3</v>
      </c>
      <c r="H213" s="5">
        <f t="shared" si="10"/>
        <v>-2.874714636860772E-3</v>
      </c>
      <c r="I213" s="5">
        <f t="shared" si="11"/>
        <v>-7.0287598684607988E-3</v>
      </c>
    </row>
    <row r="214" spans="1:9" x14ac:dyDescent="0.3">
      <c r="A214" s="2">
        <v>43871</v>
      </c>
      <c r="B214" s="3">
        <v>40979.621094000002</v>
      </c>
      <c r="C214" s="3">
        <v>579.25</v>
      </c>
      <c r="D214">
        <f t="shared" si="9"/>
        <v>-3.9431980534851028E-3</v>
      </c>
      <c r="E214">
        <f t="shared" si="9"/>
        <v>-5.0565443719997737E-2</v>
      </c>
      <c r="F214" s="5">
        <v>2.0000000000000001E-4</v>
      </c>
      <c r="H214" s="5">
        <f t="shared" si="10"/>
        <v>-4.1431980534851025E-3</v>
      </c>
      <c r="I214" s="5">
        <f t="shared" si="11"/>
        <v>-5.0765443719997735E-2</v>
      </c>
    </row>
    <row r="215" spans="1:9" x14ac:dyDescent="0.3">
      <c r="A215" s="2">
        <v>43872</v>
      </c>
      <c r="B215" s="3">
        <v>41216.140625</v>
      </c>
      <c r="C215" s="3">
        <v>569.84997599999997</v>
      </c>
      <c r="D215">
        <f t="shared" si="9"/>
        <v>5.771637821088295E-3</v>
      </c>
      <c r="E215">
        <f t="shared" si="9"/>
        <v>-1.6227922313336262E-2</v>
      </c>
      <c r="F215" s="5">
        <v>3.7000000000000002E-3</v>
      </c>
      <c r="H215" s="5">
        <f t="shared" si="10"/>
        <v>2.0716378210882949E-3</v>
      </c>
      <c r="I215" s="5">
        <f t="shared" si="11"/>
        <v>-1.992792231333626E-2</v>
      </c>
    </row>
    <row r="216" spans="1:9" x14ac:dyDescent="0.3">
      <c r="A216" s="2">
        <v>43873</v>
      </c>
      <c r="B216" s="3">
        <v>41565.898437999997</v>
      </c>
      <c r="C216" s="3">
        <v>560.59997599999997</v>
      </c>
      <c r="D216">
        <f t="shared" si="9"/>
        <v>8.4859428295876865E-3</v>
      </c>
      <c r="E216">
        <f t="shared" si="9"/>
        <v>-1.6232342527991966E-2</v>
      </c>
      <c r="F216" s="5">
        <v>1.4E-3</v>
      </c>
      <c r="H216" s="5">
        <f t="shared" si="10"/>
        <v>7.0859428295876863E-3</v>
      </c>
      <c r="I216" s="5">
        <f t="shared" si="11"/>
        <v>-1.7632342527991965E-2</v>
      </c>
    </row>
    <row r="217" spans="1:9" x14ac:dyDescent="0.3">
      <c r="A217" s="2">
        <v>43874</v>
      </c>
      <c r="B217" s="3">
        <v>41459.789062999997</v>
      </c>
      <c r="C217" s="3">
        <v>557.45001200000002</v>
      </c>
      <c r="D217">
        <f t="shared" si="9"/>
        <v>-2.5527987842792221E-3</v>
      </c>
      <c r="E217">
        <f t="shared" si="9"/>
        <v>-5.6189156882874266E-3</v>
      </c>
      <c r="F217" s="5">
        <v>-7.7000000000000002E-3</v>
      </c>
      <c r="H217" s="5">
        <f t="shared" si="10"/>
        <v>5.1472012157207786E-3</v>
      </c>
      <c r="I217" s="5">
        <f t="shared" si="11"/>
        <v>2.0810843117125737E-3</v>
      </c>
    </row>
    <row r="218" spans="1:9" x14ac:dyDescent="0.3">
      <c r="A218" s="2">
        <v>43875</v>
      </c>
      <c r="B218" s="3">
        <v>41257.738280999998</v>
      </c>
      <c r="C218" s="3">
        <v>588</v>
      </c>
      <c r="D218">
        <f t="shared" si="9"/>
        <v>-4.8734155808890702E-3</v>
      </c>
      <c r="E218">
        <f t="shared" si="9"/>
        <v>5.4803098649857031E-2</v>
      </c>
      <c r="F218" s="5">
        <v>-8.3999999999999995E-3</v>
      </c>
      <c r="H218" s="5">
        <f t="shared" si="10"/>
        <v>3.5265844191109293E-3</v>
      </c>
      <c r="I218" s="5">
        <f t="shared" si="11"/>
        <v>6.3203098649857029E-2</v>
      </c>
    </row>
    <row r="219" spans="1:9" x14ac:dyDescent="0.3">
      <c r="A219" s="2">
        <v>43878</v>
      </c>
      <c r="B219" s="3">
        <v>41055.691405999998</v>
      </c>
      <c r="C219" s="3">
        <v>584.04998799999998</v>
      </c>
      <c r="D219">
        <f t="shared" si="9"/>
        <v>-4.8971873742542638E-3</v>
      </c>
      <c r="E219">
        <f t="shared" si="9"/>
        <v>-6.7177074829932234E-3</v>
      </c>
      <c r="F219" s="5">
        <v>2.8E-3</v>
      </c>
      <c r="H219" s="5">
        <f t="shared" si="10"/>
        <v>-7.6971873742542642E-3</v>
      </c>
      <c r="I219" s="5">
        <f t="shared" si="11"/>
        <v>-9.5177074829932238E-3</v>
      </c>
    </row>
    <row r="220" spans="1:9" x14ac:dyDescent="0.3">
      <c r="A220" s="2">
        <v>43879</v>
      </c>
      <c r="B220" s="3">
        <v>40894.378905999998</v>
      </c>
      <c r="C220" s="3">
        <v>573.20001200000002</v>
      </c>
      <c r="D220">
        <f t="shared" si="9"/>
        <v>-3.9291141977071987E-3</v>
      </c>
      <c r="E220">
        <f t="shared" si="9"/>
        <v>-1.8577135900908485E-2</v>
      </c>
      <c r="F220" s="5">
        <v>-5.0000000000000001E-4</v>
      </c>
      <c r="H220" s="5">
        <f t="shared" si="10"/>
        <v>-3.4291141977071987E-3</v>
      </c>
      <c r="I220" s="5">
        <f t="shared" si="11"/>
        <v>-1.8077135900908484E-2</v>
      </c>
    </row>
    <row r="221" spans="1:9" x14ac:dyDescent="0.3">
      <c r="A221" s="2">
        <v>43880</v>
      </c>
      <c r="B221" s="3">
        <v>41323</v>
      </c>
      <c r="C221" s="3">
        <v>574.75</v>
      </c>
      <c r="D221">
        <f t="shared" si="9"/>
        <v>1.0481173830399338E-2</v>
      </c>
      <c r="E221">
        <f t="shared" si="9"/>
        <v>2.704096244854902E-3</v>
      </c>
      <c r="F221" s="5"/>
      <c r="H221" s="5"/>
      <c r="I221" s="5"/>
    </row>
    <row r="222" spans="1:9" x14ac:dyDescent="0.3">
      <c r="A222" s="2">
        <v>43881</v>
      </c>
      <c r="B222" s="3">
        <v>41170.121094000002</v>
      </c>
      <c r="C222" s="3">
        <v>575.84997599999997</v>
      </c>
      <c r="D222">
        <f t="shared" si="9"/>
        <v>-3.6996081117052996E-3</v>
      </c>
      <c r="E222">
        <f t="shared" si="9"/>
        <v>1.9138338408002953E-3</v>
      </c>
      <c r="F222" s="5">
        <v>6.0000000000000001E-3</v>
      </c>
      <c r="H222" s="5">
        <f t="shared" si="10"/>
        <v>-9.6996081117052997E-3</v>
      </c>
      <c r="I222" s="5">
        <f t="shared" si="11"/>
        <v>-4.0861661591997051E-3</v>
      </c>
    </row>
    <row r="223" spans="1:9" x14ac:dyDescent="0.3">
      <c r="A223" s="2">
        <v>43885</v>
      </c>
      <c r="B223" s="3">
        <v>40363.230469000002</v>
      </c>
      <c r="C223" s="3">
        <v>560.70001200000002</v>
      </c>
      <c r="D223">
        <f t="shared" si="9"/>
        <v>-1.9598937373968367E-2</v>
      </c>
      <c r="E223">
        <f t="shared" si="9"/>
        <v>-2.630887319859844E-2</v>
      </c>
      <c r="F223" s="5">
        <v>-8.6E-3</v>
      </c>
      <c r="H223" s="5">
        <f t="shared" si="10"/>
        <v>-1.0998937373968367E-2</v>
      </c>
      <c r="I223" s="5">
        <f t="shared" si="11"/>
        <v>-1.770887319859844E-2</v>
      </c>
    </row>
    <row r="224" spans="1:9" x14ac:dyDescent="0.3">
      <c r="A224" s="2">
        <v>43886</v>
      </c>
      <c r="B224" s="3">
        <v>40281.199219000002</v>
      </c>
      <c r="C224" s="3">
        <v>547.54998799999998</v>
      </c>
      <c r="D224">
        <f t="shared" si="9"/>
        <v>-2.0323261802100332E-3</v>
      </c>
      <c r="E224">
        <f t="shared" si="9"/>
        <v>-2.3452869125317639E-2</v>
      </c>
      <c r="F224" s="5">
        <v>0</v>
      </c>
      <c r="H224" s="5">
        <f t="shared" si="10"/>
        <v>-2.0323261802100332E-3</v>
      </c>
      <c r="I224" s="5">
        <f t="shared" si="11"/>
        <v>-2.3452869125317639E-2</v>
      </c>
    </row>
    <row r="225" spans="1:9" x14ac:dyDescent="0.3">
      <c r="A225" s="2">
        <v>43887</v>
      </c>
      <c r="B225" s="3">
        <v>39888.960937999997</v>
      </c>
      <c r="C225" s="3">
        <v>539.65002400000003</v>
      </c>
      <c r="D225">
        <f t="shared" si="9"/>
        <v>-9.737502572043406E-3</v>
      </c>
      <c r="E225">
        <f t="shared" si="9"/>
        <v>-1.442784069607167E-2</v>
      </c>
      <c r="F225" s="5">
        <v>-3.3E-3</v>
      </c>
      <c r="H225" s="5">
        <f t="shared" si="10"/>
        <v>-6.437502572043406E-3</v>
      </c>
      <c r="I225" s="5">
        <f t="shared" si="11"/>
        <v>-1.1127840696071669E-2</v>
      </c>
    </row>
    <row r="226" spans="1:9" x14ac:dyDescent="0.3">
      <c r="A226" s="2">
        <v>43888</v>
      </c>
      <c r="B226" s="3">
        <v>39745.660155999998</v>
      </c>
      <c r="C226" s="3">
        <v>527.95001200000002</v>
      </c>
      <c r="D226">
        <f t="shared" si="9"/>
        <v>-3.5924922241703152E-3</v>
      </c>
      <c r="E226">
        <f t="shared" si="9"/>
        <v>-2.1680740256948484E-2</v>
      </c>
      <c r="F226" s="5">
        <v>5.0000000000000001E-3</v>
      </c>
      <c r="H226" s="5">
        <f t="shared" si="10"/>
        <v>-8.5924922241703144E-3</v>
      </c>
      <c r="I226" s="5">
        <f t="shared" si="11"/>
        <v>-2.6680740256948485E-2</v>
      </c>
    </row>
    <row r="227" spans="1:9" x14ac:dyDescent="0.3">
      <c r="A227" s="2">
        <v>43889</v>
      </c>
      <c r="B227" s="3">
        <v>38297.289062999997</v>
      </c>
      <c r="C227" s="3">
        <v>487.89999399999999</v>
      </c>
      <c r="D227">
        <f t="shared" si="9"/>
        <v>-3.6440987199991337E-2</v>
      </c>
      <c r="E227">
        <f t="shared" si="9"/>
        <v>-7.5859488757810692E-2</v>
      </c>
      <c r="F227" s="5">
        <v>-1.1000000000000001E-3</v>
      </c>
      <c r="H227" s="5">
        <f t="shared" si="10"/>
        <v>-3.534098719999134E-2</v>
      </c>
      <c r="I227" s="5">
        <f t="shared" si="11"/>
        <v>-7.4759488757810688E-2</v>
      </c>
    </row>
    <row r="228" spans="1:9" x14ac:dyDescent="0.3">
      <c r="A228" s="2">
        <v>43892</v>
      </c>
      <c r="B228" s="3">
        <v>38144.019530999998</v>
      </c>
      <c r="C228" s="3">
        <v>487.39999399999999</v>
      </c>
      <c r="D228">
        <f t="shared" si="9"/>
        <v>-4.0020987320503604E-3</v>
      </c>
      <c r="E228">
        <f t="shared" si="9"/>
        <v>-1.024800176570611E-3</v>
      </c>
      <c r="F228" s="5">
        <v>-3.8999999999999998E-3</v>
      </c>
      <c r="H228" s="5">
        <f t="shared" si="10"/>
        <v>-1.0209873205036055E-4</v>
      </c>
      <c r="I228" s="5">
        <f t="shared" si="11"/>
        <v>2.8751998234293891E-3</v>
      </c>
    </row>
    <row r="229" spans="1:9" x14ac:dyDescent="0.3">
      <c r="A229" s="2">
        <v>43893</v>
      </c>
      <c r="B229" s="3">
        <v>38623.699219000002</v>
      </c>
      <c r="C229" s="3">
        <v>475.14999399999999</v>
      </c>
      <c r="D229">
        <f t="shared" si="9"/>
        <v>1.2575488737105005E-2</v>
      </c>
      <c r="E229">
        <f t="shared" si="9"/>
        <v>-2.5133360998769318E-2</v>
      </c>
      <c r="F229" s="5">
        <v>-5.9999999999999995E-4</v>
      </c>
      <c r="H229" s="5">
        <f t="shared" si="10"/>
        <v>1.3175488737105005E-2</v>
      </c>
      <c r="I229" s="5">
        <f t="shared" si="11"/>
        <v>-2.4533360998769318E-2</v>
      </c>
    </row>
    <row r="230" spans="1:9" x14ac:dyDescent="0.3">
      <c r="A230" s="2">
        <v>43894</v>
      </c>
      <c r="B230" s="3">
        <v>38409.480469000002</v>
      </c>
      <c r="C230" s="3">
        <v>465.79998799999998</v>
      </c>
      <c r="D230">
        <f t="shared" si="9"/>
        <v>-5.5463032886974286E-3</v>
      </c>
      <c r="E230">
        <f t="shared" si="9"/>
        <v>-1.9678009298259632E-2</v>
      </c>
      <c r="F230" s="5">
        <v>-1.83E-2</v>
      </c>
      <c r="H230" s="5">
        <f t="shared" si="10"/>
        <v>1.2753696711302571E-2</v>
      </c>
      <c r="I230" s="5">
        <f t="shared" si="11"/>
        <v>-1.3780092982596318E-3</v>
      </c>
    </row>
    <row r="231" spans="1:9" x14ac:dyDescent="0.3">
      <c r="A231" s="2">
        <v>43895</v>
      </c>
      <c r="B231" s="3">
        <v>38470.609375</v>
      </c>
      <c r="C231" s="3">
        <v>453.10000600000001</v>
      </c>
      <c r="D231">
        <f t="shared" si="9"/>
        <v>1.5915056713494151E-3</v>
      </c>
      <c r="E231">
        <f t="shared" si="9"/>
        <v>-2.7264882625973742E-2</v>
      </c>
      <c r="F231" s="5">
        <v>2.0999999999999999E-3</v>
      </c>
      <c r="H231" s="5">
        <f t="shared" si="10"/>
        <v>-5.0849432865058479E-4</v>
      </c>
      <c r="I231" s="5">
        <f t="shared" si="11"/>
        <v>-2.9364882625973743E-2</v>
      </c>
    </row>
    <row r="232" spans="1:9" x14ac:dyDescent="0.3">
      <c r="A232" s="2">
        <v>43896</v>
      </c>
      <c r="B232" s="3">
        <v>37576.621094000002</v>
      </c>
      <c r="C232" s="3">
        <v>430.39999399999999</v>
      </c>
      <c r="D232">
        <f t="shared" si="9"/>
        <v>-2.3238214718297481E-2</v>
      </c>
      <c r="E232">
        <f t="shared" si="9"/>
        <v>-5.0099341645120206E-2</v>
      </c>
      <c r="F232" s="5">
        <v>-8.6999999999999994E-3</v>
      </c>
      <c r="H232" s="5">
        <f t="shared" si="10"/>
        <v>-1.4538214718297481E-2</v>
      </c>
      <c r="I232" s="5">
        <f t="shared" si="11"/>
        <v>-4.1399341645120206E-2</v>
      </c>
    </row>
    <row r="233" spans="1:9" x14ac:dyDescent="0.3">
      <c r="A233" s="2">
        <v>43899</v>
      </c>
      <c r="B233" s="3">
        <v>35634.949219000002</v>
      </c>
      <c r="C233" s="3">
        <v>403.54998799999998</v>
      </c>
      <c r="D233">
        <f t="shared" si="9"/>
        <v>-5.1672338237724998E-2</v>
      </c>
      <c r="E233">
        <f t="shared" si="9"/>
        <v>-6.2383843806466242E-2</v>
      </c>
      <c r="F233" s="5">
        <v>-1.9199999999999998E-2</v>
      </c>
      <c r="H233" s="5">
        <f t="shared" si="10"/>
        <v>-3.2472338237724996E-2</v>
      </c>
      <c r="I233" s="5">
        <f t="shared" si="11"/>
        <v>-4.3183843806466241E-2</v>
      </c>
    </row>
    <row r="234" spans="1:9" x14ac:dyDescent="0.3">
      <c r="A234" s="2">
        <v>43901</v>
      </c>
      <c r="B234" s="3">
        <v>35697.398437999997</v>
      </c>
      <c r="C234" s="3">
        <v>399.20001200000002</v>
      </c>
      <c r="D234">
        <f t="shared" si="9"/>
        <v>1.7524711096458549E-3</v>
      </c>
      <c r="E234">
        <f t="shared" si="9"/>
        <v>-1.0779274264282645E-2</v>
      </c>
      <c r="F234" s="5">
        <v>9.7000000000000003E-3</v>
      </c>
      <c r="H234" s="5">
        <f t="shared" si="10"/>
        <v>-7.9475288903541452E-3</v>
      </c>
      <c r="I234" s="5">
        <f t="shared" si="11"/>
        <v>-2.0479274264282643E-2</v>
      </c>
    </row>
    <row r="235" spans="1:9" x14ac:dyDescent="0.3">
      <c r="A235" s="2">
        <v>43902</v>
      </c>
      <c r="B235" s="3">
        <v>32778.140625</v>
      </c>
      <c r="C235" s="3">
        <v>372</v>
      </c>
      <c r="D235">
        <f t="shared" si="9"/>
        <v>-8.1777886925575985E-2</v>
      </c>
      <c r="E235">
        <f t="shared" si="9"/>
        <v>-6.8136300557025076E-2</v>
      </c>
      <c r="F235" s="5">
        <v>1.8100000000000002E-2</v>
      </c>
      <c r="H235" s="5">
        <f t="shared" si="10"/>
        <v>-9.987788692557599E-2</v>
      </c>
      <c r="I235" s="5">
        <f t="shared" si="11"/>
        <v>-8.6236300557025081E-2</v>
      </c>
    </row>
    <row r="236" spans="1:9" x14ac:dyDescent="0.3">
      <c r="A236" s="2">
        <v>43903</v>
      </c>
      <c r="B236" s="3">
        <v>34103.480469000002</v>
      </c>
      <c r="C236" s="3">
        <v>400.70001200000002</v>
      </c>
      <c r="D236">
        <f t="shared" si="9"/>
        <v>4.0433649338521678E-2</v>
      </c>
      <c r="E236">
        <f t="shared" si="9"/>
        <v>7.7150569892473153E-2</v>
      </c>
      <c r="F236" s="5">
        <v>1.38E-2</v>
      </c>
      <c r="H236" s="5">
        <f t="shared" si="10"/>
        <v>2.6633649338521678E-2</v>
      </c>
      <c r="I236" s="5">
        <f t="shared" si="11"/>
        <v>6.3350569892473146E-2</v>
      </c>
    </row>
    <row r="237" spans="1:9" x14ac:dyDescent="0.3">
      <c r="A237" s="2">
        <v>43906</v>
      </c>
      <c r="B237" s="3">
        <v>31390.070313</v>
      </c>
      <c r="C237" s="3">
        <v>370.35000600000001</v>
      </c>
      <c r="D237">
        <f t="shared" si="9"/>
        <v>-7.9564024512585638E-2</v>
      </c>
      <c r="E237">
        <f t="shared" si="9"/>
        <v>-7.5742463416746814E-2</v>
      </c>
      <c r="F237" s="5">
        <v>-1.7999999999999999E-2</v>
      </c>
      <c r="H237" s="5">
        <f t="shared" si="10"/>
        <v>-6.1564024512585636E-2</v>
      </c>
      <c r="I237" s="5">
        <f t="shared" si="11"/>
        <v>-5.7742463416746811E-2</v>
      </c>
    </row>
    <row r="238" spans="1:9" x14ac:dyDescent="0.3">
      <c r="A238" s="2">
        <v>43907</v>
      </c>
      <c r="B238" s="3">
        <v>30579.089843999998</v>
      </c>
      <c r="C238" s="3">
        <v>346.39999399999999</v>
      </c>
      <c r="D238">
        <f t="shared" si="9"/>
        <v>-2.5835573508229431E-2</v>
      </c>
      <c r="E238">
        <f t="shared" si="9"/>
        <v>-6.4668588124715765E-2</v>
      </c>
      <c r="F238" s="5">
        <v>9.1999999999999998E-3</v>
      </c>
      <c r="H238" s="5">
        <f t="shared" si="10"/>
        <v>-3.5035573508229431E-2</v>
      </c>
      <c r="I238" s="5">
        <f t="shared" si="11"/>
        <v>-7.3868588124715764E-2</v>
      </c>
    </row>
    <row r="239" spans="1:9" x14ac:dyDescent="0.3">
      <c r="A239" s="2">
        <v>43908</v>
      </c>
      <c r="B239" s="3">
        <v>28869.509765999999</v>
      </c>
      <c r="C239" s="3">
        <v>314.5</v>
      </c>
      <c r="D239">
        <f t="shared" si="9"/>
        <v>-5.5906833287761838E-2</v>
      </c>
      <c r="E239">
        <f t="shared" si="9"/>
        <v>-9.2090053558141788E-2</v>
      </c>
      <c r="F239" s="5">
        <v>4.8999999999999998E-3</v>
      </c>
      <c r="H239" s="5">
        <f t="shared" si="10"/>
        <v>-6.080683328776184E-2</v>
      </c>
      <c r="I239" s="5">
        <f t="shared" si="11"/>
        <v>-9.6990053558141789E-2</v>
      </c>
    </row>
    <row r="240" spans="1:9" x14ac:dyDescent="0.3">
      <c r="A240" s="2">
        <v>43909</v>
      </c>
      <c r="B240" s="3">
        <v>28288.230468999998</v>
      </c>
      <c r="C240" s="3">
        <v>295.60000600000001</v>
      </c>
      <c r="D240">
        <f t="shared" si="9"/>
        <v>-2.0134713118148656E-2</v>
      </c>
      <c r="E240">
        <f t="shared" si="9"/>
        <v>-6.009537042925276E-2</v>
      </c>
      <c r="F240" s="5">
        <v>1.8100000000000002E-2</v>
      </c>
      <c r="H240" s="5">
        <f t="shared" si="10"/>
        <v>-3.8234713118148661E-2</v>
      </c>
      <c r="I240" s="5">
        <f t="shared" si="11"/>
        <v>-7.8195370429252758E-2</v>
      </c>
    </row>
    <row r="241" spans="1:12" x14ac:dyDescent="0.3">
      <c r="A241" s="2">
        <v>43910</v>
      </c>
      <c r="B241" s="3">
        <v>29915.960938</v>
      </c>
      <c r="C241" s="3">
        <v>309.95001200000002</v>
      </c>
      <c r="D241">
        <f t="shared" si="9"/>
        <v>5.7540908074252654E-2</v>
      </c>
      <c r="E241">
        <f t="shared" si="9"/>
        <v>4.8545350841434042E-2</v>
      </c>
      <c r="F241" s="5">
        <v>-2.3599999999999999E-2</v>
      </c>
      <c r="H241" s="5">
        <f t="shared" si="10"/>
        <v>8.1140908074252657E-2</v>
      </c>
      <c r="I241" s="5">
        <f t="shared" si="11"/>
        <v>7.2145350841434044E-2</v>
      </c>
    </row>
    <row r="242" spans="1:12" x14ac:dyDescent="0.3">
      <c r="A242" s="2">
        <v>43913</v>
      </c>
      <c r="B242" s="3">
        <v>25981.240234000001</v>
      </c>
      <c r="C242" s="3">
        <v>288.20001200000002</v>
      </c>
      <c r="D242">
        <f t="shared" si="9"/>
        <v>-0.13152580029618968</v>
      </c>
      <c r="E242">
        <f t="shared" si="9"/>
        <v>-7.017260576844242E-2</v>
      </c>
      <c r="F242" s="5">
        <v>1.9199999999999998E-2</v>
      </c>
      <c r="H242" s="5">
        <f t="shared" si="10"/>
        <v>-0.15072580029618968</v>
      </c>
      <c r="I242" s="5">
        <f t="shared" si="11"/>
        <v>-8.9372605768442415E-2</v>
      </c>
    </row>
    <row r="243" spans="1:12" x14ac:dyDescent="0.3">
      <c r="A243" s="2">
        <v>43914</v>
      </c>
      <c r="B243" s="3">
        <v>26674.029297000001</v>
      </c>
      <c r="C243" s="3">
        <v>305.04998799999998</v>
      </c>
      <c r="D243">
        <f t="shared" si="9"/>
        <v>2.6664972755742086E-2</v>
      </c>
      <c r="E243">
        <f t="shared" si="9"/>
        <v>5.8466257107581139E-2</v>
      </c>
      <c r="F243" s="5">
        <v>-1.18E-2</v>
      </c>
      <c r="H243" s="5">
        <f t="shared" si="10"/>
        <v>3.8464972755742087E-2</v>
      </c>
      <c r="I243" s="5">
        <f t="shared" si="11"/>
        <v>7.0266257107581137E-2</v>
      </c>
    </row>
    <row r="244" spans="1:12" x14ac:dyDescent="0.3">
      <c r="A244" s="2">
        <v>43915</v>
      </c>
      <c r="B244" s="3">
        <v>28535.779297000001</v>
      </c>
      <c r="C244" s="3">
        <v>303.75</v>
      </c>
      <c r="D244">
        <f t="shared" si="9"/>
        <v>6.9796354321669321E-2</v>
      </c>
      <c r="E244">
        <f t="shared" si="9"/>
        <v>-4.2615572894236101E-3</v>
      </c>
      <c r="F244" s="5"/>
      <c r="H244" s="5"/>
      <c r="I244" s="5"/>
    </row>
    <row r="245" spans="1:12" x14ac:dyDescent="0.3">
      <c r="A245" s="2">
        <v>43916</v>
      </c>
      <c r="B245" s="3">
        <v>29946.769531000002</v>
      </c>
      <c r="C245" s="3">
        <v>310.95001200000002</v>
      </c>
      <c r="D245">
        <f t="shared" si="9"/>
        <v>4.9446353622041778E-2</v>
      </c>
      <c r="E245">
        <f t="shared" si="9"/>
        <v>2.3703743209876595E-2</v>
      </c>
      <c r="F245" s="5">
        <v>-1.2500000000000001E-2</v>
      </c>
      <c r="H245" s="5">
        <f t="shared" si="10"/>
        <v>6.1946353622041775E-2</v>
      </c>
      <c r="I245" s="5">
        <f t="shared" si="11"/>
        <v>3.6203743209876599E-2</v>
      </c>
    </row>
    <row r="246" spans="1:12" x14ac:dyDescent="0.3">
      <c r="A246" s="2">
        <v>43917</v>
      </c>
      <c r="B246" s="3">
        <v>29815.589843999998</v>
      </c>
      <c r="C246" s="3">
        <v>308.14999399999999</v>
      </c>
      <c r="D246">
        <f t="shared" si="9"/>
        <v>-4.3804286423685928E-3</v>
      </c>
      <c r="E246">
        <f t="shared" si="9"/>
        <v>-9.0047206687357273E-3</v>
      </c>
      <c r="F246" s="5">
        <v>-1.2999999999999999E-2</v>
      </c>
      <c r="H246" s="5">
        <f t="shared" si="10"/>
        <v>8.6195713576314066E-3</v>
      </c>
      <c r="I246" s="5">
        <f t="shared" si="11"/>
        <v>3.9952793312642721E-3</v>
      </c>
    </row>
    <row r="247" spans="1:12" x14ac:dyDescent="0.3">
      <c r="A247" s="2">
        <v>43920</v>
      </c>
      <c r="B247" s="3">
        <v>28440.320313</v>
      </c>
      <c r="C247" s="3">
        <v>292.45001200000002</v>
      </c>
      <c r="D247">
        <f t="shared" si="9"/>
        <v>-4.6125853561698134E-2</v>
      </c>
      <c r="E247">
        <f t="shared" si="9"/>
        <v>-5.094915562451699E-2</v>
      </c>
      <c r="F247" s="5">
        <v>1.06E-2</v>
      </c>
      <c r="H247" s="5">
        <f t="shared" si="10"/>
        <v>-5.6725853561698132E-2</v>
      </c>
      <c r="I247" s="5">
        <f t="shared" si="11"/>
        <v>-6.1549155624516988E-2</v>
      </c>
    </row>
    <row r="248" spans="1:12" x14ac:dyDescent="0.3">
      <c r="A248" s="1"/>
      <c r="F248" s="4"/>
    </row>
    <row r="249" spans="1:12" x14ac:dyDescent="0.3">
      <c r="A249" s="1"/>
    </row>
    <row r="251" spans="1:12" x14ac:dyDescent="0.3">
      <c r="G251" s="107" t="s">
        <v>64</v>
      </c>
      <c r="H251" s="107"/>
      <c r="I251" s="107"/>
      <c r="J251" s="107"/>
      <c r="K251" s="107"/>
      <c r="L251" s="107"/>
    </row>
    <row r="252" spans="1:12" x14ac:dyDescent="0.3">
      <c r="G252" s="15"/>
      <c r="H252" s="16" t="s">
        <v>6</v>
      </c>
      <c r="I252" s="16" t="s">
        <v>63</v>
      </c>
    </row>
    <row r="253" spans="1:12" x14ac:dyDescent="0.3">
      <c r="G253" s="16"/>
      <c r="H253" s="17">
        <f t="shared" ref="H253:I272" si="12">H4</f>
        <v>1.4853497549762033E-2</v>
      </c>
      <c r="I253" s="17">
        <f t="shared" si="12"/>
        <v>-2.0647810799962245E-2</v>
      </c>
    </row>
    <row r="254" spans="1:12" x14ac:dyDescent="0.3">
      <c r="H254" s="5">
        <f t="shared" si="12"/>
        <v>-4.4965885753096074E-3</v>
      </c>
      <c r="I254" s="5">
        <f t="shared" si="12"/>
        <v>-2.5099004734274375E-2</v>
      </c>
    </row>
    <row r="255" spans="1:12" x14ac:dyDescent="0.3">
      <c r="H255" s="5">
        <f t="shared" si="12"/>
        <v>-1.554898641117991E-2</v>
      </c>
      <c r="I255" s="5">
        <f t="shared" si="12"/>
        <v>-6.3632174249767821E-3</v>
      </c>
    </row>
    <row r="256" spans="1:12" x14ac:dyDescent="0.3">
      <c r="H256" s="5">
        <f t="shared" si="12"/>
        <v>3.8886780293575715E-3</v>
      </c>
      <c r="I256" s="5">
        <f t="shared" si="12"/>
        <v>-5.8360586976459981E-3</v>
      </c>
    </row>
    <row r="257" spans="8:9" x14ac:dyDescent="0.3">
      <c r="H257" s="5">
        <f t="shared" si="12"/>
        <v>-1.0560832176860968E-2</v>
      </c>
      <c r="I257" s="5">
        <f t="shared" si="12"/>
        <v>-1.5618855768700472E-2</v>
      </c>
    </row>
    <row r="258" spans="8:9" x14ac:dyDescent="0.3">
      <c r="H258" s="5">
        <f t="shared" si="12"/>
        <v>9.6675509945357667E-3</v>
      </c>
      <c r="I258" s="5">
        <f t="shared" si="12"/>
        <v>-2.1746543394278881E-2</v>
      </c>
    </row>
    <row r="259" spans="8:9" x14ac:dyDescent="0.3">
      <c r="H259" s="5">
        <f t="shared" si="12"/>
        <v>-8.1876807075130006E-3</v>
      </c>
      <c r="I259" s="5">
        <f t="shared" si="12"/>
        <v>1.738213287796159E-2</v>
      </c>
    </row>
    <row r="260" spans="8:9" x14ac:dyDescent="0.3">
      <c r="H260" s="5">
        <f t="shared" si="12"/>
        <v>6.135696896890743E-5</v>
      </c>
      <c r="I260" s="5">
        <f t="shared" si="12"/>
        <v>-7.5043760594692616E-4</v>
      </c>
    </row>
    <row r="261" spans="8:9" x14ac:dyDescent="0.3">
      <c r="H261" s="5">
        <f t="shared" si="12"/>
        <v>-1.0531456108215731E-3</v>
      </c>
      <c r="I261" s="5">
        <f t="shared" si="12"/>
        <v>2.2290777969955138E-2</v>
      </c>
    </row>
    <row r="262" spans="8:9" x14ac:dyDescent="0.3">
      <c r="H262" s="5">
        <f t="shared" si="12"/>
        <v>5.8785610853272939E-3</v>
      </c>
      <c r="I262" s="5">
        <f t="shared" si="12"/>
        <v>-9.6454506500600248E-3</v>
      </c>
    </row>
    <row r="263" spans="8:9" x14ac:dyDescent="0.3">
      <c r="H263" s="5">
        <f t="shared" si="12"/>
        <v>9.8050198757508172E-3</v>
      </c>
      <c r="I263" s="5">
        <f t="shared" si="12"/>
        <v>-7.7187517794843861E-3</v>
      </c>
    </row>
    <row r="264" spans="8:9" x14ac:dyDescent="0.3">
      <c r="H264" s="5">
        <f t="shared" si="12"/>
        <v>-7.5463950898318425E-3</v>
      </c>
      <c r="I264" s="5">
        <f t="shared" si="12"/>
        <v>-6.898159516423117E-3</v>
      </c>
    </row>
    <row r="265" spans="8:9" x14ac:dyDescent="0.3">
      <c r="H265" s="5">
        <f t="shared" si="12"/>
        <v>-1.9949412477075736E-2</v>
      </c>
      <c r="I265" s="5">
        <f t="shared" si="12"/>
        <v>-9.2953557995741204E-3</v>
      </c>
    </row>
    <row r="266" spans="8:9" x14ac:dyDescent="0.3">
      <c r="H266" s="5">
        <f t="shared" si="12"/>
        <v>-1.9778990458396871E-3</v>
      </c>
      <c r="I266" s="5">
        <f t="shared" si="12"/>
        <v>2.9740868478600247E-3</v>
      </c>
    </row>
    <row r="267" spans="8:9" x14ac:dyDescent="0.3">
      <c r="H267" s="5">
        <f t="shared" si="12"/>
        <v>1.9300695448671416E-2</v>
      </c>
      <c r="I267" s="5">
        <f t="shared" si="12"/>
        <v>7.7837418406391089E-3</v>
      </c>
    </row>
    <row r="268" spans="8:9" x14ac:dyDescent="0.3">
      <c r="H268" s="5">
        <f t="shared" si="12"/>
        <v>-1.1891459962978371E-2</v>
      </c>
      <c r="I268" s="5">
        <f t="shared" si="12"/>
        <v>-5.9646845052893967E-3</v>
      </c>
    </row>
    <row r="269" spans="8:9" x14ac:dyDescent="0.3">
      <c r="H269" s="5">
        <f t="shared" si="12"/>
        <v>1.4487355649463948E-2</v>
      </c>
      <c r="I269" s="5">
        <f t="shared" si="12"/>
        <v>3.9287424589443849E-3</v>
      </c>
    </row>
    <row r="270" spans="8:9" x14ac:dyDescent="0.3">
      <c r="H270" s="5">
        <f t="shared" si="12"/>
        <v>-1.7157868151496964E-3</v>
      </c>
      <c r="I270" s="5">
        <f t="shared" si="12"/>
        <v>-1.1173688600135623E-2</v>
      </c>
    </row>
    <row r="271" spans="8:9" x14ac:dyDescent="0.3">
      <c r="H271" s="5">
        <f t="shared" si="12"/>
        <v>2.5158826129860106E-3</v>
      </c>
      <c r="I271" s="5">
        <f t="shared" si="12"/>
        <v>2.4385991723960453E-2</v>
      </c>
    </row>
    <row r="272" spans="8:9" x14ac:dyDescent="0.3">
      <c r="H272" s="5">
        <f t="shared" si="12"/>
        <v>-1.9660672824318558E-3</v>
      </c>
      <c r="I272" s="5">
        <f t="shared" si="12"/>
        <v>-1.1523482539987069E-2</v>
      </c>
    </row>
    <row r="273" spans="8:9" x14ac:dyDescent="0.3">
      <c r="H273" s="5">
        <f t="shared" ref="H273:I292" si="13">H24</f>
        <v>-8.9144633941933352E-3</v>
      </c>
      <c r="I273" s="5">
        <f t="shared" si="13"/>
        <v>1.149969999999962E-3</v>
      </c>
    </row>
    <row r="274" spans="8:9" x14ac:dyDescent="0.3">
      <c r="H274" s="5">
        <f t="shared" si="13"/>
        <v>-6.7862198962043889E-3</v>
      </c>
      <c r="I274" s="5">
        <f t="shared" si="13"/>
        <v>-1.188986800369325E-2</v>
      </c>
    </row>
    <row r="275" spans="8:9" x14ac:dyDescent="0.3">
      <c r="H275" s="5">
        <f t="shared" si="13"/>
        <v>-1.1836231322701009E-2</v>
      </c>
      <c r="I275" s="5">
        <f t="shared" si="13"/>
        <v>-4.7783226872877615E-2</v>
      </c>
    </row>
    <row r="276" spans="8:9" x14ac:dyDescent="0.3">
      <c r="H276" s="5">
        <f t="shared" si="13"/>
        <v>-9.0921952070572021E-3</v>
      </c>
      <c r="I276" s="5">
        <f t="shared" si="13"/>
        <v>-2.6091736945766497E-2</v>
      </c>
    </row>
    <row r="277" spans="8:9" x14ac:dyDescent="0.3">
      <c r="H277" s="5">
        <f t="shared" si="13"/>
        <v>-4.7539046421099778E-3</v>
      </c>
      <c r="I277" s="5">
        <f t="shared" si="13"/>
        <v>-8.8299727520456655E-5</v>
      </c>
    </row>
    <row r="278" spans="8:9" x14ac:dyDescent="0.3">
      <c r="H278" s="5">
        <f t="shared" si="13"/>
        <v>-6.5342840781538233E-3</v>
      </c>
      <c r="I278" s="5">
        <f t="shared" si="13"/>
        <v>4.4876052111362209E-3</v>
      </c>
    </row>
    <row r="279" spans="8:9" x14ac:dyDescent="0.3">
      <c r="H279" s="5">
        <f t="shared" si="13"/>
        <v>7.5392801528358991E-3</v>
      </c>
      <c r="I279" s="5">
        <f t="shared" si="13"/>
        <v>3.8814339509668241E-2</v>
      </c>
    </row>
    <row r="280" spans="8:9" x14ac:dyDescent="0.3">
      <c r="H280" s="5">
        <f t="shared" si="13"/>
        <v>-5.557137169620037E-3</v>
      </c>
      <c r="I280" s="5">
        <f t="shared" si="13"/>
        <v>9.6525222750875831E-3</v>
      </c>
    </row>
    <row r="281" spans="8:9" x14ac:dyDescent="0.3">
      <c r="H281" s="5">
        <f t="shared" si="13"/>
        <v>7.806465633516186E-3</v>
      </c>
      <c r="I281" s="5">
        <f t="shared" si="13"/>
        <v>-9.8769316707672649E-3</v>
      </c>
    </row>
    <row r="282" spans="8:9" x14ac:dyDescent="0.3">
      <c r="H282" s="5">
        <f t="shared" si="13"/>
        <v>1.636852240714582E-2</v>
      </c>
      <c r="I282" s="5">
        <f t="shared" si="13"/>
        <v>-4.0904047151277415E-3</v>
      </c>
    </row>
    <row r="283" spans="8:9" x14ac:dyDescent="0.3">
      <c r="H283" s="5">
        <f t="shared" si="13"/>
        <v>4.778677819040586E-2</v>
      </c>
      <c r="I283" s="5">
        <f t="shared" si="13"/>
        <v>3.4349549419765681E-2</v>
      </c>
    </row>
    <row r="284" spans="8:9" x14ac:dyDescent="0.3">
      <c r="H284" s="5">
        <f t="shared" si="13"/>
        <v>-1.202922741348174E-2</v>
      </c>
      <c r="I284" s="5">
        <f t="shared" si="13"/>
        <v>-4.9379977651678435E-3</v>
      </c>
    </row>
    <row r="285" spans="8:9" x14ac:dyDescent="0.3">
      <c r="H285" s="5">
        <f t="shared" si="13"/>
        <v>9.5030504181703793E-3</v>
      </c>
      <c r="I285" s="5">
        <f t="shared" si="13"/>
        <v>9.3836617531823183E-3</v>
      </c>
    </row>
    <row r="286" spans="8:9" x14ac:dyDescent="0.3">
      <c r="H286" s="5">
        <f t="shared" si="13"/>
        <v>-4.740467945153903E-3</v>
      </c>
      <c r="I286" s="5">
        <f t="shared" si="13"/>
        <v>5.9858553519768955E-3</v>
      </c>
    </row>
    <row r="287" spans="8:9" x14ac:dyDescent="0.3">
      <c r="H287" s="5">
        <f t="shared" si="13"/>
        <v>1.7860442951469224E-2</v>
      </c>
      <c r="I287" s="5">
        <f t="shared" si="13"/>
        <v>2.3398379134318872E-2</v>
      </c>
    </row>
    <row r="288" spans="8:9" x14ac:dyDescent="0.3">
      <c r="H288" s="5">
        <f t="shared" si="13"/>
        <v>1.450333677731622E-2</v>
      </c>
      <c r="I288" s="5">
        <f t="shared" si="13"/>
        <v>1.4975437892095395E-2</v>
      </c>
    </row>
    <row r="289" spans="8:9" x14ac:dyDescent="0.3">
      <c r="H289" s="5">
        <f t="shared" si="13"/>
        <v>4.1742918132245789E-3</v>
      </c>
      <c r="I289" s="5">
        <f t="shared" si="13"/>
        <v>1.6707332576051809E-2</v>
      </c>
    </row>
    <row r="290" spans="8:9" x14ac:dyDescent="0.3">
      <c r="H290" s="5">
        <f t="shared" si="13"/>
        <v>-2.830977797274981E-3</v>
      </c>
      <c r="I290" s="5">
        <f t="shared" si="13"/>
        <v>4.284462579667677E-2</v>
      </c>
    </row>
    <row r="291" spans="8:9" x14ac:dyDescent="0.3">
      <c r="H291" s="5">
        <f t="shared" si="13"/>
        <v>7.2519200263569204E-3</v>
      </c>
      <c r="I291" s="5">
        <f t="shared" si="13"/>
        <v>-1.6054514293760119E-2</v>
      </c>
    </row>
    <row r="292" spans="8:9" x14ac:dyDescent="0.3">
      <c r="H292" s="5">
        <f t="shared" si="13"/>
        <v>1.1243341449197183E-2</v>
      </c>
      <c r="I292" s="5">
        <f t="shared" si="13"/>
        <v>9.2194731473146958E-3</v>
      </c>
    </row>
    <row r="293" spans="8:9" x14ac:dyDescent="0.3">
      <c r="H293" s="5">
        <f t="shared" ref="H293:I312" si="14">H44</f>
        <v>2.1035113533278367E-2</v>
      </c>
      <c r="I293" s="5">
        <f t="shared" si="14"/>
        <v>3.2549326511619688E-2</v>
      </c>
    </row>
    <row r="294" spans="8:9" x14ac:dyDescent="0.3">
      <c r="H294" s="5">
        <f t="shared" si="14"/>
        <v>-1.0271465261637573E-2</v>
      </c>
      <c r="I294" s="5">
        <f t="shared" si="14"/>
        <v>-6.1117101800276684E-3</v>
      </c>
    </row>
    <row r="295" spans="8:9" x14ac:dyDescent="0.3">
      <c r="H295" s="5">
        <f t="shared" si="14"/>
        <v>-8.1665207080511282E-4</v>
      </c>
      <c r="I295" s="5">
        <f t="shared" si="14"/>
        <v>1.4000218890398656E-2</v>
      </c>
    </row>
    <row r="296" spans="8:9" x14ac:dyDescent="0.3">
      <c r="H296" s="5">
        <f t="shared" si="14"/>
        <v>-4.0198760141698063E-3</v>
      </c>
      <c r="I296" s="5">
        <f t="shared" si="14"/>
        <v>-7.4342635302560509E-3</v>
      </c>
    </row>
    <row r="297" spans="8:9" x14ac:dyDescent="0.3">
      <c r="H297" s="5">
        <f t="shared" si="14"/>
        <v>-1.0543600431935217E-2</v>
      </c>
      <c r="I297" s="5">
        <f t="shared" si="14"/>
        <v>-1.2916899953150629E-2</v>
      </c>
    </row>
    <row r="298" spans="8:9" x14ac:dyDescent="0.3">
      <c r="H298" s="5">
        <f t="shared" si="14"/>
        <v>9.8710044247410679E-3</v>
      </c>
      <c r="I298" s="5">
        <f t="shared" si="14"/>
        <v>-6.2236698972100209E-3</v>
      </c>
    </row>
    <row r="299" spans="8:9" x14ac:dyDescent="0.3">
      <c r="H299" s="5">
        <f t="shared" si="14"/>
        <v>-1.2473118820963787E-3</v>
      </c>
      <c r="I299" s="5">
        <f t="shared" si="14"/>
        <v>-3.9438821820154159E-2</v>
      </c>
    </row>
    <row r="300" spans="8:9" x14ac:dyDescent="0.3">
      <c r="H300" s="5">
        <f t="shared" si="14"/>
        <v>1.1406962823131111E-5</v>
      </c>
      <c r="I300" s="5">
        <f t="shared" si="14"/>
        <v>-1.332847269290187E-2</v>
      </c>
    </row>
    <row r="301" spans="8:9" x14ac:dyDescent="0.3">
      <c r="H301" s="5">
        <f t="shared" si="14"/>
        <v>5.5207054174904293E-3</v>
      </c>
      <c r="I301" s="5">
        <f t="shared" si="14"/>
        <v>-6.5990860560282433E-3</v>
      </c>
    </row>
    <row r="302" spans="8:9" x14ac:dyDescent="0.3">
      <c r="H302" s="5">
        <f t="shared" si="14"/>
        <v>-1.4152610119122598E-2</v>
      </c>
      <c r="I302" s="5">
        <f t="shared" si="14"/>
        <v>-3.8568150244180373E-2</v>
      </c>
    </row>
    <row r="303" spans="8:9" x14ac:dyDescent="0.3">
      <c r="H303" s="5">
        <f t="shared" si="14"/>
        <v>1.9895817463082405E-2</v>
      </c>
      <c r="I303" s="5">
        <f t="shared" si="14"/>
        <v>1.4832345448482788E-2</v>
      </c>
    </row>
    <row r="304" spans="8:9" x14ac:dyDescent="0.3">
      <c r="H304" s="5">
        <f t="shared" si="14"/>
        <v>-3.0994965145190369E-3</v>
      </c>
      <c r="I304" s="5">
        <f t="shared" si="14"/>
        <v>-8.3446282571843673E-3</v>
      </c>
    </row>
    <row r="305" spans="8:9" x14ac:dyDescent="0.3">
      <c r="H305" s="5">
        <f t="shared" si="14"/>
        <v>1.9799524361798288E-2</v>
      </c>
      <c r="I305" s="5">
        <f t="shared" si="14"/>
        <v>2.6630107749565288E-2</v>
      </c>
    </row>
    <row r="306" spans="8:9" x14ac:dyDescent="0.3">
      <c r="H306" s="5">
        <f t="shared" si="14"/>
        <v>-2.0580906019457057E-2</v>
      </c>
      <c r="I306" s="5">
        <f t="shared" si="14"/>
        <v>-1.2999661637969137E-2</v>
      </c>
    </row>
    <row r="307" spans="8:9" x14ac:dyDescent="0.3">
      <c r="H307" s="5">
        <f t="shared" si="14"/>
        <v>-3.2493371229125887E-4</v>
      </c>
      <c r="I307" s="5">
        <f t="shared" si="14"/>
        <v>-5.4672920184964391E-4</v>
      </c>
    </row>
    <row r="308" spans="8:9" x14ac:dyDescent="0.3">
      <c r="H308" s="5">
        <f t="shared" si="14"/>
        <v>3.4743572705146662E-3</v>
      </c>
      <c r="I308" s="5">
        <f t="shared" si="14"/>
        <v>1.1775207409857737E-2</v>
      </c>
    </row>
    <row r="309" spans="8:9" x14ac:dyDescent="0.3">
      <c r="H309" s="5">
        <f t="shared" si="14"/>
        <v>-3.4152921901871103E-3</v>
      </c>
      <c r="I309" s="5">
        <f t="shared" si="14"/>
        <v>-1.0394581128748075E-2</v>
      </c>
    </row>
    <row r="310" spans="8:9" x14ac:dyDescent="0.3">
      <c r="H310" s="5">
        <f t="shared" si="14"/>
        <v>5.0568408310847687E-3</v>
      </c>
      <c r="I310" s="5">
        <f t="shared" si="14"/>
        <v>-4.5290395037545089E-3</v>
      </c>
    </row>
    <row r="311" spans="8:9" x14ac:dyDescent="0.3">
      <c r="H311" s="5">
        <f t="shared" si="14"/>
        <v>-2.2443273902403131E-3</v>
      </c>
      <c r="I311" s="5">
        <f t="shared" si="14"/>
        <v>-1.3027029127686033E-2</v>
      </c>
    </row>
    <row r="312" spans="8:9" x14ac:dyDescent="0.3">
      <c r="H312" s="5">
        <f t="shared" si="14"/>
        <v>7.008606104018749E-3</v>
      </c>
      <c r="I312" s="5">
        <f t="shared" si="14"/>
        <v>1.1857972875482993E-2</v>
      </c>
    </row>
    <row r="313" spans="8:9" x14ac:dyDescent="0.3">
      <c r="H313" s="5">
        <f t="shared" ref="H313:I332" si="15">H64</f>
        <v>8.4751809557406643E-3</v>
      </c>
      <c r="I313" s="5">
        <f t="shared" si="15"/>
        <v>-2.9011192193050001E-2</v>
      </c>
    </row>
    <row r="314" spans="8:9" x14ac:dyDescent="0.3">
      <c r="H314" s="5">
        <f t="shared" si="15"/>
        <v>2.4718619710179007E-3</v>
      </c>
      <c r="I314" s="5">
        <f t="shared" si="15"/>
        <v>4.5036642685851733E-3</v>
      </c>
    </row>
    <row r="315" spans="8:9" x14ac:dyDescent="0.3">
      <c r="H315" s="5">
        <f t="shared" si="15"/>
        <v>1.3727155857602789E-2</v>
      </c>
      <c r="I315" s="5">
        <f t="shared" si="15"/>
        <v>5.1661315711239563E-3</v>
      </c>
    </row>
    <row r="316" spans="8:9" x14ac:dyDescent="0.3">
      <c r="H316" s="5">
        <f t="shared" si="15"/>
        <v>-1.589430428453326E-3</v>
      </c>
      <c r="I316" s="5">
        <f t="shared" si="15"/>
        <v>-1.5232698596594341E-2</v>
      </c>
    </row>
    <row r="317" spans="8:9" x14ac:dyDescent="0.3">
      <c r="H317" s="5">
        <f t="shared" si="15"/>
        <v>-1.645983414642338E-4</v>
      </c>
      <c r="I317" s="5">
        <f t="shared" si="15"/>
        <v>-2.5762694028542435E-2</v>
      </c>
    </row>
    <row r="318" spans="8:9" x14ac:dyDescent="0.3">
      <c r="H318" s="5">
        <f t="shared" si="15"/>
        <v>-3.7352828246809506E-3</v>
      </c>
      <c r="I318" s="5">
        <f t="shared" si="15"/>
        <v>-9.2426314319972031E-3</v>
      </c>
    </row>
    <row r="319" spans="8:9" x14ac:dyDescent="0.3">
      <c r="H319" s="5">
        <f t="shared" si="15"/>
        <v>2.3131017469911336E-3</v>
      </c>
      <c r="I319" s="5">
        <f t="shared" si="15"/>
        <v>4.1278086933898804E-3</v>
      </c>
    </row>
    <row r="320" spans="8:9" x14ac:dyDescent="0.3">
      <c r="H320" s="5">
        <f t="shared" si="15"/>
        <v>1.450069358192313E-2</v>
      </c>
      <c r="I320" s="5">
        <f t="shared" si="15"/>
        <v>2.4197237569465437E-2</v>
      </c>
    </row>
    <row r="321" spans="8:9" x14ac:dyDescent="0.3">
      <c r="H321" s="5">
        <f t="shared" si="15"/>
        <v>-1.437814214230441E-3</v>
      </c>
      <c r="I321" s="5">
        <f t="shared" si="15"/>
        <v>-4.6176908045797282E-3</v>
      </c>
    </row>
    <row r="322" spans="8:9" x14ac:dyDescent="0.3">
      <c r="H322" s="5">
        <f t="shared" si="15"/>
        <v>1.2642903608765563E-2</v>
      </c>
      <c r="I322" s="5">
        <f t="shared" si="15"/>
        <v>-1.7484577107103466E-2</v>
      </c>
    </row>
    <row r="323" spans="8:9" x14ac:dyDescent="0.3">
      <c r="H323" s="5">
        <f t="shared" si="15"/>
        <v>2.1924368625242142E-2</v>
      </c>
      <c r="I323" s="5">
        <f t="shared" si="15"/>
        <v>1.6958059288684157E-2</v>
      </c>
    </row>
    <row r="324" spans="8:9" x14ac:dyDescent="0.3">
      <c r="H324" s="5">
        <f t="shared" si="15"/>
        <v>-3.7993469486024764E-5</v>
      </c>
      <c r="I324" s="5">
        <f t="shared" si="15"/>
        <v>-4.4648347081051136E-3</v>
      </c>
    </row>
    <row r="325" spans="8:9" x14ac:dyDescent="0.3">
      <c r="H325" s="5">
        <f t="shared" si="15"/>
        <v>-1.4713591463227651E-2</v>
      </c>
      <c r="I325" s="5">
        <f t="shared" si="15"/>
        <v>-1.6360914220839871E-2</v>
      </c>
    </row>
    <row r="326" spans="8:9" x14ac:dyDescent="0.3">
      <c r="H326" s="5">
        <f t="shared" si="15"/>
        <v>-1.0308375392247684E-2</v>
      </c>
      <c r="I326" s="5">
        <f t="shared" si="15"/>
        <v>-1.293975610751754E-2</v>
      </c>
    </row>
    <row r="327" spans="8:9" x14ac:dyDescent="0.3">
      <c r="H327" s="5">
        <f t="shared" si="15"/>
        <v>-1.6978786016031783E-2</v>
      </c>
      <c r="I327" s="5">
        <f t="shared" si="15"/>
        <v>-4.7790440818586327E-2</v>
      </c>
    </row>
    <row r="328" spans="8:9" x14ac:dyDescent="0.3">
      <c r="H328" s="5">
        <f t="shared" si="15"/>
        <v>-8.4723951771088664E-3</v>
      </c>
      <c r="I328" s="5">
        <f t="shared" si="15"/>
        <v>2.9273898908208633E-2</v>
      </c>
    </row>
    <row r="329" spans="8:9" x14ac:dyDescent="0.3">
      <c r="H329" s="5">
        <f t="shared" si="15"/>
        <v>4.433885203169465E-4</v>
      </c>
      <c r="I329" s="5">
        <f t="shared" si="15"/>
        <v>5.0143945258626166E-3</v>
      </c>
    </row>
    <row r="330" spans="8:9" x14ac:dyDescent="0.3">
      <c r="H330" s="5">
        <f t="shared" si="15"/>
        <v>-1.2240396423236155E-2</v>
      </c>
      <c r="I330" s="5">
        <f t="shared" si="15"/>
        <v>-4.882548843353985E-2</v>
      </c>
    </row>
    <row r="331" spans="8:9" x14ac:dyDescent="0.3">
      <c r="H331" s="5">
        <f t="shared" si="15"/>
        <v>-3.3052468221254905E-4</v>
      </c>
      <c r="I331" s="5">
        <f t="shared" si="15"/>
        <v>3.1567264719431472E-3</v>
      </c>
    </row>
    <row r="332" spans="8:9" x14ac:dyDescent="0.3">
      <c r="H332" s="5">
        <f t="shared" si="15"/>
        <v>1.2115113304531331E-2</v>
      </c>
      <c r="I332" s="5">
        <f t="shared" si="15"/>
        <v>-2.7810358399670856E-2</v>
      </c>
    </row>
    <row r="333" spans="8:9" x14ac:dyDescent="0.3">
      <c r="H333" s="5">
        <f t="shared" ref="H333:I352" si="16">H84</f>
        <v>-3.7720789135899657E-3</v>
      </c>
      <c r="I333" s="5">
        <f t="shared" si="16"/>
        <v>-3.7605037121544796E-2</v>
      </c>
    </row>
    <row r="334" spans="8:9" x14ac:dyDescent="0.3">
      <c r="H334" s="5">
        <f t="shared" si="16"/>
        <v>5.0430215934587127E-3</v>
      </c>
      <c r="I334" s="5">
        <f t="shared" si="16"/>
        <v>9.136976152239875E-3</v>
      </c>
    </row>
    <row r="335" spans="8:9" x14ac:dyDescent="0.3">
      <c r="H335" s="5">
        <f t="shared" si="16"/>
        <v>-2.0847570389885984E-2</v>
      </c>
      <c r="I335" s="5">
        <f t="shared" si="16"/>
        <v>3.332830050736188E-4</v>
      </c>
    </row>
    <row r="336" spans="8:9" x14ac:dyDescent="0.3">
      <c r="H336" s="5">
        <f t="shared" si="16"/>
        <v>1.3798621551581351E-2</v>
      </c>
      <c r="I336" s="5">
        <f t="shared" si="16"/>
        <v>-2.1583096662331984E-2</v>
      </c>
    </row>
    <row r="337" spans="8:9" x14ac:dyDescent="0.3">
      <c r="H337" s="5">
        <f t="shared" si="16"/>
        <v>-1.7271524337357867E-2</v>
      </c>
      <c r="I337" s="5">
        <f t="shared" si="16"/>
        <v>-1.4514070255713055E-2</v>
      </c>
    </row>
    <row r="338" spans="8:9" x14ac:dyDescent="0.3">
      <c r="H338" s="5">
        <f t="shared" si="16"/>
        <v>1.5648036181560687E-2</v>
      </c>
      <c r="I338" s="5">
        <f t="shared" si="16"/>
        <v>2.3466536438946264E-2</v>
      </c>
    </row>
    <row r="339" spans="8:9" x14ac:dyDescent="0.3">
      <c r="H339" s="5">
        <f t="shared" si="16"/>
        <v>-1.2644076385522432E-2</v>
      </c>
      <c r="I339" s="5">
        <f t="shared" si="16"/>
        <v>-2.4752263017084872E-2</v>
      </c>
    </row>
    <row r="340" spans="8:9" x14ac:dyDescent="0.3">
      <c r="H340" s="5">
        <f t="shared" si="16"/>
        <v>1.2157609599215056E-2</v>
      </c>
      <c r="I340" s="5">
        <f t="shared" si="16"/>
        <v>6.7981834695786392E-5</v>
      </c>
    </row>
    <row r="341" spans="8:9" x14ac:dyDescent="0.3">
      <c r="H341" s="5">
        <f t="shared" si="16"/>
        <v>-7.5805842882504162E-3</v>
      </c>
      <c r="I341" s="5">
        <f t="shared" si="16"/>
        <v>1.6138422961831954E-2</v>
      </c>
    </row>
    <row r="342" spans="8:9" x14ac:dyDescent="0.3">
      <c r="H342" s="5">
        <f t="shared" si="16"/>
        <v>-2.0297080813903697E-2</v>
      </c>
      <c r="I342" s="5">
        <f t="shared" si="16"/>
        <v>1.1292088689996579E-2</v>
      </c>
    </row>
    <row r="343" spans="8:9" x14ac:dyDescent="0.3">
      <c r="H343" s="5">
        <f t="shared" si="16"/>
        <v>-6.0386178178668433E-3</v>
      </c>
      <c r="I343" s="5">
        <f t="shared" si="16"/>
        <v>-4.479575831510435E-2</v>
      </c>
    </row>
    <row r="344" spans="8:9" x14ac:dyDescent="0.3">
      <c r="H344" s="5">
        <f t="shared" si="16"/>
        <v>1.3839809241278459E-2</v>
      </c>
      <c r="I344" s="5">
        <f t="shared" si="16"/>
        <v>0.15969916582829433</v>
      </c>
    </row>
    <row r="345" spans="8:9" x14ac:dyDescent="0.3">
      <c r="H345" s="5">
        <f t="shared" si="16"/>
        <v>-5.6034886808642168E-3</v>
      </c>
      <c r="I345" s="5">
        <f t="shared" si="16"/>
        <v>-5.4168384794414319E-2</v>
      </c>
    </row>
    <row r="346" spans="8:9" x14ac:dyDescent="0.3">
      <c r="H346" s="5">
        <f t="shared" si="16"/>
        <v>-1.4912194461626062E-3</v>
      </c>
      <c r="I346" s="5">
        <f t="shared" si="16"/>
        <v>-2.2053291876370257E-2</v>
      </c>
    </row>
    <row r="347" spans="8:9" x14ac:dyDescent="0.3">
      <c r="H347" s="5">
        <f t="shared" si="16"/>
        <v>-4.46996734288343E-3</v>
      </c>
      <c r="I347" s="5">
        <f t="shared" si="16"/>
        <v>3.2354290712203221E-2</v>
      </c>
    </row>
    <row r="348" spans="8:9" x14ac:dyDescent="0.3">
      <c r="H348" s="5">
        <f t="shared" si="16"/>
        <v>-1.495093156541843E-2</v>
      </c>
      <c r="I348" s="5">
        <f t="shared" si="16"/>
        <v>-3.5181204486650658E-2</v>
      </c>
    </row>
    <row r="349" spans="8:9" x14ac:dyDescent="0.3">
      <c r="H349" s="5">
        <f t="shared" si="16"/>
        <v>4.7575304466175618E-3</v>
      </c>
      <c r="I349" s="5">
        <f t="shared" si="16"/>
        <v>1.5621295845572833E-2</v>
      </c>
    </row>
    <row r="350" spans="8:9" x14ac:dyDescent="0.3">
      <c r="H350" s="5">
        <f t="shared" si="16"/>
        <v>3.5605882065566488E-2</v>
      </c>
      <c r="I350" s="5">
        <f t="shared" si="16"/>
        <v>3.4298684307972227E-2</v>
      </c>
    </row>
    <row r="351" spans="8:9" x14ac:dyDescent="0.3">
      <c r="H351" s="5">
        <f t="shared" si="16"/>
        <v>-3.6754264213558633E-3</v>
      </c>
      <c r="I351" s="5">
        <f t="shared" si="16"/>
        <v>1.3507946623534144E-2</v>
      </c>
    </row>
    <row r="352" spans="8:9" x14ac:dyDescent="0.3">
      <c r="H352" s="5">
        <f t="shared" si="16"/>
        <v>-1.163249994913133E-2</v>
      </c>
      <c r="I352" s="5">
        <f t="shared" si="16"/>
        <v>-3.091486819543543E-2</v>
      </c>
    </row>
    <row r="353" spans="8:9" x14ac:dyDescent="0.3">
      <c r="H353" s="5">
        <f t="shared" ref="H353:I372" si="17">H104</f>
        <v>-7.0240679655514913E-3</v>
      </c>
      <c r="I353" s="5">
        <f t="shared" si="17"/>
        <v>-1.3116239636667115E-2</v>
      </c>
    </row>
    <row r="354" spans="8:9" x14ac:dyDescent="0.3">
      <c r="H354" s="5">
        <f t="shared" si="17"/>
        <v>5.1180737404839857E-3</v>
      </c>
      <c r="I354" s="5">
        <f t="shared" si="17"/>
        <v>-1.5616107729350411E-2</v>
      </c>
    </row>
    <row r="355" spans="8:9" x14ac:dyDescent="0.3">
      <c r="H355" s="5">
        <f t="shared" si="17"/>
        <v>-1.452205707965748E-2</v>
      </c>
      <c r="I355" s="5">
        <f t="shared" si="17"/>
        <v>-7.4531425997232869E-3</v>
      </c>
    </row>
    <row r="356" spans="8:9" x14ac:dyDescent="0.3">
      <c r="H356" s="5">
        <f t="shared" si="17"/>
        <v>-7.3981274752444627E-5</v>
      </c>
      <c r="I356" s="5">
        <f t="shared" si="17"/>
        <v>7.2038828605658972E-3</v>
      </c>
    </row>
    <row r="357" spans="8:9" x14ac:dyDescent="0.3">
      <c r="H357" s="5">
        <f t="shared" si="17"/>
        <v>-6.1869837542600208E-3</v>
      </c>
      <c r="I357" s="5">
        <f t="shared" si="17"/>
        <v>2.2573854775947207E-2</v>
      </c>
    </row>
    <row r="358" spans="8:9" x14ac:dyDescent="0.3">
      <c r="H358" s="5">
        <f t="shared" si="17"/>
        <v>5.2059756639290158E-3</v>
      </c>
      <c r="I358" s="5">
        <f t="shared" si="17"/>
        <v>8.7388341546072099E-3</v>
      </c>
    </row>
    <row r="359" spans="8:9" x14ac:dyDescent="0.3">
      <c r="H359" s="5">
        <f t="shared" si="17"/>
        <v>8.5259560879800307E-3</v>
      </c>
      <c r="I359" s="5">
        <f t="shared" si="17"/>
        <v>-1.4284074248053117E-2</v>
      </c>
    </row>
    <row r="360" spans="8:9" x14ac:dyDescent="0.3">
      <c r="H360" s="5">
        <f t="shared" si="17"/>
        <v>-1.2424859932078385E-2</v>
      </c>
      <c r="I360" s="5">
        <f t="shared" si="17"/>
        <v>1.0896237357721619E-2</v>
      </c>
    </row>
    <row r="361" spans="8:9" x14ac:dyDescent="0.3">
      <c r="H361" s="5">
        <f t="shared" si="17"/>
        <v>-2.06834981364518E-3</v>
      </c>
      <c r="I361" s="5">
        <f t="shared" si="17"/>
        <v>-9.3609982540492302E-3</v>
      </c>
    </row>
    <row r="362" spans="8:9" x14ac:dyDescent="0.3">
      <c r="H362" s="5">
        <f t="shared" si="17"/>
        <v>1.1665354227148601E-2</v>
      </c>
      <c r="I362" s="5">
        <f t="shared" si="17"/>
        <v>6.9335493329099485E-3</v>
      </c>
    </row>
    <row r="363" spans="8:9" x14ac:dyDescent="0.3">
      <c r="H363" s="5">
        <f t="shared" si="17"/>
        <v>-1.8899592591366105E-2</v>
      </c>
      <c r="I363" s="5">
        <f t="shared" si="17"/>
        <v>-4.0074622872674395E-2</v>
      </c>
    </row>
    <row r="364" spans="8:9" x14ac:dyDescent="0.3">
      <c r="H364" s="5">
        <f t="shared" si="17"/>
        <v>-1.9999609714846312E-2</v>
      </c>
      <c r="I364" s="5">
        <f t="shared" si="17"/>
        <v>-2.5876626422596746E-2</v>
      </c>
    </row>
    <row r="365" spans="8:9" x14ac:dyDescent="0.3">
      <c r="H365" s="5">
        <f t="shared" si="17"/>
        <v>1.8769369208924892E-2</v>
      </c>
      <c r="I365" s="5">
        <f t="shared" si="17"/>
        <v>-2.3792172352231286E-3</v>
      </c>
    </row>
    <row r="366" spans="8:9" x14ac:dyDescent="0.3">
      <c r="H366" s="5">
        <f t="shared" si="17"/>
        <v>-1.546543359388507E-2</v>
      </c>
      <c r="I366" s="5">
        <f t="shared" si="17"/>
        <v>-3.5017357680534843E-2</v>
      </c>
    </row>
    <row r="367" spans="8:9" x14ac:dyDescent="0.3">
      <c r="H367" s="5">
        <f t="shared" si="17"/>
        <v>3.0927146365642727E-2</v>
      </c>
      <c r="I367" s="5">
        <f t="shared" si="17"/>
        <v>-4.5628978333611021E-3</v>
      </c>
    </row>
    <row r="368" spans="8:9" x14ac:dyDescent="0.3">
      <c r="H368" s="5">
        <f t="shared" si="17"/>
        <v>3.4589382481040543E-2</v>
      </c>
      <c r="I368" s="5">
        <f t="shared" si="17"/>
        <v>2.5048392262971109E-2</v>
      </c>
    </row>
    <row r="369" spans="8:9" x14ac:dyDescent="0.3">
      <c r="H369" s="5">
        <f t="shared" si="17"/>
        <v>-5.1181281832564408E-3</v>
      </c>
      <c r="I369" s="5">
        <f t="shared" si="17"/>
        <v>-1.1607281707815189E-2</v>
      </c>
    </row>
    <row r="370" spans="8:9" x14ac:dyDescent="0.3">
      <c r="H370" s="5">
        <f t="shared" si="17"/>
        <v>-9.7812768900539492E-3</v>
      </c>
      <c r="I370" s="5">
        <f t="shared" si="17"/>
        <v>-2.089789285796835E-2</v>
      </c>
    </row>
    <row r="371" spans="8:9" x14ac:dyDescent="0.3">
      <c r="H371" s="5">
        <f t="shared" si="17"/>
        <v>1.6766458068996268E-2</v>
      </c>
      <c r="I371" s="5">
        <f t="shared" si="17"/>
        <v>1.8259422717149167E-2</v>
      </c>
    </row>
    <row r="372" spans="8:9" x14ac:dyDescent="0.3">
      <c r="H372" s="5">
        <f t="shared" si="17"/>
        <v>-7.0874862815240754E-3</v>
      </c>
      <c r="I372" s="5">
        <f t="shared" si="17"/>
        <v>-2.7118640448792397E-3</v>
      </c>
    </row>
    <row r="373" spans="8:9" x14ac:dyDescent="0.3">
      <c r="H373" s="5">
        <f t="shared" ref="H373:I389" si="18">H124</f>
        <v>1.101238796185202E-3</v>
      </c>
      <c r="I373" s="5">
        <f t="shared" si="18"/>
        <v>-1.2772906446646019E-2</v>
      </c>
    </row>
    <row r="374" spans="8:9" x14ac:dyDescent="0.3">
      <c r="H374" s="5">
        <f t="shared" si="18"/>
        <v>-3.6597873592410755E-3</v>
      </c>
      <c r="I374" s="5">
        <f t="shared" si="18"/>
        <v>-2.9979110712684946E-2</v>
      </c>
    </row>
    <row r="375" spans="8:9" x14ac:dyDescent="0.3">
      <c r="H375" s="5">
        <f t="shared" si="18"/>
        <v>2.516944625016687E-3</v>
      </c>
      <c r="I375" s="5">
        <f t="shared" si="18"/>
        <v>2.526997754332895E-2</v>
      </c>
    </row>
    <row r="376" spans="8:9" x14ac:dyDescent="0.3">
      <c r="H376" s="5">
        <f t="shared" si="18"/>
        <v>-2.2577541308246251E-2</v>
      </c>
      <c r="I376" s="5">
        <f t="shared" si="18"/>
        <v>-7.2715803998884242E-3</v>
      </c>
    </row>
    <row r="377" spans="8:9" x14ac:dyDescent="0.3">
      <c r="H377" s="5">
        <f t="shared" si="18"/>
        <v>-2.1514126121247677E-3</v>
      </c>
      <c r="I377" s="5">
        <f t="shared" si="18"/>
        <v>-2.5336004507722141E-2</v>
      </c>
    </row>
    <row r="378" spans="8:9" x14ac:dyDescent="0.3">
      <c r="H378" s="5">
        <f t="shared" si="18"/>
        <v>1.9311155444715896E-2</v>
      </c>
      <c r="I378" s="5">
        <f t="shared" si="18"/>
        <v>2.1458413046662409E-2</v>
      </c>
    </row>
    <row r="379" spans="8:9" x14ac:dyDescent="0.3">
      <c r="H379" s="5">
        <f t="shared" si="18"/>
        <v>-1.1393786389446069E-2</v>
      </c>
      <c r="I379" s="5">
        <f t="shared" si="18"/>
        <v>-2.5710069724770614E-2</v>
      </c>
    </row>
    <row r="380" spans="8:9" x14ac:dyDescent="0.3">
      <c r="H380" s="5">
        <f t="shared" si="18"/>
        <v>-6.8793314822832106E-4</v>
      </c>
      <c r="I380" s="5">
        <f t="shared" si="18"/>
        <v>1.2435686249689017E-3</v>
      </c>
    </row>
    <row r="381" spans="8:9" x14ac:dyDescent="0.3">
      <c r="H381" s="5">
        <f t="shared" si="18"/>
        <v>1.0792088177160836E-2</v>
      </c>
      <c r="I381" s="5">
        <f t="shared" si="18"/>
        <v>1.1569985976667826E-2</v>
      </c>
    </row>
    <row r="382" spans="8:9" x14ac:dyDescent="0.3">
      <c r="H382" s="5">
        <f t="shared" si="18"/>
        <v>9.1311696469678627E-3</v>
      </c>
      <c r="I382" s="5">
        <f t="shared" si="18"/>
        <v>-1.2824152602076912E-3</v>
      </c>
    </row>
    <row r="383" spans="8:9" x14ac:dyDescent="0.3">
      <c r="H383" s="5">
        <f t="shared" si="18"/>
        <v>3.012564801473125E-3</v>
      </c>
      <c r="I383" s="5">
        <f t="shared" si="18"/>
        <v>1.0644687948423626E-2</v>
      </c>
    </row>
    <row r="384" spans="8:9" x14ac:dyDescent="0.3">
      <c r="H384" s="5">
        <f t="shared" si="18"/>
        <v>5.2378805294496173E-3</v>
      </c>
      <c r="I384" s="5">
        <f t="shared" si="18"/>
        <v>5.4549767955801159E-2</v>
      </c>
    </row>
    <row r="385" spans="8:9" x14ac:dyDescent="0.3">
      <c r="H385" s="5">
        <f t="shared" si="18"/>
        <v>7.307485978161497E-3</v>
      </c>
      <c r="I385" s="5">
        <f t="shared" si="18"/>
        <v>9.1313373615331019E-4</v>
      </c>
    </row>
    <row r="386" spans="8:9" x14ac:dyDescent="0.3">
      <c r="H386" s="5">
        <f t="shared" si="18"/>
        <v>-9.7127954717979321E-3</v>
      </c>
      <c r="I386" s="5">
        <f t="shared" si="18"/>
        <v>-1.4044930234817359E-2</v>
      </c>
    </row>
    <row r="387" spans="8:9" x14ac:dyDescent="0.3">
      <c r="H387" s="5">
        <f t="shared" si="18"/>
        <v>5.7378572897410478E-3</v>
      </c>
      <c r="I387" s="5">
        <f t="shared" si="18"/>
        <v>-5.8436818890026951E-3</v>
      </c>
    </row>
    <row r="388" spans="8:9" x14ac:dyDescent="0.3">
      <c r="H388" s="5">
        <f t="shared" si="18"/>
        <v>-9.8409250469544147E-4</v>
      </c>
      <c r="I388" s="5">
        <f t="shared" si="18"/>
        <v>-9.5830062111801773E-3</v>
      </c>
    </row>
    <row r="389" spans="8:9" x14ac:dyDescent="0.3">
      <c r="H389" s="5">
        <f t="shared" si="18"/>
        <v>2.1653406436138644E-3</v>
      </c>
      <c r="I389" s="5">
        <f t="shared" si="18"/>
        <v>2.2751407020308589E-3</v>
      </c>
    </row>
    <row r="390" spans="8:9" x14ac:dyDescent="0.3">
      <c r="H390" s="5">
        <f>H143</f>
        <v>7.7240041851379358E-3</v>
      </c>
      <c r="I390" s="5">
        <f>I143</f>
        <v>5.9887744924986674E-3</v>
      </c>
    </row>
    <row r="391" spans="8:9" x14ac:dyDescent="0.3">
      <c r="H391" s="5">
        <f t="shared" ref="H391:I410" si="19">H144</f>
        <v>5.1269932937429768E-3</v>
      </c>
      <c r="I391" s="5">
        <f t="shared" si="19"/>
        <v>1.0577624049177383E-2</v>
      </c>
    </row>
    <row r="392" spans="8:9" x14ac:dyDescent="0.3">
      <c r="H392" s="5">
        <f t="shared" si="19"/>
        <v>3.069661899047554E-2</v>
      </c>
      <c r="I392" s="5">
        <f t="shared" si="19"/>
        <v>-1.2182496793698552E-2</v>
      </c>
    </row>
    <row r="393" spans="8:9" x14ac:dyDescent="0.3">
      <c r="H393" s="5">
        <f t="shared" si="19"/>
        <v>-5.9082331723577268E-4</v>
      </c>
      <c r="I393" s="5">
        <f t="shared" si="19"/>
        <v>-1.1288846222222169E-2</v>
      </c>
    </row>
    <row r="394" spans="8:9" x14ac:dyDescent="0.3">
      <c r="H394" s="5">
        <f t="shared" si="19"/>
        <v>-7.9331973866644569E-3</v>
      </c>
      <c r="I394" s="5">
        <f t="shared" si="19"/>
        <v>-1.492740651887943E-2</v>
      </c>
    </row>
    <row r="395" spans="8:9" x14ac:dyDescent="0.3">
      <c r="H395" s="5">
        <f t="shared" si="19"/>
        <v>9.8046092317186709E-3</v>
      </c>
      <c r="I395" s="5">
        <f t="shared" si="19"/>
        <v>1.3600269074492154E-2</v>
      </c>
    </row>
    <row r="396" spans="8:9" x14ac:dyDescent="0.3">
      <c r="H396" s="5">
        <f t="shared" si="19"/>
        <v>2.0455405321717197E-3</v>
      </c>
      <c r="I396" s="5">
        <f t="shared" si="19"/>
        <v>-2.3165678124930728E-2</v>
      </c>
    </row>
    <row r="397" spans="8:9" x14ac:dyDescent="0.3">
      <c r="H397" s="5">
        <f t="shared" si="19"/>
        <v>-1.6120505517060596E-2</v>
      </c>
      <c r="I397" s="5">
        <f t="shared" si="19"/>
        <v>-1.2401349004534986E-3</v>
      </c>
    </row>
    <row r="398" spans="8:9" x14ac:dyDescent="0.3">
      <c r="H398" s="5">
        <f t="shared" si="19"/>
        <v>-5.6758858314627254E-4</v>
      </c>
      <c r="I398" s="5">
        <f t="shared" si="19"/>
        <v>-2.1878535975578345E-2</v>
      </c>
    </row>
    <row r="399" spans="8:9" x14ac:dyDescent="0.3">
      <c r="H399" s="5">
        <f t="shared" si="19"/>
        <v>-6.7651722696963033E-4</v>
      </c>
      <c r="I399" s="5">
        <f t="shared" si="19"/>
        <v>4.1661378428231449E-3</v>
      </c>
    </row>
    <row r="400" spans="8:9" x14ac:dyDescent="0.3">
      <c r="H400" s="5">
        <f t="shared" si="19"/>
        <v>6.2482208116399884E-3</v>
      </c>
      <c r="I400" s="5">
        <f t="shared" si="19"/>
        <v>-2.0813776226410889E-2</v>
      </c>
    </row>
    <row r="401" spans="8:9" x14ac:dyDescent="0.3">
      <c r="H401" s="5">
        <f t="shared" si="19"/>
        <v>1.1427915316162386E-3</v>
      </c>
      <c r="I401" s="5">
        <f t="shared" si="19"/>
        <v>2.6922066357653211E-2</v>
      </c>
    </row>
    <row r="402" spans="8:9" x14ac:dyDescent="0.3">
      <c r="H402" s="5">
        <f t="shared" si="19"/>
        <v>4.6035197268619226E-3</v>
      </c>
      <c r="I402" s="5">
        <f t="shared" si="19"/>
        <v>-1.133340061993458E-2</v>
      </c>
    </row>
    <row r="403" spans="8:9" x14ac:dyDescent="0.3">
      <c r="H403" s="5">
        <f t="shared" si="19"/>
        <v>5.2049779460727596E-3</v>
      </c>
      <c r="I403" s="5">
        <f t="shared" si="19"/>
        <v>-3.2686341325811025E-2</v>
      </c>
    </row>
    <row r="404" spans="8:9" x14ac:dyDescent="0.3">
      <c r="H404" s="5">
        <f t="shared" si="19"/>
        <v>6.7957439642788095E-3</v>
      </c>
      <c r="I404" s="5">
        <f t="shared" si="19"/>
        <v>-1.0052837561003834E-2</v>
      </c>
    </row>
    <row r="405" spans="8:9" x14ac:dyDescent="0.3">
      <c r="H405" s="5">
        <f t="shared" si="19"/>
        <v>-9.1810741417647276E-3</v>
      </c>
      <c r="I405" s="5">
        <f t="shared" si="19"/>
        <v>-9.2696670797006008E-3</v>
      </c>
    </row>
    <row r="406" spans="8:9" x14ac:dyDescent="0.3">
      <c r="H406" s="5">
        <f t="shared" si="19"/>
        <v>-3.8175799147493294E-3</v>
      </c>
      <c r="I406" s="5">
        <f t="shared" si="19"/>
        <v>7.4206629740517938E-3</v>
      </c>
    </row>
    <row r="407" spans="8:9" x14ac:dyDescent="0.3">
      <c r="H407" s="5">
        <f t="shared" si="19"/>
        <v>1.7327553424396083E-2</v>
      </c>
      <c r="I407" s="5">
        <f t="shared" si="19"/>
        <v>9.8895505821568509E-3</v>
      </c>
    </row>
    <row r="408" spans="8:9" x14ac:dyDescent="0.3">
      <c r="H408" s="5">
        <f t="shared" si="19"/>
        <v>-3.1613100129508284E-3</v>
      </c>
      <c r="I408" s="5">
        <f t="shared" si="19"/>
        <v>-8.6204919447751879E-3</v>
      </c>
    </row>
    <row r="409" spans="8:9" x14ac:dyDescent="0.3">
      <c r="H409" s="5">
        <f t="shared" si="19"/>
        <v>6.5824655311515394E-3</v>
      </c>
      <c r="I409" s="5">
        <f t="shared" si="19"/>
        <v>5.190137026738096E-2</v>
      </c>
    </row>
    <row r="410" spans="8:9" x14ac:dyDescent="0.3">
      <c r="H410" s="5">
        <f t="shared" si="19"/>
        <v>4.8709135156527646E-3</v>
      </c>
      <c r="I410" s="5">
        <f t="shared" si="19"/>
        <v>-2.1747592142188934E-2</v>
      </c>
    </row>
    <row r="411" spans="8:9" x14ac:dyDescent="0.3">
      <c r="H411" s="5">
        <f t="shared" ref="H411:I430" si="20">H164</f>
        <v>-9.278017879970216E-3</v>
      </c>
      <c r="I411" s="5">
        <f t="shared" si="20"/>
        <v>5.0040226566008903E-5</v>
      </c>
    </row>
    <row r="412" spans="8:9" x14ac:dyDescent="0.3">
      <c r="H412" s="5">
        <f t="shared" si="20"/>
        <v>-3.4949865117220712E-3</v>
      </c>
      <c r="I412" s="5">
        <f t="shared" si="20"/>
        <v>1.0865212663952808E-3</v>
      </c>
    </row>
    <row r="413" spans="8:9" x14ac:dyDescent="0.3">
      <c r="H413" s="5">
        <f t="shared" si="20"/>
        <v>2.9421787672918821E-4</v>
      </c>
      <c r="I413" s="5">
        <f t="shared" si="20"/>
        <v>-1.7083994370823044E-2</v>
      </c>
    </row>
    <row r="414" spans="8:9" x14ac:dyDescent="0.3">
      <c r="H414" s="5">
        <f t="shared" si="20"/>
        <v>4.2984121222273998E-3</v>
      </c>
      <c r="I414" s="5">
        <f t="shared" si="20"/>
        <v>4.3672818838778021E-2</v>
      </c>
    </row>
    <row r="415" spans="8:9" x14ac:dyDescent="0.3">
      <c r="H415" s="5">
        <f t="shared" si="20"/>
        <v>-2.4330690788771678E-2</v>
      </c>
      <c r="I415" s="5">
        <f t="shared" si="20"/>
        <v>5.195731593662628E-2</v>
      </c>
    </row>
    <row r="416" spans="8:9" x14ac:dyDescent="0.3">
      <c r="H416" s="5">
        <f t="shared" si="20"/>
        <v>-1.6201195923730274E-2</v>
      </c>
      <c r="I416" s="5">
        <f t="shared" si="20"/>
        <v>-3.6534279271465769E-2</v>
      </c>
    </row>
    <row r="417" spans="8:9" x14ac:dyDescent="0.3">
      <c r="H417" s="5">
        <f t="shared" si="20"/>
        <v>1.3453973253384059E-3</v>
      </c>
      <c r="I417" s="5">
        <f t="shared" si="20"/>
        <v>3.1569521190669956E-3</v>
      </c>
    </row>
    <row r="418" spans="8:9" x14ac:dyDescent="0.3">
      <c r="H418" s="5">
        <f t="shared" si="20"/>
        <v>-1.2714262720741928E-2</v>
      </c>
      <c r="I418" s="5">
        <f t="shared" si="20"/>
        <v>-4.0161889423154455E-2</v>
      </c>
    </row>
    <row r="419" spans="8:9" x14ac:dyDescent="0.3">
      <c r="H419" s="5">
        <f t="shared" si="20"/>
        <v>-4.208451126222223E-3</v>
      </c>
      <c r="I419" s="5">
        <f t="shared" si="20"/>
        <v>9.0939355400280232E-3</v>
      </c>
    </row>
    <row r="420" spans="8:9" x14ac:dyDescent="0.3">
      <c r="H420" s="5">
        <f t="shared" si="20"/>
        <v>2.6853468782110728E-3</v>
      </c>
      <c r="I420" s="5">
        <f t="shared" si="20"/>
        <v>1.8143408113409688E-2</v>
      </c>
    </row>
    <row r="421" spans="8:9" x14ac:dyDescent="0.3">
      <c r="H421" s="5">
        <f t="shared" si="20"/>
        <v>8.746622853183561E-3</v>
      </c>
      <c r="I421" s="5">
        <f t="shared" si="20"/>
        <v>-2.0887357547854597E-2</v>
      </c>
    </row>
    <row r="422" spans="8:9" x14ac:dyDescent="0.3">
      <c r="H422" s="5">
        <f t="shared" si="20"/>
        <v>-3.5311067641350885E-3</v>
      </c>
      <c r="I422" s="5">
        <f t="shared" si="20"/>
        <v>-1.4923359294994457E-2</v>
      </c>
    </row>
    <row r="423" spans="8:9" x14ac:dyDescent="0.3">
      <c r="H423" s="5">
        <f t="shared" si="20"/>
        <v>1.7499317653901905E-2</v>
      </c>
      <c r="I423" s="5">
        <f t="shared" si="20"/>
        <v>9.325876700090727E-3</v>
      </c>
    </row>
    <row r="424" spans="8:9" x14ac:dyDescent="0.3">
      <c r="H424" s="5">
        <f t="shared" si="20"/>
        <v>1.0791235735426449E-2</v>
      </c>
      <c r="I424" s="5">
        <f t="shared" si="20"/>
        <v>3.7863139588101237E-3</v>
      </c>
    </row>
    <row r="425" spans="8:9" x14ac:dyDescent="0.3">
      <c r="H425" s="5">
        <f t="shared" si="20"/>
        <v>-3.3243616387371206E-3</v>
      </c>
      <c r="I425" s="5">
        <f t="shared" si="20"/>
        <v>-1.8809999105861095E-3</v>
      </c>
    </row>
    <row r="426" spans="8:9" x14ac:dyDescent="0.3">
      <c r="H426" s="5">
        <f t="shared" si="20"/>
        <v>2.2082780685313087E-2</v>
      </c>
      <c r="I426" s="5">
        <f t="shared" si="20"/>
        <v>1.9525375885460779E-2</v>
      </c>
    </row>
    <row r="427" spans="8:9" x14ac:dyDescent="0.3">
      <c r="H427" s="5">
        <f t="shared" si="20"/>
        <v>4.5672391693302276E-3</v>
      </c>
      <c r="I427" s="5">
        <f t="shared" si="20"/>
        <v>-6.0353798830924538E-3</v>
      </c>
    </row>
    <row r="428" spans="8:9" x14ac:dyDescent="0.3">
      <c r="H428" s="5">
        <f t="shared" si="20"/>
        <v>-5.7560722662877185E-3</v>
      </c>
      <c r="I428" s="5">
        <f t="shared" si="20"/>
        <v>1.7864655853203244E-2</v>
      </c>
    </row>
    <row r="429" spans="8:9" x14ac:dyDescent="0.3">
      <c r="H429" s="5">
        <f t="shared" si="20"/>
        <v>-7.9753725686468411E-3</v>
      </c>
      <c r="I429" s="5">
        <f t="shared" si="20"/>
        <v>6.6623854611540162E-2</v>
      </c>
    </row>
    <row r="430" spans="8:9" x14ac:dyDescent="0.3">
      <c r="H430" s="5">
        <f t="shared" si="20"/>
        <v>2.1593715074152649E-2</v>
      </c>
      <c r="I430" s="5">
        <f t="shared" si="20"/>
        <v>-4.8815236250213112E-4</v>
      </c>
    </row>
    <row r="431" spans="8:9" x14ac:dyDescent="0.3">
      <c r="H431" s="5">
        <f>H184</f>
        <v>-7.2122806259299326E-3</v>
      </c>
      <c r="I431" s="5">
        <f>I184</f>
        <v>-1.4899977595863877E-2</v>
      </c>
    </row>
    <row r="432" spans="8:9" x14ac:dyDescent="0.3">
      <c r="H432" s="5">
        <f>H185</f>
        <v>-8.8213754030512029E-3</v>
      </c>
      <c r="I432" s="5">
        <f>I185</f>
        <v>-2.4347648812738671E-2</v>
      </c>
    </row>
    <row r="433" spans="8:9" x14ac:dyDescent="0.3">
      <c r="H433" s="5">
        <f t="shared" ref="H433:I452" si="21">H188</f>
        <v>-5.0924892224593248E-3</v>
      </c>
      <c r="I433" s="5">
        <f t="shared" si="21"/>
        <v>3.8660555048124629E-2</v>
      </c>
    </row>
    <row r="434" spans="8:9" x14ac:dyDescent="0.3">
      <c r="H434" s="5">
        <f t="shared" si="21"/>
        <v>-2.7403687261915798E-2</v>
      </c>
      <c r="I434" s="5">
        <f t="shared" si="21"/>
        <v>4.2223140524280216E-2</v>
      </c>
    </row>
    <row r="435" spans="8:9" x14ac:dyDescent="0.3">
      <c r="H435" s="5">
        <f t="shared" si="21"/>
        <v>7.0408020080925905E-3</v>
      </c>
      <c r="I435" s="5">
        <f t="shared" si="21"/>
        <v>-2.535056228434765E-2</v>
      </c>
    </row>
    <row r="436" spans="8:9" x14ac:dyDescent="0.3">
      <c r="H436" s="5">
        <f t="shared" si="21"/>
        <v>-2.3657485057229158E-3</v>
      </c>
      <c r="I436" s="5">
        <f t="shared" si="21"/>
        <v>-1.4813552354976584E-2</v>
      </c>
    </row>
    <row r="437" spans="8:9" x14ac:dyDescent="0.3">
      <c r="H437" s="5">
        <f t="shared" si="21"/>
        <v>2.054748765429271E-2</v>
      </c>
      <c r="I437" s="5">
        <f t="shared" si="21"/>
        <v>8.4120957401854508E-3</v>
      </c>
    </row>
    <row r="438" spans="8:9" x14ac:dyDescent="0.3">
      <c r="H438" s="5">
        <f t="shared" si="21"/>
        <v>-5.8449016414416858E-3</v>
      </c>
      <c r="I438" s="5">
        <f t="shared" si="21"/>
        <v>-7.8698393891420571E-3</v>
      </c>
    </row>
    <row r="439" spans="8:9" x14ac:dyDescent="0.3">
      <c r="H439" s="5">
        <f t="shared" si="21"/>
        <v>5.1493849432575328E-3</v>
      </c>
      <c r="I439" s="5">
        <f t="shared" si="21"/>
        <v>1.1887053995152667E-2</v>
      </c>
    </row>
    <row r="440" spans="8:9" x14ac:dyDescent="0.3">
      <c r="H440" s="5">
        <f t="shared" si="21"/>
        <v>-8.3797853524864088E-3</v>
      </c>
      <c r="I440" s="5">
        <f t="shared" si="21"/>
        <v>-1.1102745087928681E-2</v>
      </c>
    </row>
    <row r="441" spans="8:9" x14ac:dyDescent="0.3">
      <c r="H441" s="5">
        <f t="shared" si="21"/>
        <v>3.9955082176371254E-3</v>
      </c>
      <c r="I441" s="5">
        <f t="shared" si="21"/>
        <v>3.720174467330235E-3</v>
      </c>
    </row>
    <row r="442" spans="8:9" x14ac:dyDescent="0.3">
      <c r="H442" s="5">
        <f t="shared" si="21"/>
        <v>5.2288087815121845E-3</v>
      </c>
      <c r="I442" s="5">
        <f t="shared" si="21"/>
        <v>3.0350241366502866E-2</v>
      </c>
    </row>
    <row r="443" spans="8:9" x14ac:dyDescent="0.3">
      <c r="H443" s="5">
        <f t="shared" si="21"/>
        <v>-3.2944498397044319E-3</v>
      </c>
      <c r="I443" s="5">
        <f t="shared" si="21"/>
        <v>-1.6613605643597117E-2</v>
      </c>
    </row>
    <row r="444" spans="8:9" x14ac:dyDescent="0.3">
      <c r="H444" s="5">
        <f t="shared" si="21"/>
        <v>-1.2528650698231055E-2</v>
      </c>
      <c r="I444" s="5">
        <f t="shared" si="21"/>
        <v>-9.8145881307322123E-3</v>
      </c>
    </row>
    <row r="445" spans="8:9" x14ac:dyDescent="0.3">
      <c r="H445" s="5">
        <f t="shared" si="21"/>
        <v>-4.0387658195110048E-3</v>
      </c>
      <c r="I445" s="5">
        <f t="shared" si="21"/>
        <v>-4.3622187208372937E-3</v>
      </c>
    </row>
    <row r="446" spans="8:9" x14ac:dyDescent="0.3">
      <c r="H446" s="5">
        <f t="shared" si="21"/>
        <v>-5.3438160249892038E-3</v>
      </c>
      <c r="I446" s="5">
        <f t="shared" si="21"/>
        <v>-1.5078718318339684E-2</v>
      </c>
    </row>
    <row r="447" spans="8:9" x14ac:dyDescent="0.3">
      <c r="H447" s="5">
        <f t="shared" si="21"/>
        <v>1.2491682703924889E-2</v>
      </c>
      <c r="I447" s="5">
        <f t="shared" si="21"/>
        <v>7.2636545934923287E-3</v>
      </c>
    </row>
    <row r="448" spans="8:9" x14ac:dyDescent="0.3">
      <c r="H448" s="5">
        <f t="shared" si="21"/>
        <v>8.1798913788005707E-3</v>
      </c>
      <c r="I448" s="5">
        <f t="shared" si="21"/>
        <v>1.5083888233880655E-3</v>
      </c>
    </row>
    <row r="449" spans="8:9" x14ac:dyDescent="0.3">
      <c r="H449" s="5">
        <f t="shared" si="21"/>
        <v>-6.9078149866186262E-3</v>
      </c>
      <c r="I449" s="5">
        <f t="shared" si="21"/>
        <v>-5.3588632296548517E-3</v>
      </c>
    </row>
    <row r="450" spans="8:9" x14ac:dyDescent="0.3">
      <c r="H450" s="5">
        <f t="shared" si="21"/>
        <v>-8.2744421106186114E-3</v>
      </c>
      <c r="I450" s="5">
        <f t="shared" si="21"/>
        <v>-4.7324087880439439E-3</v>
      </c>
    </row>
    <row r="451" spans="8:9" x14ac:dyDescent="0.3">
      <c r="H451" s="5">
        <f t="shared" si="21"/>
        <v>6.7582511946584411E-3</v>
      </c>
      <c r="I451" s="5">
        <f t="shared" si="21"/>
        <v>-1.5865167769831202E-2</v>
      </c>
    </row>
    <row r="452" spans="8:9" x14ac:dyDescent="0.3">
      <c r="H452" s="5">
        <f t="shared" si="21"/>
        <v>-5.4138132628936651E-3</v>
      </c>
      <c r="I452" s="5">
        <f t="shared" si="21"/>
        <v>-9.1000665790626108E-3</v>
      </c>
    </row>
    <row r="453" spans="8:9" x14ac:dyDescent="0.3">
      <c r="H453" s="5">
        <f t="shared" ref="H453:I465" si="22">H208</f>
        <v>-1.0952022972773388E-2</v>
      </c>
      <c r="I453" s="5">
        <f t="shared" si="22"/>
        <v>-1.3117842957651726E-2</v>
      </c>
    </row>
    <row r="454" spans="8:9" x14ac:dyDescent="0.3">
      <c r="H454" s="5">
        <f t="shared" si="22"/>
        <v>-6.4014434403725593E-3</v>
      </c>
      <c r="I454" s="5">
        <f t="shared" si="22"/>
        <v>-2.1249289218120582E-2</v>
      </c>
    </row>
    <row r="455" spans="8:9" x14ac:dyDescent="0.3">
      <c r="H455" s="5">
        <f t="shared" si="22"/>
        <v>2.280018093604937E-2</v>
      </c>
      <c r="I455" s="5">
        <f t="shared" si="22"/>
        <v>0.19978155769189854</v>
      </c>
    </row>
    <row r="456" spans="8:9" x14ac:dyDescent="0.3">
      <c r="H456" s="5">
        <f t="shared" si="22"/>
        <v>8.4611088345852049E-3</v>
      </c>
      <c r="I456" s="5">
        <f t="shared" si="22"/>
        <v>-4.9279336483624328E-2</v>
      </c>
    </row>
    <row r="457" spans="8:9" x14ac:dyDescent="0.3">
      <c r="H457" s="5">
        <f t="shared" si="22"/>
        <v>1.3070844213294673E-2</v>
      </c>
      <c r="I457" s="5">
        <f t="shared" si="22"/>
        <v>5.8590340661429548E-3</v>
      </c>
    </row>
    <row r="458" spans="8:9" x14ac:dyDescent="0.3">
      <c r="H458" s="5">
        <f t="shared" si="22"/>
        <v>-2.874714636860772E-3</v>
      </c>
      <c r="I458" s="5">
        <f t="shared" si="22"/>
        <v>-7.0287598684607988E-3</v>
      </c>
    </row>
    <row r="459" spans="8:9" x14ac:dyDescent="0.3">
      <c r="H459" s="5">
        <f t="shared" si="22"/>
        <v>-4.1431980534851025E-3</v>
      </c>
      <c r="I459" s="5">
        <f t="shared" si="22"/>
        <v>-5.0765443719997735E-2</v>
      </c>
    </row>
    <row r="460" spans="8:9" x14ac:dyDescent="0.3">
      <c r="H460" s="5">
        <f t="shared" si="22"/>
        <v>2.0716378210882949E-3</v>
      </c>
      <c r="I460" s="5">
        <f t="shared" si="22"/>
        <v>-1.992792231333626E-2</v>
      </c>
    </row>
    <row r="461" spans="8:9" x14ac:dyDescent="0.3">
      <c r="H461" s="5">
        <f t="shared" si="22"/>
        <v>7.0859428295876863E-3</v>
      </c>
      <c r="I461" s="5">
        <f t="shared" si="22"/>
        <v>-1.7632342527991965E-2</v>
      </c>
    </row>
    <row r="462" spans="8:9" x14ac:dyDescent="0.3">
      <c r="H462" s="5">
        <f t="shared" si="22"/>
        <v>5.1472012157207786E-3</v>
      </c>
      <c r="I462" s="5">
        <f t="shared" si="22"/>
        <v>2.0810843117125737E-3</v>
      </c>
    </row>
    <row r="463" spans="8:9" x14ac:dyDescent="0.3">
      <c r="H463" s="5">
        <f t="shared" si="22"/>
        <v>3.5265844191109293E-3</v>
      </c>
      <c r="I463" s="5">
        <f t="shared" si="22"/>
        <v>6.3203098649857029E-2</v>
      </c>
    </row>
    <row r="464" spans="8:9" x14ac:dyDescent="0.3">
      <c r="H464" s="5">
        <f t="shared" si="22"/>
        <v>-7.6971873742542642E-3</v>
      </c>
      <c r="I464" s="5">
        <f t="shared" si="22"/>
        <v>-9.5177074829932238E-3</v>
      </c>
    </row>
    <row r="465" spans="8:9" x14ac:dyDescent="0.3">
      <c r="H465" s="5">
        <f t="shared" si="22"/>
        <v>-3.4291141977071987E-3</v>
      </c>
      <c r="I465" s="5">
        <f t="shared" si="22"/>
        <v>-1.8077135900908484E-2</v>
      </c>
    </row>
    <row r="466" spans="8:9" x14ac:dyDescent="0.3">
      <c r="H466" s="5">
        <f>H222</f>
        <v>-9.6996081117052997E-3</v>
      </c>
      <c r="I466" s="5">
        <f>I222</f>
        <v>-4.0861661591997051E-3</v>
      </c>
    </row>
    <row r="467" spans="8:9" x14ac:dyDescent="0.3">
      <c r="H467" s="5">
        <f>H223</f>
        <v>-1.0998937373968367E-2</v>
      </c>
      <c r="I467" s="5">
        <f>I223</f>
        <v>-1.770887319859844E-2</v>
      </c>
    </row>
    <row r="468" spans="8:9" x14ac:dyDescent="0.3">
      <c r="H468" s="5">
        <f t="shared" ref="H468:I487" si="23">H224</f>
        <v>-2.0323261802100332E-3</v>
      </c>
      <c r="I468" s="5">
        <f t="shared" si="23"/>
        <v>-2.3452869125317639E-2</v>
      </c>
    </row>
    <row r="469" spans="8:9" x14ac:dyDescent="0.3">
      <c r="H469" s="5">
        <f t="shared" si="23"/>
        <v>-6.437502572043406E-3</v>
      </c>
      <c r="I469" s="5">
        <f t="shared" si="23"/>
        <v>-1.1127840696071669E-2</v>
      </c>
    </row>
    <row r="470" spans="8:9" x14ac:dyDescent="0.3">
      <c r="H470" s="5">
        <f t="shared" si="23"/>
        <v>-8.5924922241703144E-3</v>
      </c>
      <c r="I470" s="5">
        <f t="shared" si="23"/>
        <v>-2.6680740256948485E-2</v>
      </c>
    </row>
    <row r="471" spans="8:9" x14ac:dyDescent="0.3">
      <c r="H471" s="5">
        <f t="shared" si="23"/>
        <v>-3.534098719999134E-2</v>
      </c>
      <c r="I471" s="5">
        <f t="shared" si="23"/>
        <v>-7.4759488757810688E-2</v>
      </c>
    </row>
    <row r="472" spans="8:9" x14ac:dyDescent="0.3">
      <c r="H472" s="5">
        <f t="shared" si="23"/>
        <v>-1.0209873205036055E-4</v>
      </c>
      <c r="I472" s="5">
        <f t="shared" si="23"/>
        <v>2.8751998234293891E-3</v>
      </c>
    </row>
    <row r="473" spans="8:9" x14ac:dyDescent="0.3">
      <c r="H473" s="5">
        <f t="shared" si="23"/>
        <v>1.3175488737105005E-2</v>
      </c>
      <c r="I473" s="5">
        <f t="shared" si="23"/>
        <v>-2.4533360998769318E-2</v>
      </c>
    </row>
    <row r="474" spans="8:9" x14ac:dyDescent="0.3">
      <c r="H474" s="5">
        <f t="shared" si="23"/>
        <v>1.2753696711302571E-2</v>
      </c>
      <c r="I474" s="5">
        <f t="shared" si="23"/>
        <v>-1.3780092982596318E-3</v>
      </c>
    </row>
    <row r="475" spans="8:9" x14ac:dyDescent="0.3">
      <c r="H475" s="5">
        <f t="shared" si="23"/>
        <v>-5.0849432865058479E-4</v>
      </c>
      <c r="I475" s="5">
        <f t="shared" si="23"/>
        <v>-2.9364882625973743E-2</v>
      </c>
    </row>
    <row r="476" spans="8:9" x14ac:dyDescent="0.3">
      <c r="H476" s="5">
        <f t="shared" si="23"/>
        <v>-1.4538214718297481E-2</v>
      </c>
      <c r="I476" s="5">
        <f t="shared" si="23"/>
        <v>-4.1399341645120206E-2</v>
      </c>
    </row>
    <row r="477" spans="8:9" x14ac:dyDescent="0.3">
      <c r="H477" s="5">
        <f t="shared" si="23"/>
        <v>-3.2472338237724996E-2</v>
      </c>
      <c r="I477" s="5">
        <f t="shared" si="23"/>
        <v>-4.3183843806466241E-2</v>
      </c>
    </row>
    <row r="478" spans="8:9" x14ac:dyDescent="0.3">
      <c r="H478" s="5">
        <f t="shared" si="23"/>
        <v>-7.9475288903541452E-3</v>
      </c>
      <c r="I478" s="5">
        <f t="shared" si="23"/>
        <v>-2.0479274264282643E-2</v>
      </c>
    </row>
    <row r="479" spans="8:9" x14ac:dyDescent="0.3">
      <c r="H479" s="5">
        <f t="shared" si="23"/>
        <v>-9.987788692557599E-2</v>
      </c>
      <c r="I479" s="5">
        <f t="shared" si="23"/>
        <v>-8.6236300557025081E-2</v>
      </c>
    </row>
    <row r="480" spans="8:9" x14ac:dyDescent="0.3">
      <c r="H480" s="5">
        <f t="shared" si="23"/>
        <v>2.6633649338521678E-2</v>
      </c>
      <c r="I480" s="5">
        <f t="shared" si="23"/>
        <v>6.3350569892473146E-2</v>
      </c>
    </row>
    <row r="481" spans="8:9" x14ac:dyDescent="0.3">
      <c r="H481" s="5">
        <f t="shared" si="23"/>
        <v>-6.1564024512585636E-2</v>
      </c>
      <c r="I481" s="5">
        <f t="shared" si="23"/>
        <v>-5.7742463416746811E-2</v>
      </c>
    </row>
    <row r="482" spans="8:9" x14ac:dyDescent="0.3">
      <c r="H482" s="5">
        <f t="shared" si="23"/>
        <v>-3.5035573508229431E-2</v>
      </c>
      <c r="I482" s="5">
        <f t="shared" si="23"/>
        <v>-7.3868588124715764E-2</v>
      </c>
    </row>
    <row r="483" spans="8:9" x14ac:dyDescent="0.3">
      <c r="H483" s="5">
        <f t="shared" si="23"/>
        <v>-6.080683328776184E-2</v>
      </c>
      <c r="I483" s="5">
        <f t="shared" si="23"/>
        <v>-9.6990053558141789E-2</v>
      </c>
    </row>
    <row r="484" spans="8:9" x14ac:dyDescent="0.3">
      <c r="H484" s="5">
        <f t="shared" si="23"/>
        <v>-3.8234713118148661E-2</v>
      </c>
      <c r="I484" s="5">
        <f t="shared" si="23"/>
        <v>-7.8195370429252758E-2</v>
      </c>
    </row>
    <row r="485" spans="8:9" x14ac:dyDescent="0.3">
      <c r="H485" s="5">
        <f t="shared" si="23"/>
        <v>8.1140908074252657E-2</v>
      </c>
      <c r="I485" s="5">
        <f t="shared" si="23"/>
        <v>7.2145350841434044E-2</v>
      </c>
    </row>
    <row r="486" spans="8:9" x14ac:dyDescent="0.3">
      <c r="H486" s="5">
        <f t="shared" si="23"/>
        <v>-0.15072580029618968</v>
      </c>
      <c r="I486" s="5">
        <f t="shared" si="23"/>
        <v>-8.9372605768442415E-2</v>
      </c>
    </row>
    <row r="487" spans="8:9" x14ac:dyDescent="0.3">
      <c r="H487" s="5">
        <f t="shared" si="23"/>
        <v>3.8464972755742087E-2</v>
      </c>
      <c r="I487" s="5">
        <f t="shared" si="23"/>
        <v>7.0266257107581137E-2</v>
      </c>
    </row>
    <row r="488" spans="8:9" x14ac:dyDescent="0.3">
      <c r="H488" s="5">
        <f t="shared" ref="H488:I490" si="24">H245</f>
        <v>6.1946353622041775E-2</v>
      </c>
      <c r="I488" s="5">
        <f t="shared" si="24"/>
        <v>3.6203743209876599E-2</v>
      </c>
    </row>
    <row r="489" spans="8:9" x14ac:dyDescent="0.3">
      <c r="H489" s="5">
        <f t="shared" si="24"/>
        <v>8.6195713576314066E-3</v>
      </c>
      <c r="I489" s="5">
        <f t="shared" si="24"/>
        <v>3.9952793312642721E-3</v>
      </c>
    </row>
    <row r="490" spans="8:9" x14ac:dyDescent="0.3">
      <c r="H490" s="5">
        <f t="shared" si="24"/>
        <v>-5.6725853561698132E-2</v>
      </c>
      <c r="I490" s="5">
        <f t="shared" si="24"/>
        <v>-6.1549155624516988E-2</v>
      </c>
    </row>
  </sheetData>
  <mergeCells count="3">
    <mergeCell ref="G251:L251"/>
    <mergeCell ref="K3:T3"/>
    <mergeCell ref="K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workbookViewId="0">
      <selection activeCell="M18" sqref="M18"/>
    </sheetView>
  </sheetViews>
  <sheetFormatPr defaultRowHeight="14.4" x14ac:dyDescent="0.3"/>
  <cols>
    <col min="1" max="1" width="11.33203125" customWidth="1"/>
    <col min="2" max="2" width="11.109375" customWidth="1"/>
    <col min="4" max="4" width="13.109375" customWidth="1"/>
    <col min="5" max="5" width="13.88671875" customWidth="1"/>
    <col min="6" max="6" width="14.5546875" customWidth="1"/>
    <col min="8" max="8" width="14" customWidth="1"/>
    <col min="9" max="9" width="16.33203125" customWidth="1"/>
  </cols>
  <sheetData>
    <row r="1" spans="1:9" x14ac:dyDescent="0.3">
      <c r="A1" t="s">
        <v>3</v>
      </c>
      <c r="B1" t="s">
        <v>6</v>
      </c>
      <c r="C1" t="s">
        <v>4</v>
      </c>
      <c r="D1" t="s">
        <v>11</v>
      </c>
      <c r="E1" t="s">
        <v>13</v>
      </c>
      <c r="F1" t="s">
        <v>17</v>
      </c>
      <c r="H1" t="s">
        <v>11</v>
      </c>
      <c r="I1" t="s">
        <v>21</v>
      </c>
    </row>
    <row r="2" spans="1:9" x14ac:dyDescent="0.3">
      <c r="A2" t="s">
        <v>0</v>
      </c>
      <c r="B2" t="s">
        <v>2</v>
      </c>
      <c r="C2" t="s">
        <v>10</v>
      </c>
      <c r="D2" t="s">
        <v>12</v>
      </c>
      <c r="E2" t="s">
        <v>12</v>
      </c>
      <c r="F2" t="s">
        <v>14</v>
      </c>
      <c r="H2" t="s">
        <v>18</v>
      </c>
      <c r="I2" t="s">
        <v>18</v>
      </c>
    </row>
    <row r="3" spans="1:9" x14ac:dyDescent="0.3">
      <c r="A3" s="2">
        <v>43556</v>
      </c>
      <c r="B3" s="3">
        <v>38862.230469000002</v>
      </c>
      <c r="C3" s="3">
        <v>809.31897000000004</v>
      </c>
    </row>
    <row r="4" spans="1:9" x14ac:dyDescent="0.3">
      <c r="A4" s="2">
        <v>43563</v>
      </c>
      <c r="B4" s="3">
        <v>38767.109375</v>
      </c>
      <c r="C4" s="3">
        <v>816.13336200000003</v>
      </c>
      <c r="D4">
        <f>(B4-B3)/B3</f>
        <v>-2.4476488573109312E-3</v>
      </c>
      <c r="E4">
        <f>(C4-C3)/C3</f>
        <v>8.4199089019252795E-3</v>
      </c>
      <c r="F4" s="5">
        <v>7.6E-3</v>
      </c>
      <c r="H4" s="5">
        <f>D4-$F4</f>
        <v>-1.0047648857310932E-2</v>
      </c>
      <c r="I4" s="5">
        <f>E4-$F4</f>
        <v>8.1990890192527952E-4</v>
      </c>
    </row>
    <row r="5" spans="1:9" x14ac:dyDescent="0.3">
      <c r="A5" s="2">
        <v>43570</v>
      </c>
      <c r="B5" s="3">
        <v>39140.28125</v>
      </c>
      <c r="C5" s="3">
        <v>797.67980999999997</v>
      </c>
      <c r="D5">
        <f t="shared" ref="D5:D55" si="0">(B5-B4)/B4</f>
        <v>9.6259917496105546E-3</v>
      </c>
      <c r="E5">
        <f t="shared" ref="E5:E55" si="1">(C5-C4)/C4</f>
        <v>-2.2610951664539428E-2</v>
      </c>
      <c r="F5" s="5">
        <v>1.5E-3</v>
      </c>
      <c r="H5" s="5">
        <f t="shared" ref="H5:H55" si="2">D5-$F5</f>
        <v>8.125991749610555E-3</v>
      </c>
      <c r="I5" s="5">
        <f t="shared" ref="I5:I55" si="3">E5-$F5</f>
        <v>-2.4110951664539429E-2</v>
      </c>
    </row>
    <row r="6" spans="1:9" x14ac:dyDescent="0.3">
      <c r="A6" s="2">
        <v>43577</v>
      </c>
      <c r="B6" s="3">
        <v>39067.328125</v>
      </c>
      <c r="C6" s="3">
        <v>795.93890399999998</v>
      </c>
      <c r="D6">
        <f t="shared" si="0"/>
        <v>-1.8638886249699599E-3</v>
      </c>
      <c r="E6">
        <f t="shared" si="1"/>
        <v>-2.1824621585946817E-3</v>
      </c>
      <c r="F6" s="5">
        <v>-1.6000000000000001E-3</v>
      </c>
      <c r="H6" s="5">
        <f t="shared" si="2"/>
        <v>-2.6388862496995978E-4</v>
      </c>
      <c r="I6" s="5">
        <f t="shared" si="3"/>
        <v>-5.8246215859468161E-4</v>
      </c>
    </row>
    <row r="7" spans="1:9" x14ac:dyDescent="0.3">
      <c r="A7" s="2">
        <v>43584</v>
      </c>
      <c r="B7" s="3">
        <v>38963.261719000002</v>
      </c>
      <c r="C7" s="3">
        <v>795.83947799999999</v>
      </c>
      <c r="D7">
        <f t="shared" si="0"/>
        <v>-2.6637707515350614E-3</v>
      </c>
      <c r="E7">
        <f t="shared" si="1"/>
        <v>-1.2491662299747824E-4</v>
      </c>
      <c r="F7" s="5">
        <v>-1.5E-3</v>
      </c>
      <c r="H7" s="5">
        <f t="shared" si="2"/>
        <v>-1.1637707515350613E-3</v>
      </c>
      <c r="I7" s="5">
        <f t="shared" si="3"/>
        <v>1.3750833770025217E-3</v>
      </c>
    </row>
    <row r="8" spans="1:9" x14ac:dyDescent="0.3">
      <c r="A8" s="2">
        <v>43591</v>
      </c>
      <c r="B8" s="3">
        <v>37462.988280999998</v>
      </c>
      <c r="C8" s="3">
        <v>731.72460899999999</v>
      </c>
      <c r="D8">
        <f t="shared" si="0"/>
        <v>-3.8504821511603893E-2</v>
      </c>
      <c r="E8">
        <f t="shared" si="1"/>
        <v>-8.0562564150656518E-2</v>
      </c>
      <c r="F8" s="5">
        <v>2.2000000000000001E-3</v>
      </c>
      <c r="H8" s="5">
        <f t="shared" si="2"/>
        <v>-4.0704821511603893E-2</v>
      </c>
      <c r="I8" s="5">
        <f t="shared" si="3"/>
        <v>-8.2762564150656512E-2</v>
      </c>
    </row>
    <row r="9" spans="1:9" x14ac:dyDescent="0.3">
      <c r="A9" s="2">
        <v>43598</v>
      </c>
      <c r="B9" s="3">
        <v>37930.769530999998</v>
      </c>
      <c r="C9" s="3">
        <v>754.90344200000004</v>
      </c>
      <c r="D9">
        <f t="shared" si="0"/>
        <v>1.2486490572810054E-2</v>
      </c>
      <c r="E9">
        <f t="shared" si="1"/>
        <v>3.1676989833206576E-2</v>
      </c>
      <c r="F9" s="5">
        <v>-6.8999999999999999E-3</v>
      </c>
      <c r="H9" s="5">
        <f t="shared" si="2"/>
        <v>1.9386490572810056E-2</v>
      </c>
      <c r="I9" s="5">
        <f t="shared" si="3"/>
        <v>3.8576989833206579E-2</v>
      </c>
    </row>
    <row r="10" spans="1:9" x14ac:dyDescent="0.3">
      <c r="A10" s="2">
        <v>43605</v>
      </c>
      <c r="B10" s="3">
        <v>39434.71875</v>
      </c>
      <c r="C10" s="3">
        <v>792.85504200000003</v>
      </c>
      <c r="D10">
        <f t="shared" si="0"/>
        <v>3.9649847276914771E-2</v>
      </c>
      <c r="E10">
        <f t="shared" si="1"/>
        <v>5.0273449408911271E-2</v>
      </c>
      <c r="F10" s="5">
        <v>-1.8499999999999999E-2</v>
      </c>
      <c r="H10" s="5">
        <f t="shared" si="2"/>
        <v>5.8149847276914773E-2</v>
      </c>
      <c r="I10" s="5">
        <f t="shared" si="3"/>
        <v>6.8773449408911266E-2</v>
      </c>
    </row>
    <row r="11" spans="1:9" x14ac:dyDescent="0.3">
      <c r="A11" s="2">
        <v>43612</v>
      </c>
      <c r="B11" s="3">
        <v>39714.199219000002</v>
      </c>
      <c r="C11" s="3">
        <v>824.78808600000002</v>
      </c>
      <c r="D11">
        <f t="shared" si="0"/>
        <v>7.0871678018497829E-3</v>
      </c>
      <c r="E11">
        <f t="shared" si="1"/>
        <v>4.0276018071913826E-2</v>
      </c>
      <c r="F11" s="5">
        <v>-2.6800000000000001E-2</v>
      </c>
      <c r="H11" s="5">
        <f t="shared" si="2"/>
        <v>3.3887167801849784E-2</v>
      </c>
      <c r="I11" s="5">
        <f t="shared" si="3"/>
        <v>6.7076018071913823E-2</v>
      </c>
    </row>
    <row r="12" spans="1:9" x14ac:dyDescent="0.3">
      <c r="A12" s="2">
        <v>43619</v>
      </c>
      <c r="B12" s="3">
        <v>39615.898437999997</v>
      </c>
      <c r="C12" s="3">
        <v>845.23126200000002</v>
      </c>
      <c r="D12">
        <f t="shared" si="0"/>
        <v>-2.4752049124278069E-3</v>
      </c>
      <c r="E12">
        <f t="shared" si="1"/>
        <v>2.4785973933187964E-2</v>
      </c>
      <c r="F12" s="5">
        <v>-8.2000000000000007E-3</v>
      </c>
      <c r="H12" s="5">
        <f t="shared" si="2"/>
        <v>5.7247950875721938E-3</v>
      </c>
      <c r="I12" s="5">
        <f t="shared" si="3"/>
        <v>3.2985973933187966E-2</v>
      </c>
    </row>
    <row r="13" spans="1:9" x14ac:dyDescent="0.3">
      <c r="A13" s="2">
        <v>43626</v>
      </c>
      <c r="B13" s="3">
        <v>39452.070312999997</v>
      </c>
      <c r="C13" s="3">
        <v>774.40155000000004</v>
      </c>
      <c r="D13">
        <f t="shared" si="0"/>
        <v>-4.1354135955390652E-3</v>
      </c>
      <c r="E13">
        <f t="shared" si="1"/>
        <v>-8.3799209972903216E-2</v>
      </c>
      <c r="F13" s="5">
        <v>-7.9000000000000008E-3</v>
      </c>
      <c r="H13" s="5">
        <f t="shared" si="2"/>
        <v>3.7645864044609356E-3</v>
      </c>
      <c r="I13" s="5">
        <f t="shared" si="3"/>
        <v>-7.5899209972903212E-2</v>
      </c>
    </row>
    <row r="14" spans="1:9" x14ac:dyDescent="0.3">
      <c r="A14" s="2">
        <v>43633</v>
      </c>
      <c r="B14" s="3">
        <v>39194.488280999998</v>
      </c>
      <c r="C14" s="3">
        <v>753.36151099999995</v>
      </c>
      <c r="D14">
        <f t="shared" si="0"/>
        <v>-6.5289864373764342E-3</v>
      </c>
      <c r="E14">
        <f t="shared" si="1"/>
        <v>-2.7169417468237367E-2</v>
      </c>
      <c r="F14" s="5">
        <v>-8.3999999999999995E-3</v>
      </c>
      <c r="H14" s="5">
        <f t="shared" si="2"/>
        <v>1.8710135626235653E-3</v>
      </c>
      <c r="I14" s="5">
        <f t="shared" si="3"/>
        <v>-1.8769417468237369E-2</v>
      </c>
    </row>
    <row r="15" spans="1:9" x14ac:dyDescent="0.3">
      <c r="A15" s="2">
        <v>43640</v>
      </c>
      <c r="B15" s="3">
        <v>39394.640625</v>
      </c>
      <c r="C15" s="3">
        <v>742.56793200000004</v>
      </c>
      <c r="D15">
        <f t="shared" si="0"/>
        <v>5.1066451630911629E-3</v>
      </c>
      <c r="E15">
        <f t="shared" si="1"/>
        <v>-1.4327223839286248E-2</v>
      </c>
      <c r="F15" s="5">
        <v>2.5999999999999999E-3</v>
      </c>
      <c r="H15" s="5">
        <f t="shared" si="2"/>
        <v>2.506645163091163E-3</v>
      </c>
      <c r="I15" s="5">
        <f t="shared" si="3"/>
        <v>-1.692722383928625E-2</v>
      </c>
    </row>
    <row r="16" spans="1:9" x14ac:dyDescent="0.3">
      <c r="A16" s="2">
        <v>43647</v>
      </c>
      <c r="B16" s="3">
        <v>39513.390625</v>
      </c>
      <c r="C16" s="3">
        <v>705.85986300000002</v>
      </c>
      <c r="D16">
        <f t="shared" si="0"/>
        <v>3.0143694196981901E-3</v>
      </c>
      <c r="E16">
        <f t="shared" si="1"/>
        <v>-4.9433954010284435E-2</v>
      </c>
      <c r="F16" s="5">
        <v>-2.6700000000000002E-2</v>
      </c>
      <c r="H16" s="5">
        <f t="shared" si="2"/>
        <v>2.971436941969819E-2</v>
      </c>
      <c r="I16" s="5">
        <f t="shared" si="3"/>
        <v>-2.2733954010284434E-2</v>
      </c>
    </row>
    <row r="17" spans="1:9" x14ac:dyDescent="0.3">
      <c r="A17" s="2">
        <v>43654</v>
      </c>
      <c r="B17" s="3">
        <v>38736.230469000002</v>
      </c>
      <c r="C17" s="3">
        <v>675.71740699999998</v>
      </c>
      <c r="D17">
        <f t="shared" si="0"/>
        <v>-1.9668273051421999E-2</v>
      </c>
      <c r="E17">
        <f t="shared" si="1"/>
        <v>-4.2703173221792949E-2</v>
      </c>
      <c r="F17" s="5">
        <v>-3.09E-2</v>
      </c>
      <c r="H17" s="5">
        <f t="shared" si="2"/>
        <v>1.1231726948578002E-2</v>
      </c>
      <c r="I17" s="5">
        <f t="shared" si="3"/>
        <v>-1.1803173221792949E-2</v>
      </c>
    </row>
    <row r="18" spans="1:9" x14ac:dyDescent="0.3">
      <c r="A18" s="2">
        <v>43661</v>
      </c>
      <c r="B18" s="3">
        <v>38337.011719000002</v>
      </c>
      <c r="C18" s="3">
        <v>639.854919</v>
      </c>
      <c r="D18">
        <f t="shared" si="0"/>
        <v>-1.0306081546047402E-2</v>
      </c>
      <c r="E18">
        <f t="shared" si="1"/>
        <v>-5.3073204313648807E-2</v>
      </c>
      <c r="F18" s="5">
        <v>-1.9599999999999999E-2</v>
      </c>
      <c r="H18" s="5">
        <f t="shared" si="2"/>
        <v>9.2939184539525977E-3</v>
      </c>
      <c r="I18" s="5">
        <f t="shared" si="3"/>
        <v>-3.3473204313648808E-2</v>
      </c>
    </row>
    <row r="19" spans="1:9" x14ac:dyDescent="0.3">
      <c r="A19" s="2">
        <v>43668</v>
      </c>
      <c r="B19" s="3">
        <v>37882.789062999997</v>
      </c>
      <c r="C19" s="3">
        <v>617.47192399999994</v>
      </c>
      <c r="D19">
        <f t="shared" si="0"/>
        <v>-1.184814975484619E-2</v>
      </c>
      <c r="E19">
        <f t="shared" si="1"/>
        <v>-3.4981359579108043E-2</v>
      </c>
      <c r="F19" s="5">
        <v>2.58E-2</v>
      </c>
      <c r="H19" s="5">
        <f t="shared" si="2"/>
        <v>-3.7648149754846191E-2</v>
      </c>
      <c r="I19" s="5">
        <f t="shared" si="3"/>
        <v>-6.0781359579108046E-2</v>
      </c>
    </row>
    <row r="20" spans="1:9" x14ac:dyDescent="0.3">
      <c r="A20" s="2">
        <v>43675</v>
      </c>
      <c r="B20" s="3">
        <v>37118.21875</v>
      </c>
      <c r="C20" s="3">
        <v>554.99853499999995</v>
      </c>
      <c r="D20">
        <f t="shared" si="0"/>
        <v>-2.0182524357657446E-2</v>
      </c>
      <c r="E20">
        <f t="shared" si="1"/>
        <v>-0.10117608035567946</v>
      </c>
      <c r="F20" s="5">
        <v>-2.6499999999999999E-2</v>
      </c>
      <c r="H20" s="5">
        <f t="shared" si="2"/>
        <v>6.3174756423425536E-3</v>
      </c>
      <c r="I20" s="5">
        <f t="shared" si="3"/>
        <v>-7.4676080355679464E-2</v>
      </c>
    </row>
    <row r="21" spans="1:9" x14ac:dyDescent="0.3">
      <c r="A21" s="2">
        <v>43682</v>
      </c>
      <c r="B21" s="3">
        <v>37581.910155999998</v>
      </c>
      <c r="C21" s="3">
        <v>567.33404499999995</v>
      </c>
      <c r="D21">
        <f t="shared" si="0"/>
        <v>1.2492286042147378E-2</v>
      </c>
      <c r="E21">
        <f t="shared" si="1"/>
        <v>2.2226202813310128E-2</v>
      </c>
      <c r="F21" s="5">
        <v>2.24E-2</v>
      </c>
      <c r="H21" s="5">
        <f t="shared" si="2"/>
        <v>-9.9077139578526222E-3</v>
      </c>
      <c r="I21" s="5">
        <f t="shared" si="3"/>
        <v>-1.7379718668987174E-4</v>
      </c>
    </row>
    <row r="22" spans="1:9" x14ac:dyDescent="0.3">
      <c r="A22" s="2">
        <v>43689</v>
      </c>
      <c r="B22" s="3">
        <v>37350.328125</v>
      </c>
      <c r="C22" s="3">
        <v>641.14813200000003</v>
      </c>
      <c r="D22">
        <f t="shared" si="0"/>
        <v>-6.1620612161201113E-3</v>
      </c>
      <c r="E22">
        <f t="shared" si="1"/>
        <v>0.13010692316199726</v>
      </c>
      <c r="F22" s="5">
        <v>6.3E-3</v>
      </c>
      <c r="H22" s="5">
        <f t="shared" si="2"/>
        <v>-1.2462061216120111E-2</v>
      </c>
      <c r="I22" s="5">
        <f t="shared" si="3"/>
        <v>0.12380692316199726</v>
      </c>
    </row>
    <row r="23" spans="1:9" x14ac:dyDescent="0.3">
      <c r="A23" s="2">
        <v>43696</v>
      </c>
      <c r="B23" s="3">
        <v>36701.160155999998</v>
      </c>
      <c r="C23" s="3">
        <v>602.79864499999996</v>
      </c>
      <c r="D23">
        <f t="shared" si="0"/>
        <v>-1.7380515823781719E-2</v>
      </c>
      <c r="E23">
        <f t="shared" si="1"/>
        <v>-5.9813770150702189E-2</v>
      </c>
      <c r="F23" s="5">
        <v>4.4000000000000003E-3</v>
      </c>
      <c r="H23" s="5">
        <f t="shared" si="2"/>
        <v>-2.178051582378172E-2</v>
      </c>
      <c r="I23" s="5">
        <f t="shared" si="3"/>
        <v>-6.421377015070219E-2</v>
      </c>
    </row>
    <row r="24" spans="1:9" x14ac:dyDescent="0.3">
      <c r="A24" s="2">
        <v>43703</v>
      </c>
      <c r="B24" s="3">
        <v>37332.789062999997</v>
      </c>
      <c r="C24" s="3">
        <v>594.54180899999994</v>
      </c>
      <c r="D24">
        <f t="shared" si="0"/>
        <v>1.7210052878852609E-2</v>
      </c>
      <c r="E24">
        <f t="shared" si="1"/>
        <v>-1.3697502588115508E-2</v>
      </c>
      <c r="F24" s="5">
        <v>-1.1999999999999999E-3</v>
      </c>
      <c r="H24" s="5">
        <f t="shared" si="2"/>
        <v>1.8410052878852608E-2</v>
      </c>
      <c r="I24" s="5">
        <f t="shared" si="3"/>
        <v>-1.2497502588115508E-2</v>
      </c>
    </row>
    <row r="25" spans="1:9" x14ac:dyDescent="0.3">
      <c r="A25" s="2">
        <v>43710</v>
      </c>
      <c r="B25" s="3">
        <v>36981.769530999998</v>
      </c>
      <c r="C25" s="3">
        <v>616.87506099999996</v>
      </c>
      <c r="D25">
        <f t="shared" si="0"/>
        <v>-9.4024459680107034E-3</v>
      </c>
      <c r="E25">
        <f t="shared" si="1"/>
        <v>3.7563804028456507E-2</v>
      </c>
      <c r="F25" s="5">
        <v>6.3E-3</v>
      </c>
      <c r="H25" s="5">
        <f t="shared" si="2"/>
        <v>-1.5702445968010702E-2</v>
      </c>
      <c r="I25" s="5">
        <f t="shared" si="3"/>
        <v>3.1263804028456507E-2</v>
      </c>
    </row>
    <row r="26" spans="1:9" x14ac:dyDescent="0.3">
      <c r="A26" s="2">
        <v>43717</v>
      </c>
      <c r="B26" s="3">
        <v>37384.988280999998</v>
      </c>
      <c r="C26" s="3">
        <v>616.12890600000003</v>
      </c>
      <c r="D26">
        <f t="shared" si="0"/>
        <v>1.0903176216649168E-2</v>
      </c>
      <c r="E26">
        <f t="shared" si="1"/>
        <v>-1.2095723221333642E-3</v>
      </c>
      <c r="F26" s="5">
        <v>5.1999999999999998E-3</v>
      </c>
      <c r="H26" s="5">
        <f t="shared" si="2"/>
        <v>5.7031762166491681E-3</v>
      </c>
      <c r="I26" s="5">
        <f t="shared" si="3"/>
        <v>-6.4095723221333639E-3</v>
      </c>
    </row>
    <row r="27" spans="1:9" x14ac:dyDescent="0.3">
      <c r="A27" s="2">
        <v>43724</v>
      </c>
      <c r="B27" s="3">
        <v>38014.621094000002</v>
      </c>
      <c r="C27" s="3">
        <v>565.09576400000003</v>
      </c>
      <c r="D27">
        <f t="shared" si="0"/>
        <v>1.6841861986619886E-2</v>
      </c>
      <c r="E27">
        <f t="shared" si="1"/>
        <v>-8.2828676763949782E-2</v>
      </c>
      <c r="F27" s="5">
        <v>2.2800000000000001E-2</v>
      </c>
      <c r="H27" s="5">
        <f t="shared" si="2"/>
        <v>-5.9581380133801147E-3</v>
      </c>
      <c r="I27" s="5">
        <f t="shared" si="3"/>
        <v>-0.10562867676394978</v>
      </c>
    </row>
    <row r="28" spans="1:9" x14ac:dyDescent="0.3">
      <c r="A28" s="2">
        <v>43731</v>
      </c>
      <c r="B28" s="3">
        <v>38822.570312999997</v>
      </c>
      <c r="C28" s="3">
        <v>567.90002400000003</v>
      </c>
      <c r="D28">
        <f t="shared" si="0"/>
        <v>2.1253643880920239E-2</v>
      </c>
      <c r="E28">
        <f t="shared" si="1"/>
        <v>4.9624509307063204E-3</v>
      </c>
      <c r="F28" s="5">
        <v>-7.7999999999999996E-3</v>
      </c>
      <c r="H28" s="5">
        <f t="shared" si="2"/>
        <v>2.9053643880920237E-2</v>
      </c>
      <c r="I28" s="5">
        <f t="shared" si="3"/>
        <v>1.2762450930706319E-2</v>
      </c>
    </row>
    <row r="29" spans="1:9" x14ac:dyDescent="0.3">
      <c r="A29" s="2">
        <v>43738</v>
      </c>
      <c r="B29" s="3">
        <v>37673.308594000002</v>
      </c>
      <c r="C29" s="3">
        <v>549.45001200000002</v>
      </c>
      <c r="D29">
        <f t="shared" si="0"/>
        <v>-2.9602927104884571E-2</v>
      </c>
      <c r="E29">
        <f t="shared" si="1"/>
        <v>-3.2488133862096848E-2</v>
      </c>
      <c r="F29" s="5">
        <v>-7.3000000000000001E-3</v>
      </c>
      <c r="H29" s="5">
        <f t="shared" si="2"/>
        <v>-2.230292710488457E-2</v>
      </c>
      <c r="I29" s="5">
        <f t="shared" si="3"/>
        <v>-2.5188133862096847E-2</v>
      </c>
    </row>
    <row r="30" spans="1:9" x14ac:dyDescent="0.3">
      <c r="A30" s="2">
        <v>43745</v>
      </c>
      <c r="B30" s="3">
        <v>38127.078125</v>
      </c>
      <c r="C30" s="3">
        <v>537.45001200000002</v>
      </c>
      <c r="D30">
        <f t="shared" si="0"/>
        <v>1.2044854777429004E-2</v>
      </c>
      <c r="E30">
        <f t="shared" si="1"/>
        <v>-2.1840021363035297E-2</v>
      </c>
      <c r="F30" s="5">
        <v>7.0000000000000001E-3</v>
      </c>
      <c r="H30" s="5">
        <f t="shared" si="2"/>
        <v>5.0448547774290036E-3</v>
      </c>
      <c r="I30" s="5">
        <f t="shared" si="3"/>
        <v>-2.8840021363035297E-2</v>
      </c>
    </row>
    <row r="31" spans="1:9" x14ac:dyDescent="0.3">
      <c r="A31" s="2">
        <v>43752</v>
      </c>
      <c r="B31" s="3">
        <v>39298.378905999998</v>
      </c>
      <c r="C31" s="3">
        <v>576.09997599999997</v>
      </c>
      <c r="D31">
        <f t="shared" si="0"/>
        <v>3.0720968891449721E-2</v>
      </c>
      <c r="E31">
        <f t="shared" si="1"/>
        <v>7.1913597798933443E-2</v>
      </c>
      <c r="F31" s="5">
        <v>-5.1999999999999998E-3</v>
      </c>
      <c r="H31" s="5">
        <f t="shared" si="2"/>
        <v>3.5920968891449717E-2</v>
      </c>
      <c r="I31" s="5">
        <f t="shared" si="3"/>
        <v>7.7113597798933439E-2</v>
      </c>
    </row>
    <row r="32" spans="1:9" x14ac:dyDescent="0.3">
      <c r="A32" s="2">
        <v>43759</v>
      </c>
      <c r="B32" s="3">
        <v>39058.058594000002</v>
      </c>
      <c r="C32" s="3">
        <v>570.29998799999998</v>
      </c>
      <c r="D32">
        <f t="shared" si="0"/>
        <v>-6.1152729117613693E-3</v>
      </c>
      <c r="E32">
        <f t="shared" si="1"/>
        <v>-1.0067676170151385E-2</v>
      </c>
      <c r="F32" s="5">
        <v>-3.3E-3</v>
      </c>
      <c r="H32" s="5">
        <f t="shared" si="2"/>
        <v>-2.8152729117613693E-3</v>
      </c>
      <c r="I32" s="5">
        <f t="shared" si="3"/>
        <v>-6.7676761701513854E-3</v>
      </c>
    </row>
    <row r="33" spans="1:9" x14ac:dyDescent="0.3">
      <c r="A33" s="2">
        <v>43766</v>
      </c>
      <c r="B33" s="3">
        <v>40165.03125</v>
      </c>
      <c r="C33" s="3">
        <v>562.5</v>
      </c>
      <c r="D33">
        <f t="shared" si="0"/>
        <v>2.8341722447260815E-2</v>
      </c>
      <c r="E33">
        <f t="shared" si="1"/>
        <v>-1.367699134512341E-2</v>
      </c>
      <c r="F33" s="5">
        <v>-3.3700000000000001E-2</v>
      </c>
      <c r="H33" s="5">
        <f t="shared" si="2"/>
        <v>6.2041722447260819E-2</v>
      </c>
      <c r="I33" s="5">
        <f t="shared" si="3"/>
        <v>2.0023008654876592E-2</v>
      </c>
    </row>
    <row r="34" spans="1:9" x14ac:dyDescent="0.3">
      <c r="A34" s="2">
        <v>43773</v>
      </c>
      <c r="B34" s="3">
        <v>40323.609375</v>
      </c>
      <c r="C34" s="3">
        <v>551.04998799999998</v>
      </c>
      <c r="D34">
        <f t="shared" si="0"/>
        <v>3.9481638645556885E-3</v>
      </c>
      <c r="E34">
        <f t="shared" si="1"/>
        <v>-2.0355576888888918E-2</v>
      </c>
      <c r="F34" s="5">
        <v>1.6899999999999998E-2</v>
      </c>
      <c r="H34" s="5">
        <f t="shared" si="2"/>
        <v>-1.295183613544431E-2</v>
      </c>
      <c r="I34" s="5">
        <f t="shared" si="3"/>
        <v>-3.7255576888888919E-2</v>
      </c>
    </row>
    <row r="35" spans="1:9" x14ac:dyDescent="0.3">
      <c r="A35" s="2">
        <v>43780</v>
      </c>
      <c r="B35" s="3">
        <v>40356.691405999998</v>
      </c>
      <c r="C35" s="3">
        <v>541.34997599999997</v>
      </c>
      <c r="D35">
        <f t="shared" si="0"/>
        <v>8.2041343800211579E-4</v>
      </c>
      <c r="E35">
        <f t="shared" si="1"/>
        <v>-1.760278053032099E-2</v>
      </c>
      <c r="F35" s="5">
        <v>-5.3E-3</v>
      </c>
      <c r="H35" s="5">
        <f t="shared" si="2"/>
        <v>6.1204134380021154E-3</v>
      </c>
      <c r="I35" s="5">
        <f t="shared" si="3"/>
        <v>-1.2302780530320991E-2</v>
      </c>
    </row>
    <row r="36" spans="1:9" x14ac:dyDescent="0.3">
      <c r="A36" s="2">
        <v>43787</v>
      </c>
      <c r="B36" s="3">
        <v>40359.410155999998</v>
      </c>
      <c r="C36" s="3">
        <v>509.70001200000002</v>
      </c>
      <c r="D36">
        <f t="shared" si="0"/>
        <v>6.7368010242677918E-5</v>
      </c>
      <c r="E36">
        <f t="shared" si="1"/>
        <v>-5.8464884830806675E-2</v>
      </c>
      <c r="F36" s="5">
        <v>-3.7000000000000002E-3</v>
      </c>
      <c r="H36" s="5">
        <f t="shared" si="2"/>
        <v>3.7673680102426779E-3</v>
      </c>
      <c r="I36" s="5">
        <f t="shared" si="3"/>
        <v>-5.4764884830806673E-2</v>
      </c>
    </row>
    <row r="37" spans="1:9" x14ac:dyDescent="0.3">
      <c r="A37" s="2">
        <v>43794</v>
      </c>
      <c r="B37" s="3">
        <v>40793.808594000002</v>
      </c>
      <c r="C37" s="3">
        <v>522.29998799999998</v>
      </c>
      <c r="D37">
        <f t="shared" si="0"/>
        <v>1.0763250412256689E-2</v>
      </c>
      <c r="E37">
        <f t="shared" si="1"/>
        <v>2.4720376110173546E-2</v>
      </c>
      <c r="F37" s="5">
        <v>-5.4000000000000003E-3</v>
      </c>
      <c r="H37" s="5">
        <f t="shared" si="2"/>
        <v>1.6163250412256691E-2</v>
      </c>
      <c r="I37" s="5">
        <f t="shared" si="3"/>
        <v>3.0120376110173548E-2</v>
      </c>
    </row>
    <row r="38" spans="1:9" x14ac:dyDescent="0.3">
      <c r="A38" s="2">
        <v>43801</v>
      </c>
      <c r="B38" s="3">
        <v>40445.148437999997</v>
      </c>
      <c r="C38" s="3">
        <v>560.04998799999998</v>
      </c>
      <c r="D38">
        <f t="shared" si="0"/>
        <v>-8.5468890504939686E-3</v>
      </c>
      <c r="E38">
        <f t="shared" si="1"/>
        <v>7.2276471122568742E-2</v>
      </c>
      <c r="F38" s="5">
        <v>3.1099999999999999E-2</v>
      </c>
      <c r="H38" s="5">
        <f t="shared" si="2"/>
        <v>-3.9646889050493968E-2</v>
      </c>
      <c r="I38" s="5">
        <f t="shared" si="3"/>
        <v>4.1176471122568739E-2</v>
      </c>
    </row>
    <row r="39" spans="1:9" x14ac:dyDescent="0.3">
      <c r="A39" s="2">
        <v>43808</v>
      </c>
      <c r="B39" s="3">
        <v>41009.710937999997</v>
      </c>
      <c r="C39" s="3">
        <v>552.45001200000002</v>
      </c>
      <c r="D39">
        <f t="shared" si="0"/>
        <v>1.3958719940549624E-2</v>
      </c>
      <c r="E39">
        <f t="shared" si="1"/>
        <v>-1.3570174382362401E-2</v>
      </c>
      <c r="F39" s="5">
        <v>1.8200000000000001E-2</v>
      </c>
      <c r="H39" s="5">
        <f t="shared" si="2"/>
        <v>-4.241280059450377E-3</v>
      </c>
      <c r="I39" s="5">
        <f t="shared" si="3"/>
        <v>-3.1770174382362404E-2</v>
      </c>
    </row>
    <row r="40" spans="1:9" x14ac:dyDescent="0.3">
      <c r="A40" s="2">
        <v>43815</v>
      </c>
      <c r="B40" s="3">
        <v>41681.539062999997</v>
      </c>
      <c r="C40" s="3">
        <v>546.15002400000003</v>
      </c>
      <c r="D40">
        <f t="shared" si="0"/>
        <v>1.6382171676744921E-2</v>
      </c>
      <c r="E40">
        <f t="shared" si="1"/>
        <v>-1.1403724976297012E-2</v>
      </c>
      <c r="F40" s="5">
        <v>-2.7099999999999999E-2</v>
      </c>
      <c r="H40" s="5">
        <f t="shared" si="2"/>
        <v>4.3482171676744924E-2</v>
      </c>
      <c r="I40" s="5">
        <f t="shared" si="3"/>
        <v>1.5696275023702987E-2</v>
      </c>
    </row>
    <row r="41" spans="1:9" x14ac:dyDescent="0.3">
      <c r="A41" s="2">
        <v>43822</v>
      </c>
      <c r="B41" s="3">
        <v>41575.140625</v>
      </c>
      <c r="C41" s="3">
        <v>580.25</v>
      </c>
      <c r="D41">
        <f t="shared" si="0"/>
        <v>-2.5526513749691321E-3</v>
      </c>
      <c r="E41">
        <f t="shared" si="1"/>
        <v>6.2437012728209583E-2</v>
      </c>
      <c r="F41" s="5">
        <v>-1.49E-2</v>
      </c>
      <c r="H41" s="5">
        <f t="shared" si="2"/>
        <v>1.2347348625030868E-2</v>
      </c>
      <c r="I41" s="5">
        <f t="shared" si="3"/>
        <v>7.7337012728209586E-2</v>
      </c>
    </row>
    <row r="42" spans="1:9" x14ac:dyDescent="0.3">
      <c r="A42" s="2">
        <v>43829</v>
      </c>
      <c r="B42" s="3">
        <v>41464.609375</v>
      </c>
      <c r="C42" s="3">
        <v>581.75</v>
      </c>
      <c r="D42">
        <f t="shared" si="0"/>
        <v>-2.6585899250942103E-3</v>
      </c>
      <c r="E42">
        <f t="shared" si="1"/>
        <v>2.5850926324859974E-3</v>
      </c>
      <c r="F42" s="5">
        <v>1.5E-3</v>
      </c>
      <c r="H42" s="5">
        <f t="shared" si="2"/>
        <v>-4.1585899250942103E-3</v>
      </c>
      <c r="I42" s="5">
        <f t="shared" si="3"/>
        <v>1.0850926324859973E-3</v>
      </c>
    </row>
    <row r="43" spans="1:9" x14ac:dyDescent="0.3">
      <c r="A43" s="2">
        <v>43836</v>
      </c>
      <c r="B43" s="3">
        <v>41599.71875</v>
      </c>
      <c r="C43" s="3">
        <v>589.04998799999998</v>
      </c>
      <c r="D43">
        <f t="shared" si="0"/>
        <v>3.2584263311898135E-3</v>
      </c>
      <c r="E43">
        <f t="shared" si="1"/>
        <v>1.2548324881822063E-2</v>
      </c>
      <c r="F43" s="5">
        <v>1.15E-2</v>
      </c>
      <c r="H43" s="5">
        <f t="shared" si="2"/>
        <v>-8.2415736688101864E-3</v>
      </c>
      <c r="I43" s="5">
        <f t="shared" si="3"/>
        <v>1.0483248818220631E-3</v>
      </c>
    </row>
    <row r="44" spans="1:9" x14ac:dyDescent="0.3">
      <c r="A44" s="2">
        <v>43843</v>
      </c>
      <c r="B44" s="3">
        <v>41945.371094000002</v>
      </c>
      <c r="C44" s="3">
        <v>602.95001200000002</v>
      </c>
      <c r="D44">
        <f t="shared" si="0"/>
        <v>8.3090067525997853E-3</v>
      </c>
      <c r="E44">
        <f t="shared" si="1"/>
        <v>2.3597358939255304E-2</v>
      </c>
      <c r="F44" s="5">
        <v>5.5999999999999999E-3</v>
      </c>
      <c r="H44" s="5">
        <f t="shared" si="2"/>
        <v>2.7090067525997854E-3</v>
      </c>
      <c r="I44" s="5">
        <f t="shared" si="3"/>
        <v>1.7997358939255304E-2</v>
      </c>
    </row>
    <row r="45" spans="1:9" x14ac:dyDescent="0.3">
      <c r="A45" s="2">
        <v>43850</v>
      </c>
      <c r="B45" s="3">
        <v>41613.191405999998</v>
      </c>
      <c r="C45" s="3">
        <v>586.75</v>
      </c>
      <c r="D45">
        <f t="shared" si="0"/>
        <v>-7.9193407838873513E-3</v>
      </c>
      <c r="E45">
        <f t="shared" si="1"/>
        <v>-2.6867918861572252E-2</v>
      </c>
      <c r="F45" s="5">
        <v>-6.6E-3</v>
      </c>
      <c r="H45" s="5">
        <f t="shared" si="2"/>
        <v>-1.3193407838873513E-3</v>
      </c>
      <c r="I45" s="5">
        <f t="shared" si="3"/>
        <v>-2.0267918861572254E-2</v>
      </c>
    </row>
    <row r="46" spans="1:9" x14ac:dyDescent="0.3">
      <c r="A46" s="2">
        <v>43857</v>
      </c>
      <c r="B46" s="3">
        <v>40723.488280999998</v>
      </c>
      <c r="C46" s="3">
        <v>542.40002400000003</v>
      </c>
      <c r="D46">
        <f t="shared" si="0"/>
        <v>-2.1380314629550815E-2</v>
      </c>
      <c r="E46">
        <f t="shared" si="1"/>
        <v>-7.5585813378781369E-2</v>
      </c>
      <c r="F46" s="5">
        <v>3.2000000000000002E-3</v>
      </c>
      <c r="H46" s="5">
        <f t="shared" si="2"/>
        <v>-2.4580314629550817E-2</v>
      </c>
      <c r="I46" s="5">
        <f t="shared" si="3"/>
        <v>-7.8785813378781364E-2</v>
      </c>
    </row>
    <row r="47" spans="1:9" x14ac:dyDescent="0.3">
      <c r="A47" s="2">
        <v>43864</v>
      </c>
      <c r="B47" s="3">
        <v>41141.851562999997</v>
      </c>
      <c r="C47" s="3">
        <v>610.09997599999997</v>
      </c>
      <c r="D47">
        <f t="shared" si="0"/>
        <v>1.0273267336855093E-2</v>
      </c>
      <c r="E47">
        <f t="shared" si="1"/>
        <v>0.12481554019990224</v>
      </c>
      <c r="F47" s="5">
        <v>-2.4199999999999999E-2</v>
      </c>
      <c r="H47" s="5">
        <f t="shared" si="2"/>
        <v>3.4473267336855094E-2</v>
      </c>
      <c r="I47" s="5">
        <f t="shared" si="3"/>
        <v>0.14901554019990224</v>
      </c>
    </row>
    <row r="48" spans="1:9" x14ac:dyDescent="0.3">
      <c r="A48" s="2">
        <v>43871</v>
      </c>
      <c r="B48" s="3">
        <v>41257.738280999998</v>
      </c>
      <c r="C48" s="3">
        <v>588</v>
      </c>
      <c r="D48">
        <f t="shared" si="0"/>
        <v>2.816759907427737E-3</v>
      </c>
      <c r="E48">
        <f t="shared" si="1"/>
        <v>-3.6223531993713719E-2</v>
      </c>
      <c r="F48" s="5">
        <v>-1.09E-2</v>
      </c>
      <c r="H48" s="5">
        <f t="shared" si="2"/>
        <v>1.3716759907427737E-2</v>
      </c>
      <c r="I48" s="5">
        <f t="shared" si="3"/>
        <v>-2.5323531993713719E-2</v>
      </c>
    </row>
    <row r="49" spans="1:9" x14ac:dyDescent="0.3">
      <c r="A49" s="2">
        <v>43878</v>
      </c>
      <c r="B49" s="3">
        <v>41170.121094000002</v>
      </c>
      <c r="C49" s="3">
        <v>575.84997599999997</v>
      </c>
      <c r="D49">
        <f t="shared" si="0"/>
        <v>-2.1236546318474667E-3</v>
      </c>
      <c r="E49">
        <f t="shared" si="1"/>
        <v>-2.0663306122449033E-2</v>
      </c>
      <c r="F49" s="5">
        <v>8.3000000000000001E-3</v>
      </c>
      <c r="H49" s="5">
        <f t="shared" si="2"/>
        <v>-1.0423654631847468E-2</v>
      </c>
      <c r="I49" s="5">
        <f t="shared" si="3"/>
        <v>-2.8963306122449031E-2</v>
      </c>
    </row>
    <row r="50" spans="1:9" x14ac:dyDescent="0.3">
      <c r="A50" s="2">
        <v>43885</v>
      </c>
      <c r="B50" s="3">
        <v>38297.289062999997</v>
      </c>
      <c r="C50" s="3">
        <v>487.89999399999999</v>
      </c>
      <c r="D50">
        <f t="shared" si="0"/>
        <v>-6.9779538040238662E-2</v>
      </c>
      <c r="E50">
        <f t="shared" si="1"/>
        <v>-0.15273072096125256</v>
      </c>
      <c r="F50" s="5">
        <v>-7.9000000000000008E-3</v>
      </c>
      <c r="H50" s="5">
        <f t="shared" si="2"/>
        <v>-6.1879538040238657E-2</v>
      </c>
      <c r="I50" s="5">
        <f t="shared" si="3"/>
        <v>-0.14483072096125257</v>
      </c>
    </row>
    <row r="51" spans="1:9" x14ac:dyDescent="0.3">
      <c r="A51" s="2">
        <v>43892</v>
      </c>
      <c r="B51" s="3">
        <v>37576.621094000002</v>
      </c>
      <c r="C51" s="3">
        <v>430.39999399999999</v>
      </c>
      <c r="D51">
        <f t="shared" si="0"/>
        <v>-1.8817728007182906E-2</v>
      </c>
      <c r="E51">
        <f t="shared" si="1"/>
        <v>-0.11785202030562025</v>
      </c>
      <c r="F51" s="5">
        <v>-2.92E-2</v>
      </c>
      <c r="H51" s="5">
        <f t="shared" si="2"/>
        <v>1.0382271992817094E-2</v>
      </c>
      <c r="I51" s="5">
        <f t="shared" si="3"/>
        <v>-8.8652020305620249E-2</v>
      </c>
    </row>
    <row r="52" spans="1:9" x14ac:dyDescent="0.3">
      <c r="A52" s="2">
        <v>43899</v>
      </c>
      <c r="B52" s="3">
        <v>34103.480469000002</v>
      </c>
      <c r="C52" s="3">
        <v>400.70001200000002</v>
      </c>
      <c r="D52">
        <f t="shared" si="0"/>
        <v>-9.242823127475315E-2</v>
      </c>
      <c r="E52">
        <f t="shared" si="1"/>
        <v>-6.9005535348590122E-2</v>
      </c>
      <c r="F52" s="5">
        <v>2.2200000000000001E-2</v>
      </c>
      <c r="H52" s="5">
        <f t="shared" si="2"/>
        <v>-0.11462823127475315</v>
      </c>
      <c r="I52" s="5">
        <f t="shared" si="3"/>
        <v>-9.1205535348590119E-2</v>
      </c>
    </row>
    <row r="53" spans="1:9" x14ac:dyDescent="0.3">
      <c r="A53" s="2">
        <v>43906</v>
      </c>
      <c r="B53" s="3">
        <v>29915.960938</v>
      </c>
      <c r="C53" s="3">
        <v>309.95001200000002</v>
      </c>
      <c r="D53">
        <f t="shared" si="0"/>
        <v>-0.12278862665663844</v>
      </c>
      <c r="E53">
        <f t="shared" si="1"/>
        <v>-0.22647865555841309</v>
      </c>
      <c r="F53" s="5">
        <v>-0.01</v>
      </c>
      <c r="H53" s="5">
        <f t="shared" si="2"/>
        <v>-0.11278862665663844</v>
      </c>
      <c r="I53" s="5">
        <f t="shared" si="3"/>
        <v>-0.21647865555841309</v>
      </c>
    </row>
    <row r="54" spans="1:9" x14ac:dyDescent="0.3">
      <c r="A54" s="2">
        <v>43913</v>
      </c>
      <c r="B54" s="3">
        <v>29815.589843999998</v>
      </c>
      <c r="C54" s="3">
        <v>308.14999399999999</v>
      </c>
      <c r="D54">
        <f t="shared" si="0"/>
        <v>-3.3551017869029249E-3</v>
      </c>
      <c r="E54">
        <f t="shared" si="1"/>
        <v>-5.8074461374759447E-3</v>
      </c>
      <c r="F54" s="5">
        <v>-1.84E-2</v>
      </c>
      <c r="H54" s="5">
        <f t="shared" si="2"/>
        <v>1.5044898213097076E-2</v>
      </c>
      <c r="I54" s="5">
        <f t="shared" si="3"/>
        <v>1.2592553862524055E-2</v>
      </c>
    </row>
    <row r="55" spans="1:9" x14ac:dyDescent="0.3">
      <c r="A55" s="2">
        <v>43920</v>
      </c>
      <c r="B55" s="3">
        <v>29468.490234000001</v>
      </c>
      <c r="C55" s="3">
        <v>300.14999399999999</v>
      </c>
      <c r="D55">
        <f t="shared" si="0"/>
        <v>-1.1641547653964886E-2</v>
      </c>
      <c r="E55">
        <f t="shared" si="1"/>
        <v>-2.5961382949110167E-2</v>
      </c>
      <c r="F55" s="5">
        <v>2.64E-2</v>
      </c>
      <c r="H55" s="5">
        <f t="shared" si="2"/>
        <v>-3.8041547653964884E-2</v>
      </c>
      <c r="I55" s="5">
        <f t="shared" si="3"/>
        <v>-5.2361382949110163E-2</v>
      </c>
    </row>
    <row r="56" spans="1:9" x14ac:dyDescent="0.3">
      <c r="A5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6"/>
  <sheetViews>
    <sheetView zoomScaleNormal="100" workbookViewId="0">
      <selection activeCell="G13" sqref="G13"/>
    </sheetView>
  </sheetViews>
  <sheetFormatPr defaultRowHeight="14.4" x14ac:dyDescent="0.3"/>
  <cols>
    <col min="1" max="1" width="14.5546875" customWidth="1"/>
    <col min="2" max="2" width="16.33203125" customWidth="1"/>
    <col min="3" max="3" width="18.109375" customWidth="1"/>
    <col min="4" max="4" width="18" customWidth="1"/>
    <col min="5" max="5" width="21.6640625" customWidth="1"/>
    <col min="6" max="6" width="22.6640625" customWidth="1"/>
    <col min="7" max="7" width="24.6640625" customWidth="1"/>
    <col min="8" max="8" width="28.44140625" customWidth="1"/>
    <col min="11" max="11" width="19.88671875" customWidth="1"/>
    <col min="12" max="12" width="19.6640625" customWidth="1"/>
  </cols>
  <sheetData>
    <row r="1" spans="1:12" s="38" customFormat="1" x14ac:dyDescent="0.3">
      <c r="A1" s="38" t="s">
        <v>0</v>
      </c>
      <c r="B1" s="38" t="s">
        <v>113</v>
      </c>
      <c r="C1" s="38" t="s">
        <v>114</v>
      </c>
      <c r="D1" s="38" t="s">
        <v>115</v>
      </c>
      <c r="E1" s="38" t="s">
        <v>116</v>
      </c>
      <c r="F1" s="39" t="s">
        <v>117</v>
      </c>
      <c r="G1" s="38" t="s">
        <v>118</v>
      </c>
      <c r="H1" s="38" t="s">
        <v>119</v>
      </c>
    </row>
    <row r="2" spans="1:12" x14ac:dyDescent="0.3">
      <c r="A2" s="2">
        <v>43556</v>
      </c>
      <c r="B2">
        <v>1733.5</v>
      </c>
      <c r="D2">
        <v>38871.871090000001</v>
      </c>
      <c r="F2" s="40"/>
    </row>
    <row r="3" spans="1:12" x14ac:dyDescent="0.3">
      <c r="A3" s="2">
        <v>43557</v>
      </c>
      <c r="B3">
        <v>1702.0500489999999</v>
      </c>
      <c r="C3">
        <v>-1.8142458E-2</v>
      </c>
      <c r="D3">
        <v>39056.648439999997</v>
      </c>
      <c r="E3">
        <v>4.7534980000000001E-3</v>
      </c>
      <c r="F3" s="41">
        <v>-1.01E-2</v>
      </c>
      <c r="G3" s="5">
        <f>C3-F3</f>
        <v>-8.0424580000000006E-3</v>
      </c>
      <c r="H3" s="5">
        <f>E3-F3</f>
        <v>1.4853498E-2</v>
      </c>
    </row>
    <row r="4" spans="1:12" x14ac:dyDescent="0.3">
      <c r="A4" s="2">
        <v>43558</v>
      </c>
      <c r="B4">
        <v>1679.75</v>
      </c>
      <c r="C4">
        <v>-1.3101876E-2</v>
      </c>
      <c r="D4">
        <v>38877.121090000001</v>
      </c>
      <c r="E4">
        <v>-4.5965889999999999E-3</v>
      </c>
      <c r="F4" s="41">
        <v>-1E-4</v>
      </c>
      <c r="G4" s="5">
        <f t="shared" ref="G4:G67" si="0">C4-F4</f>
        <v>-1.3001876000000001E-2</v>
      </c>
      <c r="H4" s="5">
        <f t="shared" ref="H4:H67" si="1">E4-F4</f>
        <v>-4.4965889999999996E-3</v>
      </c>
    </row>
    <row r="5" spans="1:12" x14ac:dyDescent="0.3">
      <c r="A5" s="2">
        <v>43559</v>
      </c>
      <c r="B5">
        <v>1789.3000489999999</v>
      </c>
      <c r="C5">
        <v>6.5218068000000004E-2</v>
      </c>
      <c r="D5">
        <v>38684.71875</v>
      </c>
      <c r="E5">
        <v>-4.9489859999999998E-3</v>
      </c>
      <c r="F5" s="41">
        <v>1.06E-2</v>
      </c>
      <c r="G5" s="5">
        <f t="shared" si="0"/>
        <v>5.4618068000000006E-2</v>
      </c>
      <c r="H5" s="5">
        <f t="shared" si="1"/>
        <v>-1.5548986000000001E-2</v>
      </c>
      <c r="K5" s="109" t="s">
        <v>120</v>
      </c>
      <c r="L5" s="110"/>
    </row>
    <row r="6" spans="1:12" x14ac:dyDescent="0.3">
      <c r="A6" s="2">
        <v>43560</v>
      </c>
      <c r="B6">
        <v>1784.8000489999999</v>
      </c>
      <c r="C6">
        <v>-2.5149500000000002E-3</v>
      </c>
      <c r="D6">
        <v>38862.230470000002</v>
      </c>
      <c r="E6">
        <v>4.5886779999999997E-3</v>
      </c>
      <c r="F6" s="41">
        <v>6.9999999999999999E-4</v>
      </c>
      <c r="G6" s="5">
        <f t="shared" si="0"/>
        <v>-3.2149500000000003E-3</v>
      </c>
      <c r="H6" s="5">
        <f t="shared" si="1"/>
        <v>3.8886779999999996E-3</v>
      </c>
      <c r="K6" s="109" t="s">
        <v>121</v>
      </c>
      <c r="L6" s="109"/>
    </row>
    <row r="7" spans="1:12" x14ac:dyDescent="0.3">
      <c r="A7" s="2">
        <v>43563</v>
      </c>
      <c r="B7">
        <v>1804.099976</v>
      </c>
      <c r="C7">
        <v>1.0813494999999999E-2</v>
      </c>
      <c r="D7">
        <v>38700.53125</v>
      </c>
      <c r="E7">
        <v>-4.1608319999999997E-3</v>
      </c>
      <c r="F7" s="41">
        <v>6.4000000000000003E-3</v>
      </c>
      <c r="G7" s="5">
        <f t="shared" si="0"/>
        <v>4.4134949999999991E-3</v>
      </c>
      <c r="H7" s="5">
        <f t="shared" si="1"/>
        <v>-1.0560831999999999E-2</v>
      </c>
      <c r="K7" t="s">
        <v>122</v>
      </c>
      <c r="L7" t="s">
        <v>123</v>
      </c>
    </row>
    <row r="8" spans="1:12" x14ac:dyDescent="0.3">
      <c r="A8" s="2">
        <v>43564</v>
      </c>
      <c r="B8">
        <v>1802.849976</v>
      </c>
      <c r="C8">
        <v>-6.9286599999999999E-4</v>
      </c>
      <c r="D8">
        <v>38939.21875</v>
      </c>
      <c r="E8">
        <v>6.1675510000000003E-3</v>
      </c>
      <c r="F8" s="41">
        <v>-3.5000000000000001E-3</v>
      </c>
      <c r="G8" s="5">
        <f t="shared" si="0"/>
        <v>2.8071340000000002E-3</v>
      </c>
      <c r="H8" s="5">
        <f t="shared" si="1"/>
        <v>9.6675509999999999E-3</v>
      </c>
      <c r="K8" s="5">
        <f>G3</f>
        <v>-8.0424580000000006E-3</v>
      </c>
      <c r="L8" s="5">
        <f>H3</f>
        <v>1.4853498E-2</v>
      </c>
    </row>
    <row r="9" spans="1:12" x14ac:dyDescent="0.3">
      <c r="A9" s="2">
        <v>43565</v>
      </c>
      <c r="B9">
        <v>1796.150024</v>
      </c>
      <c r="C9">
        <v>-3.7163109999999999E-3</v>
      </c>
      <c r="D9">
        <v>38585.351560000003</v>
      </c>
      <c r="E9">
        <v>-9.0876810000000002E-3</v>
      </c>
      <c r="F9" s="41">
        <v>-8.9999999999999998E-4</v>
      </c>
      <c r="G9" s="5">
        <f t="shared" si="0"/>
        <v>-2.8163110000000002E-3</v>
      </c>
      <c r="H9" s="5">
        <f t="shared" si="1"/>
        <v>-8.1876810000000005E-3</v>
      </c>
      <c r="K9" s="5">
        <f t="shared" ref="K9:L72" si="2">G4</f>
        <v>-1.3001876000000001E-2</v>
      </c>
      <c r="L9" s="5">
        <f t="shared" si="2"/>
        <v>-4.4965889999999996E-3</v>
      </c>
    </row>
    <row r="10" spans="1:12" x14ac:dyDescent="0.3">
      <c r="A10" s="2">
        <v>43566</v>
      </c>
      <c r="B10">
        <v>1770.6999510000001</v>
      </c>
      <c r="C10">
        <v>-1.4169236E-2</v>
      </c>
      <c r="D10">
        <v>38607.011720000002</v>
      </c>
      <c r="E10">
        <v>5.6135699999999996E-4</v>
      </c>
      <c r="F10" s="41">
        <v>5.0000000000000001E-4</v>
      </c>
      <c r="G10" s="5">
        <f t="shared" si="0"/>
        <v>-1.4669236E-2</v>
      </c>
      <c r="H10" s="5">
        <f t="shared" si="1"/>
        <v>6.1356999999999948E-5</v>
      </c>
      <c r="K10" s="5">
        <f t="shared" si="2"/>
        <v>5.4618068000000006E-2</v>
      </c>
      <c r="L10" s="5">
        <f t="shared" si="2"/>
        <v>-1.5548986000000001E-2</v>
      </c>
    </row>
    <row r="11" spans="1:12" x14ac:dyDescent="0.3">
      <c r="A11" s="2">
        <v>43567</v>
      </c>
      <c r="B11">
        <v>1780.349976</v>
      </c>
      <c r="C11">
        <v>5.4498359999999996E-3</v>
      </c>
      <c r="D11">
        <v>38767.109380000002</v>
      </c>
      <c r="E11">
        <v>4.1468540000000002E-3</v>
      </c>
      <c r="F11" s="41">
        <v>5.1999999999999998E-3</v>
      </c>
      <c r="G11" s="5">
        <f t="shared" si="0"/>
        <v>2.4983599999999981E-4</v>
      </c>
      <c r="H11" s="5">
        <f t="shared" si="1"/>
        <v>-1.0531459999999996E-3</v>
      </c>
      <c r="K11" s="5">
        <f t="shared" si="2"/>
        <v>-3.2149500000000003E-3</v>
      </c>
      <c r="L11" s="5">
        <f t="shared" si="2"/>
        <v>3.8886779999999996E-3</v>
      </c>
    </row>
    <row r="12" spans="1:12" x14ac:dyDescent="0.3">
      <c r="A12" s="2">
        <v>43570</v>
      </c>
      <c r="B12">
        <v>1799.900024</v>
      </c>
      <c r="C12">
        <v>1.0981014000000001E-2</v>
      </c>
      <c r="D12">
        <v>38905.839840000001</v>
      </c>
      <c r="E12">
        <v>3.5785610000000001E-3</v>
      </c>
      <c r="F12" s="41">
        <v>-2.3E-3</v>
      </c>
      <c r="G12" s="5">
        <f t="shared" si="0"/>
        <v>1.3281014000000001E-2</v>
      </c>
      <c r="H12" s="5">
        <f t="shared" si="1"/>
        <v>5.878561E-3</v>
      </c>
      <c r="K12" s="5">
        <f t="shared" si="2"/>
        <v>4.4134949999999991E-3</v>
      </c>
      <c r="L12" s="5">
        <f t="shared" si="2"/>
        <v>-1.0560831999999999E-2</v>
      </c>
    </row>
    <row r="13" spans="1:12" x14ac:dyDescent="0.3">
      <c r="A13" s="2">
        <v>43571</v>
      </c>
      <c r="B13">
        <v>1790.849976</v>
      </c>
      <c r="C13">
        <v>-5.0280840000000004E-3</v>
      </c>
      <c r="D13">
        <v>39275.640630000002</v>
      </c>
      <c r="E13">
        <v>9.5050199999999994E-3</v>
      </c>
      <c r="F13" s="41">
        <v>-2.9999999999999997E-4</v>
      </c>
      <c r="G13" s="5">
        <f t="shared" si="0"/>
        <v>-4.7280840000000005E-3</v>
      </c>
      <c r="H13" s="5">
        <f t="shared" si="1"/>
        <v>9.8050199999999994E-3</v>
      </c>
      <c r="K13" s="5">
        <f t="shared" si="2"/>
        <v>2.8071340000000002E-3</v>
      </c>
      <c r="L13" s="5">
        <f t="shared" si="2"/>
        <v>9.6675509999999999E-3</v>
      </c>
    </row>
    <row r="14" spans="1:12" x14ac:dyDescent="0.3">
      <c r="A14" s="2">
        <v>43573</v>
      </c>
      <c r="B14">
        <v>1761.849976</v>
      </c>
      <c r="C14">
        <v>-1.6193427999999999E-2</v>
      </c>
      <c r="D14">
        <v>39140.28125</v>
      </c>
      <c r="E14">
        <v>-3.4463950000000001E-3</v>
      </c>
      <c r="F14" s="41">
        <v>4.1000000000000003E-3</v>
      </c>
      <c r="G14" s="5">
        <f t="shared" si="0"/>
        <v>-2.0293427999999999E-2</v>
      </c>
      <c r="H14" s="5">
        <f t="shared" si="1"/>
        <v>-7.5463950000000009E-3</v>
      </c>
      <c r="K14" s="5">
        <f t="shared" si="2"/>
        <v>-2.8163110000000002E-3</v>
      </c>
      <c r="L14" s="5">
        <f t="shared" si="2"/>
        <v>-8.1876810000000005E-3</v>
      </c>
    </row>
    <row r="15" spans="1:12" x14ac:dyDescent="0.3">
      <c r="A15" s="2">
        <v>43577</v>
      </c>
      <c r="B15">
        <v>1765.1999510000001</v>
      </c>
      <c r="C15">
        <v>1.9013960000000001E-3</v>
      </c>
      <c r="D15">
        <v>38645.179689999997</v>
      </c>
      <c r="E15">
        <v>-1.2649412000000001E-2</v>
      </c>
      <c r="F15" s="41">
        <v>7.3000000000000001E-3</v>
      </c>
      <c r="G15" s="5">
        <f t="shared" si="0"/>
        <v>-5.3986039999999996E-3</v>
      </c>
      <c r="H15" s="5">
        <f t="shared" si="1"/>
        <v>-1.9949412E-2</v>
      </c>
      <c r="K15" s="5">
        <f t="shared" si="2"/>
        <v>-1.4669236E-2</v>
      </c>
      <c r="L15" s="5">
        <f t="shared" si="2"/>
        <v>6.1356999999999948E-5</v>
      </c>
    </row>
    <row r="16" spans="1:12" x14ac:dyDescent="0.3">
      <c r="A16" s="2">
        <v>43578</v>
      </c>
      <c r="B16">
        <v>1744.849976</v>
      </c>
      <c r="C16">
        <v>-1.1528425E-2</v>
      </c>
      <c r="D16">
        <v>38564.878909999999</v>
      </c>
      <c r="E16">
        <v>-2.0778989999999998E-3</v>
      </c>
      <c r="F16" s="41">
        <v>-1E-4</v>
      </c>
      <c r="G16" s="5">
        <f t="shared" si="0"/>
        <v>-1.1428425000000001E-2</v>
      </c>
      <c r="H16" s="5">
        <f t="shared" si="1"/>
        <v>-1.977899E-3</v>
      </c>
      <c r="K16" s="5">
        <f t="shared" si="2"/>
        <v>2.4983599999999981E-4</v>
      </c>
      <c r="L16" s="5">
        <f t="shared" si="2"/>
        <v>-1.0531459999999996E-3</v>
      </c>
    </row>
    <row r="17" spans="1:12" x14ac:dyDescent="0.3">
      <c r="A17" s="2">
        <v>43579</v>
      </c>
      <c r="B17">
        <v>1735.1999510000001</v>
      </c>
      <c r="C17">
        <v>-5.5305759999999997E-3</v>
      </c>
      <c r="D17">
        <v>39054.679689999997</v>
      </c>
      <c r="E17">
        <v>1.2700695E-2</v>
      </c>
      <c r="F17" s="41">
        <v>-6.6E-3</v>
      </c>
      <c r="G17" s="5">
        <f t="shared" si="0"/>
        <v>1.0694240000000002E-3</v>
      </c>
      <c r="H17" s="5">
        <f t="shared" si="1"/>
        <v>1.9300695E-2</v>
      </c>
      <c r="K17" s="5">
        <f t="shared" si="2"/>
        <v>1.3281014000000001E-2</v>
      </c>
      <c r="L17" s="5">
        <f t="shared" si="2"/>
        <v>5.878561E-3</v>
      </c>
    </row>
    <row r="18" spans="1:12" x14ac:dyDescent="0.3">
      <c r="A18" s="2">
        <v>43580</v>
      </c>
      <c r="B18">
        <v>1721.25</v>
      </c>
      <c r="C18">
        <v>-8.0393909999999999E-3</v>
      </c>
      <c r="D18">
        <v>38730.859380000002</v>
      </c>
      <c r="E18">
        <v>-8.2914600000000005E-3</v>
      </c>
      <c r="F18" s="41">
        <v>3.5999999999999999E-3</v>
      </c>
      <c r="G18" s="5">
        <f t="shared" si="0"/>
        <v>-1.1639390999999999E-2</v>
      </c>
      <c r="H18" s="5">
        <f t="shared" si="1"/>
        <v>-1.189146E-2</v>
      </c>
      <c r="K18" s="5">
        <f t="shared" si="2"/>
        <v>-4.7280840000000005E-3</v>
      </c>
      <c r="L18" s="5">
        <f t="shared" si="2"/>
        <v>9.8050199999999994E-3</v>
      </c>
    </row>
    <row r="19" spans="1:12" x14ac:dyDescent="0.3">
      <c r="A19" s="2">
        <v>43581</v>
      </c>
      <c r="B19">
        <v>1706.150024</v>
      </c>
      <c r="C19">
        <v>-8.7726799999999997E-3</v>
      </c>
      <c r="D19">
        <v>39067.328130000002</v>
      </c>
      <c r="E19">
        <v>8.6873560000000002E-3</v>
      </c>
      <c r="F19" s="41">
        <v>-5.7999999999999996E-3</v>
      </c>
      <c r="G19" s="5">
        <f t="shared" si="0"/>
        <v>-2.9726800000000001E-3</v>
      </c>
      <c r="H19" s="5">
        <f t="shared" si="1"/>
        <v>1.4487356E-2</v>
      </c>
      <c r="K19" s="5">
        <f t="shared" si="2"/>
        <v>-2.0293427999999999E-2</v>
      </c>
      <c r="L19" s="5">
        <f t="shared" si="2"/>
        <v>-7.5463950000000009E-3</v>
      </c>
    </row>
    <row r="20" spans="1:12" x14ac:dyDescent="0.3">
      <c r="A20" s="2">
        <v>43585</v>
      </c>
      <c r="B20">
        <v>1682.349976</v>
      </c>
      <c r="C20">
        <v>-1.3949563E-2</v>
      </c>
      <c r="D20">
        <v>39031.550779999998</v>
      </c>
      <c r="E20">
        <v>-9.1578700000000005E-4</v>
      </c>
      <c r="F20" s="41">
        <v>8.0000000000000004E-4</v>
      </c>
      <c r="G20" s="5">
        <f t="shared" si="0"/>
        <v>-1.4749563E-2</v>
      </c>
      <c r="H20" s="5">
        <f t="shared" si="1"/>
        <v>-1.7157870000000001E-3</v>
      </c>
      <c r="K20" s="5">
        <f t="shared" si="2"/>
        <v>-5.3986039999999996E-3</v>
      </c>
      <c r="L20" s="5">
        <f t="shared" si="2"/>
        <v>-1.9949412E-2</v>
      </c>
    </row>
    <row r="21" spans="1:12" x14ac:dyDescent="0.3">
      <c r="A21" s="2">
        <v>43587</v>
      </c>
      <c r="B21">
        <v>1626.150024</v>
      </c>
      <c r="C21">
        <v>-3.3405625000000001E-2</v>
      </c>
      <c r="D21">
        <v>38981.429689999997</v>
      </c>
      <c r="E21">
        <v>-1.284117E-3</v>
      </c>
      <c r="F21" s="41">
        <v>-3.8E-3</v>
      </c>
      <c r="G21" s="5">
        <f t="shared" si="0"/>
        <v>-2.9605625E-2</v>
      </c>
      <c r="H21" s="5">
        <f t="shared" si="1"/>
        <v>2.515883E-3</v>
      </c>
      <c r="K21" s="5">
        <f t="shared" si="2"/>
        <v>-1.1428425000000001E-2</v>
      </c>
      <c r="L21" s="5">
        <f t="shared" si="2"/>
        <v>-1.977899E-3</v>
      </c>
    </row>
    <row r="22" spans="1:12" x14ac:dyDescent="0.3">
      <c r="A22" s="2">
        <v>43588</v>
      </c>
      <c r="B22">
        <v>1600.650024</v>
      </c>
      <c r="C22">
        <v>-1.5681210000000001E-2</v>
      </c>
      <c r="D22">
        <v>38963.261720000002</v>
      </c>
      <c r="E22">
        <v>-4.6606700000000002E-4</v>
      </c>
      <c r="F22" s="41">
        <v>1.5E-3</v>
      </c>
      <c r="G22" s="5">
        <f t="shared" si="0"/>
        <v>-1.7181210000000002E-2</v>
      </c>
      <c r="H22" s="5">
        <f t="shared" si="1"/>
        <v>-1.9660670000000002E-3</v>
      </c>
      <c r="K22" s="5">
        <f t="shared" si="2"/>
        <v>1.0694240000000002E-3</v>
      </c>
      <c r="L22" s="5">
        <f t="shared" si="2"/>
        <v>1.9300695E-2</v>
      </c>
    </row>
    <row r="23" spans="1:12" x14ac:dyDescent="0.3">
      <c r="A23" s="2">
        <v>43591</v>
      </c>
      <c r="B23">
        <v>1558.5</v>
      </c>
      <c r="C23">
        <v>-2.6333067000000002E-2</v>
      </c>
      <c r="D23">
        <v>38600.339840000001</v>
      </c>
      <c r="E23">
        <v>-9.3144630000000003E-3</v>
      </c>
      <c r="F23" s="41">
        <v>-4.0000000000000002E-4</v>
      </c>
      <c r="G23" s="5">
        <f t="shared" si="0"/>
        <v>-2.5933067000000001E-2</v>
      </c>
      <c r="H23" s="5">
        <f t="shared" si="1"/>
        <v>-8.9144630000000009E-3</v>
      </c>
      <c r="K23" s="5">
        <f t="shared" si="2"/>
        <v>-1.1639390999999999E-2</v>
      </c>
      <c r="L23" s="5">
        <f t="shared" si="2"/>
        <v>-1.189146E-2</v>
      </c>
    </row>
    <row r="24" spans="1:12" x14ac:dyDescent="0.3">
      <c r="A24" s="2">
        <v>43592</v>
      </c>
      <c r="B24">
        <v>1554.5500489999999</v>
      </c>
      <c r="C24">
        <v>-2.5344569999999999E-3</v>
      </c>
      <c r="D24">
        <v>38276.628909999999</v>
      </c>
      <c r="E24">
        <v>-8.3862199999999998E-3</v>
      </c>
      <c r="F24" s="41">
        <v>-1.6000000000000001E-3</v>
      </c>
      <c r="G24" s="5">
        <f t="shared" si="0"/>
        <v>-9.3445699999999987E-4</v>
      </c>
      <c r="H24" s="5">
        <f t="shared" si="1"/>
        <v>-6.7862199999999999E-3</v>
      </c>
      <c r="K24" s="5">
        <f t="shared" si="2"/>
        <v>-2.9726800000000001E-3</v>
      </c>
      <c r="L24" s="5">
        <f t="shared" si="2"/>
        <v>1.4487356E-2</v>
      </c>
    </row>
    <row r="25" spans="1:12" x14ac:dyDescent="0.3">
      <c r="A25" s="2">
        <v>43593</v>
      </c>
      <c r="B25">
        <v>1552.1999510000001</v>
      </c>
      <c r="C25">
        <v>-1.5117539999999999E-3</v>
      </c>
      <c r="D25">
        <v>37789.128909999999</v>
      </c>
      <c r="E25">
        <v>-1.2736231000000001E-2</v>
      </c>
      <c r="F25" s="41">
        <v>-8.9999999999999998E-4</v>
      </c>
      <c r="G25" s="5">
        <f t="shared" si="0"/>
        <v>-6.1175399999999994E-4</v>
      </c>
      <c r="H25" s="5">
        <f t="shared" si="1"/>
        <v>-1.1836231000000001E-2</v>
      </c>
      <c r="K25" s="5">
        <f t="shared" si="2"/>
        <v>-1.4749563E-2</v>
      </c>
      <c r="L25" s="5">
        <f t="shared" si="2"/>
        <v>-1.7157870000000001E-3</v>
      </c>
    </row>
    <row r="26" spans="1:12" x14ac:dyDescent="0.3">
      <c r="A26" s="2">
        <v>43594</v>
      </c>
      <c r="B26">
        <v>1562.599976</v>
      </c>
      <c r="C26">
        <v>6.7001839999999997E-3</v>
      </c>
      <c r="D26">
        <v>37558.910159999999</v>
      </c>
      <c r="E26">
        <v>-6.0921949999999999E-3</v>
      </c>
      <c r="F26" s="41">
        <v>3.0000000000000001E-3</v>
      </c>
      <c r="G26" s="5">
        <f t="shared" si="0"/>
        <v>3.7001839999999996E-3</v>
      </c>
      <c r="H26" s="5">
        <f t="shared" si="1"/>
        <v>-9.0921950000000008E-3</v>
      </c>
      <c r="K26" s="5">
        <f t="shared" si="2"/>
        <v>-2.9605625E-2</v>
      </c>
      <c r="L26" s="5">
        <f t="shared" si="2"/>
        <v>2.515883E-3</v>
      </c>
    </row>
    <row r="27" spans="1:12" x14ac:dyDescent="0.3">
      <c r="A27" s="2">
        <v>43595</v>
      </c>
      <c r="B27">
        <v>1567.400024</v>
      </c>
      <c r="C27">
        <v>3.0718339999999998E-3</v>
      </c>
      <c r="D27">
        <v>37462.988279999998</v>
      </c>
      <c r="E27">
        <v>-2.553905E-3</v>
      </c>
      <c r="F27" s="41">
        <v>2.2000000000000001E-3</v>
      </c>
      <c r="G27" s="5">
        <f t="shared" si="0"/>
        <v>8.7183399999999972E-4</v>
      </c>
      <c r="H27" s="5">
        <f t="shared" si="1"/>
        <v>-4.7539050000000001E-3</v>
      </c>
      <c r="K27" s="5">
        <f t="shared" si="2"/>
        <v>-1.7181210000000002E-2</v>
      </c>
      <c r="L27" s="5">
        <f t="shared" si="2"/>
        <v>-1.9660670000000002E-3</v>
      </c>
    </row>
    <row r="28" spans="1:12" x14ac:dyDescent="0.3">
      <c r="A28" s="2">
        <v>43598</v>
      </c>
      <c r="B28">
        <v>1552.099976</v>
      </c>
      <c r="C28">
        <v>-9.7614190000000003E-3</v>
      </c>
      <c r="D28">
        <v>37090.820310000003</v>
      </c>
      <c r="E28">
        <v>-9.9342839999999998E-3</v>
      </c>
      <c r="F28" s="41">
        <v>-3.3999999999999998E-3</v>
      </c>
      <c r="G28" s="5">
        <f t="shared" si="0"/>
        <v>-6.3614190000000001E-3</v>
      </c>
      <c r="H28" s="5">
        <f t="shared" si="1"/>
        <v>-6.5342839999999996E-3</v>
      </c>
      <c r="K28" s="5">
        <f t="shared" si="2"/>
        <v>-2.5933067000000001E-2</v>
      </c>
      <c r="L28" s="5">
        <f t="shared" si="2"/>
        <v>-8.9144630000000009E-3</v>
      </c>
    </row>
    <row r="29" spans="1:12" x14ac:dyDescent="0.3">
      <c r="A29" s="2">
        <v>43599</v>
      </c>
      <c r="B29">
        <v>1499.400024</v>
      </c>
      <c r="C29">
        <v>-3.3953967000000002E-2</v>
      </c>
      <c r="D29">
        <v>37318.53125</v>
      </c>
      <c r="E29">
        <v>6.1392800000000004E-3</v>
      </c>
      <c r="F29" s="41">
        <v>-1.4E-3</v>
      </c>
      <c r="G29" s="5">
        <f t="shared" si="0"/>
        <v>-3.2553967000000003E-2</v>
      </c>
      <c r="H29" s="5">
        <f t="shared" si="1"/>
        <v>7.5392800000000006E-3</v>
      </c>
      <c r="K29" s="5">
        <f t="shared" si="2"/>
        <v>-9.3445699999999987E-4</v>
      </c>
      <c r="L29" s="5">
        <f t="shared" si="2"/>
        <v>-6.7862199999999999E-3</v>
      </c>
    </row>
    <row r="30" spans="1:12" x14ac:dyDescent="0.3">
      <c r="A30" s="2">
        <v>43600</v>
      </c>
      <c r="B30">
        <v>1451.900024</v>
      </c>
      <c r="C30">
        <v>-3.1679338000000001E-2</v>
      </c>
      <c r="D30">
        <v>37114.878909999999</v>
      </c>
      <c r="E30">
        <v>-5.4571369999999999E-3</v>
      </c>
      <c r="F30" s="41">
        <v>1E-4</v>
      </c>
      <c r="G30" s="5">
        <f t="shared" si="0"/>
        <v>-3.1779338000000004E-2</v>
      </c>
      <c r="H30" s="5">
        <f t="shared" si="1"/>
        <v>-5.5571370000000002E-3</v>
      </c>
      <c r="K30" s="5">
        <f t="shared" si="2"/>
        <v>-6.1175399999999994E-4</v>
      </c>
      <c r="L30" s="5">
        <f t="shared" si="2"/>
        <v>-1.1836231000000001E-2</v>
      </c>
    </row>
    <row r="31" spans="1:12" x14ac:dyDescent="0.3">
      <c r="A31" s="2">
        <v>43601</v>
      </c>
      <c r="B31">
        <v>1441.75</v>
      </c>
      <c r="C31">
        <v>-6.9908560000000002E-3</v>
      </c>
      <c r="D31">
        <v>37393.480470000002</v>
      </c>
      <c r="E31">
        <v>7.5064659999999998E-3</v>
      </c>
      <c r="F31" s="41">
        <v>-2.9999999999999997E-4</v>
      </c>
      <c r="G31" s="5">
        <f t="shared" si="0"/>
        <v>-6.6908560000000002E-3</v>
      </c>
      <c r="H31" s="5">
        <f t="shared" si="1"/>
        <v>7.8064659999999998E-3</v>
      </c>
      <c r="K31" s="5">
        <f t="shared" si="2"/>
        <v>3.7001839999999996E-3</v>
      </c>
      <c r="L31" s="5">
        <f t="shared" si="2"/>
        <v>-9.0921950000000008E-3</v>
      </c>
    </row>
    <row r="32" spans="1:12" x14ac:dyDescent="0.3">
      <c r="A32" s="2">
        <v>43602</v>
      </c>
      <c r="B32">
        <v>1452.25</v>
      </c>
      <c r="C32">
        <v>7.2828160000000001E-3</v>
      </c>
      <c r="D32">
        <v>37930.769529999998</v>
      </c>
      <c r="E32">
        <v>1.4368522E-2</v>
      </c>
      <c r="F32" s="41">
        <v>-2E-3</v>
      </c>
      <c r="G32" s="5">
        <f t="shared" si="0"/>
        <v>9.2828159999999993E-3</v>
      </c>
      <c r="H32" s="5">
        <f t="shared" si="1"/>
        <v>1.6368522E-2</v>
      </c>
      <c r="K32" s="5">
        <f t="shared" si="2"/>
        <v>8.7183399999999972E-4</v>
      </c>
      <c r="L32" s="5">
        <f t="shared" si="2"/>
        <v>-4.7539050000000001E-3</v>
      </c>
    </row>
    <row r="33" spans="1:12" x14ac:dyDescent="0.3">
      <c r="A33" s="2">
        <v>43605</v>
      </c>
      <c r="B33">
        <v>1498.4499510000001</v>
      </c>
      <c r="C33">
        <v>3.1812671000000001E-2</v>
      </c>
      <c r="D33">
        <v>39352.671880000002</v>
      </c>
      <c r="E33">
        <v>3.7486777999999998E-2</v>
      </c>
      <c r="F33" s="41">
        <v>-1.03E-2</v>
      </c>
      <c r="G33" s="5">
        <f t="shared" si="0"/>
        <v>4.2112671000000004E-2</v>
      </c>
      <c r="H33" s="5">
        <f t="shared" si="1"/>
        <v>4.7786778000000002E-2</v>
      </c>
      <c r="K33" s="5">
        <f t="shared" si="2"/>
        <v>-6.3614190000000001E-3</v>
      </c>
      <c r="L33" s="5">
        <f t="shared" si="2"/>
        <v>-6.5342839999999996E-3</v>
      </c>
    </row>
    <row r="34" spans="1:12" x14ac:dyDescent="0.3">
      <c r="A34" s="2">
        <v>43606</v>
      </c>
      <c r="B34">
        <v>1525.0500489999999</v>
      </c>
      <c r="C34">
        <v>1.7751743E-2</v>
      </c>
      <c r="D34">
        <v>38969.800779999998</v>
      </c>
      <c r="E34">
        <v>-9.729227E-3</v>
      </c>
      <c r="F34" s="41">
        <v>2.3E-3</v>
      </c>
      <c r="G34" s="5">
        <f t="shared" si="0"/>
        <v>1.5451743E-2</v>
      </c>
      <c r="H34" s="5">
        <f t="shared" si="1"/>
        <v>-1.2029227E-2</v>
      </c>
      <c r="K34" s="5">
        <f t="shared" si="2"/>
        <v>-3.2553967000000003E-2</v>
      </c>
      <c r="L34" s="5">
        <f t="shared" si="2"/>
        <v>7.5392800000000006E-3</v>
      </c>
    </row>
    <row r="35" spans="1:12" x14ac:dyDescent="0.3">
      <c r="A35" s="2">
        <v>43607</v>
      </c>
      <c r="B35">
        <v>1543.3000489999999</v>
      </c>
      <c r="C35">
        <v>1.196682E-2</v>
      </c>
      <c r="D35">
        <v>39110.210939999997</v>
      </c>
      <c r="E35">
        <v>3.60305E-3</v>
      </c>
      <c r="F35" s="41">
        <v>-5.8999999999999999E-3</v>
      </c>
      <c r="G35" s="5">
        <f t="shared" si="0"/>
        <v>1.7866819999999999E-2</v>
      </c>
      <c r="H35" s="5">
        <f t="shared" si="1"/>
        <v>9.503049999999999E-3</v>
      </c>
      <c r="K35" s="5">
        <f t="shared" si="2"/>
        <v>-3.1779338000000004E-2</v>
      </c>
      <c r="L35" s="5">
        <f t="shared" si="2"/>
        <v>-5.5571370000000002E-3</v>
      </c>
    </row>
    <row r="36" spans="1:12" x14ac:dyDescent="0.3">
      <c r="A36" s="2">
        <v>43608</v>
      </c>
      <c r="B36">
        <v>1508.75</v>
      </c>
      <c r="C36">
        <v>-2.2387124000000001E-2</v>
      </c>
      <c r="D36">
        <v>38811.390630000002</v>
      </c>
      <c r="E36">
        <v>-7.6404680000000001E-3</v>
      </c>
      <c r="F36" s="41">
        <v>-2.8999999999999998E-3</v>
      </c>
      <c r="G36" s="5">
        <f t="shared" si="0"/>
        <v>-1.9487124000000002E-2</v>
      </c>
      <c r="H36" s="5">
        <f t="shared" si="1"/>
        <v>-4.7404680000000003E-3</v>
      </c>
      <c r="K36" s="5">
        <f t="shared" si="2"/>
        <v>-6.6908560000000002E-3</v>
      </c>
      <c r="L36" s="5">
        <f t="shared" si="2"/>
        <v>7.8064659999999998E-3</v>
      </c>
    </row>
    <row r="37" spans="1:12" x14ac:dyDescent="0.3">
      <c r="A37" s="2">
        <v>43609</v>
      </c>
      <c r="B37">
        <v>1590.1999510000001</v>
      </c>
      <c r="C37">
        <v>5.3985054999999997E-2</v>
      </c>
      <c r="D37">
        <v>39434.71875</v>
      </c>
      <c r="E37">
        <v>1.6060443000000001E-2</v>
      </c>
      <c r="F37" s="41">
        <v>-1.8E-3</v>
      </c>
      <c r="G37" s="5">
        <f t="shared" si="0"/>
        <v>5.5785055E-2</v>
      </c>
      <c r="H37" s="5">
        <f t="shared" si="1"/>
        <v>1.7860443E-2</v>
      </c>
      <c r="K37" s="5">
        <f t="shared" si="2"/>
        <v>9.2828159999999993E-3</v>
      </c>
      <c r="L37" s="5">
        <f t="shared" si="2"/>
        <v>1.6368522E-2</v>
      </c>
    </row>
    <row r="38" spans="1:12" x14ac:dyDescent="0.3">
      <c r="A38" s="2">
        <v>43612</v>
      </c>
      <c r="B38">
        <v>1546.400024</v>
      </c>
      <c r="C38">
        <v>-2.7543660000000001E-2</v>
      </c>
      <c r="D38">
        <v>39683.289060000003</v>
      </c>
      <c r="E38">
        <v>6.303337E-3</v>
      </c>
      <c r="F38" s="41">
        <v>-8.2000000000000007E-3</v>
      </c>
      <c r="G38" s="5">
        <f t="shared" si="0"/>
        <v>-1.9343659999999999E-2</v>
      </c>
      <c r="H38" s="5">
        <f t="shared" si="1"/>
        <v>1.4503337000000002E-2</v>
      </c>
      <c r="K38" s="5">
        <f t="shared" si="2"/>
        <v>4.2112671000000004E-2</v>
      </c>
      <c r="L38" s="5">
        <f t="shared" si="2"/>
        <v>4.7786778000000002E-2</v>
      </c>
    </row>
    <row r="39" spans="1:12" x14ac:dyDescent="0.3">
      <c r="A39" s="2">
        <v>43613</v>
      </c>
      <c r="B39">
        <v>1511.1999510000001</v>
      </c>
      <c r="C39">
        <v>-2.2762592000000002E-2</v>
      </c>
      <c r="D39">
        <v>39749.730470000002</v>
      </c>
      <c r="E39">
        <v>1.674292E-3</v>
      </c>
      <c r="F39" s="41">
        <v>-2.5000000000000001E-3</v>
      </c>
      <c r="G39" s="5">
        <f t="shared" si="0"/>
        <v>-2.0262592000000003E-2</v>
      </c>
      <c r="H39" s="5">
        <f t="shared" si="1"/>
        <v>4.1742919999999996E-3</v>
      </c>
      <c r="K39" s="5">
        <f t="shared" si="2"/>
        <v>1.5451743E-2</v>
      </c>
      <c r="L39" s="5">
        <f t="shared" si="2"/>
        <v>-1.2029227E-2</v>
      </c>
    </row>
    <row r="40" spans="1:12" x14ac:dyDescent="0.3">
      <c r="A40" s="2">
        <v>43614</v>
      </c>
      <c r="B40">
        <v>1532.099976</v>
      </c>
      <c r="C40">
        <v>1.3830086E-2</v>
      </c>
      <c r="D40">
        <v>39502.050779999998</v>
      </c>
      <c r="E40">
        <v>-6.2309779999999999E-3</v>
      </c>
      <c r="F40" s="41">
        <v>-3.3999999999999998E-3</v>
      </c>
      <c r="G40" s="5">
        <f t="shared" si="0"/>
        <v>1.7230085999999999E-2</v>
      </c>
      <c r="H40" s="5">
        <f t="shared" si="1"/>
        <v>-2.8309780000000001E-3</v>
      </c>
      <c r="K40" s="5">
        <f t="shared" si="2"/>
        <v>1.7866819999999999E-2</v>
      </c>
      <c r="L40" s="5">
        <f t="shared" si="2"/>
        <v>9.503049999999999E-3</v>
      </c>
    </row>
    <row r="41" spans="1:12" x14ac:dyDescent="0.3">
      <c r="A41" s="2">
        <v>43615</v>
      </c>
      <c r="B41">
        <v>1579.849976</v>
      </c>
      <c r="C41">
        <v>3.1166373000000001E-2</v>
      </c>
      <c r="D41">
        <v>39831.96875</v>
      </c>
      <c r="E41">
        <v>8.3519200000000005E-3</v>
      </c>
      <c r="F41" s="41">
        <v>1.1000000000000001E-3</v>
      </c>
      <c r="G41" s="5">
        <f t="shared" si="0"/>
        <v>3.0066373E-2</v>
      </c>
      <c r="H41" s="5">
        <f t="shared" si="1"/>
        <v>7.2519200000000002E-3</v>
      </c>
      <c r="K41" s="5">
        <f t="shared" si="2"/>
        <v>-1.9487124000000002E-2</v>
      </c>
      <c r="L41" s="5">
        <f t="shared" si="2"/>
        <v>-4.7404680000000003E-3</v>
      </c>
    </row>
    <row r="42" spans="1:12" x14ac:dyDescent="0.3">
      <c r="A42" s="2">
        <v>43616</v>
      </c>
      <c r="B42">
        <v>1554.5500489999999</v>
      </c>
      <c r="C42">
        <v>-1.6014133E-2</v>
      </c>
      <c r="D42">
        <v>39714.199220000002</v>
      </c>
      <c r="E42">
        <v>-2.9566589999999999E-3</v>
      </c>
      <c r="F42" s="41">
        <v>-1.4200000000000001E-2</v>
      </c>
      <c r="G42" s="5">
        <f t="shared" si="0"/>
        <v>-1.814132999999999E-3</v>
      </c>
      <c r="H42" s="5">
        <f t="shared" si="1"/>
        <v>1.1243341E-2</v>
      </c>
      <c r="K42" s="5">
        <f t="shared" si="2"/>
        <v>5.5785055E-2</v>
      </c>
      <c r="L42" s="5">
        <f t="shared" si="2"/>
        <v>1.7860443E-2</v>
      </c>
    </row>
    <row r="43" spans="1:12" x14ac:dyDescent="0.3">
      <c r="A43" s="2">
        <v>43619</v>
      </c>
      <c r="B43">
        <v>1553</v>
      </c>
      <c r="C43">
        <v>-9.9710500000000008E-4</v>
      </c>
      <c r="D43">
        <v>40267.621090000001</v>
      </c>
      <c r="E43">
        <v>1.3935114E-2</v>
      </c>
      <c r="F43" s="41">
        <v>-7.1000000000000004E-3</v>
      </c>
      <c r="G43" s="5">
        <f t="shared" si="0"/>
        <v>6.1028950000000005E-3</v>
      </c>
      <c r="H43" s="5">
        <f t="shared" si="1"/>
        <v>2.1035114000000001E-2</v>
      </c>
      <c r="K43" s="5">
        <f t="shared" si="2"/>
        <v>-1.9343659999999999E-2</v>
      </c>
      <c r="L43" s="5">
        <f t="shared" si="2"/>
        <v>1.4503337000000002E-2</v>
      </c>
    </row>
    <row r="44" spans="1:12" x14ac:dyDescent="0.3">
      <c r="A44" s="2">
        <v>43620</v>
      </c>
      <c r="B44">
        <v>1528.8000489999999</v>
      </c>
      <c r="C44">
        <v>-1.5582712E-2</v>
      </c>
      <c r="D44">
        <v>40083.539060000003</v>
      </c>
      <c r="E44">
        <v>-4.5714650000000003E-3</v>
      </c>
      <c r="F44" s="41">
        <v>5.7000000000000002E-3</v>
      </c>
      <c r="G44" s="5">
        <f t="shared" si="0"/>
        <v>-2.1282712000000002E-2</v>
      </c>
      <c r="H44" s="5">
        <f t="shared" si="1"/>
        <v>-1.0271465E-2</v>
      </c>
      <c r="K44" s="5">
        <f t="shared" si="2"/>
        <v>-2.0262592000000003E-2</v>
      </c>
      <c r="L44" s="5">
        <f t="shared" si="2"/>
        <v>4.1742919999999996E-3</v>
      </c>
    </row>
    <row r="45" spans="1:12" x14ac:dyDescent="0.3">
      <c r="A45" s="2">
        <v>43622</v>
      </c>
      <c r="B45">
        <v>1522.8000489999999</v>
      </c>
      <c r="C45">
        <v>-3.9246469999999999E-3</v>
      </c>
      <c r="D45">
        <v>39529.71875</v>
      </c>
      <c r="E45">
        <v>-1.3816652E-2</v>
      </c>
      <c r="F45" s="41">
        <v>-1.2999999999999999E-2</v>
      </c>
      <c r="G45" s="5">
        <f t="shared" si="0"/>
        <v>9.0753529999999995E-3</v>
      </c>
      <c r="H45" s="5">
        <f t="shared" si="1"/>
        <v>-8.1665200000000104E-4</v>
      </c>
      <c r="K45" s="5">
        <f t="shared" si="2"/>
        <v>1.7230085999999999E-2</v>
      </c>
      <c r="L45" s="5">
        <f t="shared" si="2"/>
        <v>-2.8309780000000001E-3</v>
      </c>
    </row>
    <row r="46" spans="1:12" x14ac:dyDescent="0.3">
      <c r="A46" s="2">
        <v>43623</v>
      </c>
      <c r="B46">
        <v>1524.349976</v>
      </c>
      <c r="C46">
        <v>1.0178139999999999E-3</v>
      </c>
      <c r="D46">
        <v>39615.898439999997</v>
      </c>
      <c r="E46">
        <v>2.1801239999999999E-3</v>
      </c>
      <c r="F46" s="41">
        <v>6.1999999999999998E-3</v>
      </c>
      <c r="G46" s="5">
        <f t="shared" si="0"/>
        <v>-5.1821860000000001E-3</v>
      </c>
      <c r="H46" s="5">
        <f t="shared" si="1"/>
        <v>-4.0198760000000004E-3</v>
      </c>
      <c r="K46" s="5">
        <f t="shared" si="2"/>
        <v>3.0066373E-2</v>
      </c>
      <c r="L46" s="5">
        <f t="shared" si="2"/>
        <v>7.2519200000000002E-3</v>
      </c>
    </row>
    <row r="47" spans="1:12" x14ac:dyDescent="0.3">
      <c r="A47" s="2">
        <v>43626</v>
      </c>
      <c r="B47">
        <v>1498.1999510000001</v>
      </c>
      <c r="C47">
        <v>-1.7154869999999999E-2</v>
      </c>
      <c r="D47">
        <v>39784.519529999998</v>
      </c>
      <c r="E47">
        <v>4.2563999999999996E-3</v>
      </c>
      <c r="F47" s="41">
        <v>1.4800000000000001E-2</v>
      </c>
      <c r="G47" s="5">
        <f t="shared" si="0"/>
        <v>-3.1954869999999996E-2</v>
      </c>
      <c r="H47" s="5">
        <f t="shared" si="1"/>
        <v>-1.05436E-2</v>
      </c>
      <c r="K47" s="5">
        <f t="shared" si="2"/>
        <v>-1.814132999999999E-3</v>
      </c>
      <c r="L47" s="5">
        <f t="shared" si="2"/>
        <v>1.1243341E-2</v>
      </c>
    </row>
    <row r="48" spans="1:12" x14ac:dyDescent="0.3">
      <c r="A48" s="2">
        <v>43627</v>
      </c>
      <c r="B48">
        <v>1496.5</v>
      </c>
      <c r="C48">
        <v>-1.134662E-3</v>
      </c>
      <c r="D48">
        <v>39950.460939999997</v>
      </c>
      <c r="E48">
        <v>4.1710039999999999E-3</v>
      </c>
      <c r="F48" s="41">
        <v>-5.7000000000000002E-3</v>
      </c>
      <c r="G48" s="5">
        <f t="shared" si="0"/>
        <v>4.5653380000000004E-3</v>
      </c>
      <c r="H48" s="5">
        <f t="shared" si="1"/>
        <v>9.8710039999999992E-3</v>
      </c>
      <c r="K48" s="5">
        <f t="shared" si="2"/>
        <v>6.1028950000000005E-3</v>
      </c>
      <c r="L48" s="5">
        <f t="shared" si="2"/>
        <v>2.1035114000000001E-2</v>
      </c>
    </row>
    <row r="49" spans="1:12" x14ac:dyDescent="0.3">
      <c r="A49" s="2">
        <v>43628</v>
      </c>
      <c r="B49">
        <v>1484.099976</v>
      </c>
      <c r="C49">
        <v>-8.2860169999999997E-3</v>
      </c>
      <c r="D49">
        <v>39756.808590000001</v>
      </c>
      <c r="E49">
        <v>-4.8473120000000003E-3</v>
      </c>
      <c r="F49" s="41">
        <v>-3.5999999999999999E-3</v>
      </c>
      <c r="G49" s="5">
        <f t="shared" si="0"/>
        <v>-4.6860169999999998E-3</v>
      </c>
      <c r="H49" s="5">
        <f t="shared" si="1"/>
        <v>-1.2473120000000004E-3</v>
      </c>
      <c r="K49" s="5">
        <f t="shared" si="2"/>
        <v>-2.1282712000000002E-2</v>
      </c>
      <c r="L49" s="5">
        <f t="shared" si="2"/>
        <v>-1.0271465E-2</v>
      </c>
    </row>
    <row r="50" spans="1:12" x14ac:dyDescent="0.3">
      <c r="A50" s="2">
        <v>43629</v>
      </c>
      <c r="B50">
        <v>1470.900024</v>
      </c>
      <c r="C50">
        <v>-8.8942469999999992E-3</v>
      </c>
      <c r="D50">
        <v>39741.359380000002</v>
      </c>
      <c r="E50">
        <v>-3.8859300000000001E-4</v>
      </c>
      <c r="F50" s="41">
        <v>-4.0000000000000002E-4</v>
      </c>
      <c r="G50" s="5">
        <f t="shared" si="0"/>
        <v>-8.4942469999999999E-3</v>
      </c>
      <c r="H50" s="5">
        <f t="shared" si="1"/>
        <v>1.1407000000000008E-5</v>
      </c>
      <c r="K50" s="5">
        <f t="shared" si="2"/>
        <v>9.0753529999999995E-3</v>
      </c>
      <c r="L50" s="5">
        <f t="shared" si="2"/>
        <v>-8.1665200000000104E-4</v>
      </c>
    </row>
    <row r="51" spans="1:12" x14ac:dyDescent="0.3">
      <c r="A51" s="2">
        <v>43630</v>
      </c>
      <c r="B51">
        <v>1452.849976</v>
      </c>
      <c r="C51">
        <v>-1.2271430999999999E-2</v>
      </c>
      <c r="D51">
        <v>39452.070310000003</v>
      </c>
      <c r="E51">
        <v>-7.2792949999999999E-3</v>
      </c>
      <c r="F51" s="41">
        <v>-1.2800000000000001E-2</v>
      </c>
      <c r="G51" s="5">
        <f t="shared" si="0"/>
        <v>5.285690000000013E-4</v>
      </c>
      <c r="H51" s="5">
        <f t="shared" si="1"/>
        <v>5.5207050000000008E-3</v>
      </c>
      <c r="K51" s="5">
        <f t="shared" si="2"/>
        <v>-5.1821860000000001E-3</v>
      </c>
      <c r="L51" s="5">
        <f t="shared" si="2"/>
        <v>-4.0198760000000004E-3</v>
      </c>
    </row>
    <row r="52" spans="1:12" x14ac:dyDescent="0.3">
      <c r="A52" s="2">
        <v>43633</v>
      </c>
      <c r="B52">
        <v>1412.9499510000001</v>
      </c>
      <c r="C52">
        <v>-2.746328E-2</v>
      </c>
      <c r="D52">
        <v>38960.789060000003</v>
      </c>
      <c r="E52">
        <v>-1.2452609999999999E-2</v>
      </c>
      <c r="F52" s="41">
        <v>1.6999999999999999E-3</v>
      </c>
      <c r="G52" s="5">
        <f t="shared" si="0"/>
        <v>-2.916328E-2</v>
      </c>
      <c r="H52" s="5">
        <f t="shared" si="1"/>
        <v>-1.4152609999999999E-2</v>
      </c>
      <c r="K52" s="5">
        <f t="shared" si="2"/>
        <v>-3.1954869999999996E-2</v>
      </c>
      <c r="L52" s="5">
        <f t="shared" si="2"/>
        <v>-1.05436E-2</v>
      </c>
    </row>
    <row r="53" spans="1:12" x14ac:dyDescent="0.3">
      <c r="A53" s="2">
        <v>43634</v>
      </c>
      <c r="B53">
        <v>1395.599976</v>
      </c>
      <c r="C53">
        <v>-1.2279257E-2</v>
      </c>
      <c r="D53">
        <v>39046.339840000001</v>
      </c>
      <c r="E53">
        <v>2.1958170000000001E-3</v>
      </c>
      <c r="F53" s="41">
        <v>-1.77E-2</v>
      </c>
      <c r="G53" s="5">
        <f t="shared" si="0"/>
        <v>5.4207430000000004E-3</v>
      </c>
      <c r="H53" s="5">
        <f t="shared" si="1"/>
        <v>1.9895817E-2</v>
      </c>
      <c r="K53" s="5">
        <f t="shared" si="2"/>
        <v>4.5653380000000004E-3</v>
      </c>
      <c r="L53" s="5">
        <f t="shared" si="2"/>
        <v>9.8710039999999992E-3</v>
      </c>
    </row>
    <row r="54" spans="1:12" x14ac:dyDescent="0.3">
      <c r="A54" s="2">
        <v>43635</v>
      </c>
      <c r="B54">
        <v>1374.25</v>
      </c>
      <c r="C54">
        <v>-1.5298063000000001E-2</v>
      </c>
      <c r="D54">
        <v>39112.738279999998</v>
      </c>
      <c r="E54">
        <v>1.7005029999999999E-3</v>
      </c>
      <c r="F54" s="41">
        <v>4.7999999999999996E-3</v>
      </c>
      <c r="G54" s="5">
        <f t="shared" si="0"/>
        <v>-2.0098062999999999E-2</v>
      </c>
      <c r="H54" s="5">
        <f t="shared" si="1"/>
        <v>-3.0994969999999997E-3</v>
      </c>
      <c r="K54" s="5">
        <f t="shared" si="2"/>
        <v>-4.6860169999999998E-3</v>
      </c>
      <c r="L54" s="5">
        <f t="shared" si="2"/>
        <v>-1.2473120000000004E-3</v>
      </c>
    </row>
    <row r="55" spans="1:12" x14ac:dyDescent="0.3">
      <c r="A55" s="2">
        <v>43636</v>
      </c>
      <c r="B55">
        <v>1403.5500489999999</v>
      </c>
      <c r="C55">
        <v>2.1320756E-2</v>
      </c>
      <c r="D55">
        <v>39601.628909999999</v>
      </c>
      <c r="E55">
        <v>1.2499524E-2</v>
      </c>
      <c r="F55" s="41">
        <v>-7.3000000000000001E-3</v>
      </c>
      <c r="G55" s="5">
        <f t="shared" si="0"/>
        <v>2.8620756000000001E-2</v>
      </c>
      <c r="H55" s="5">
        <f t="shared" si="1"/>
        <v>1.9799523999999999E-2</v>
      </c>
      <c r="K55" s="5">
        <f t="shared" si="2"/>
        <v>-8.4942469999999999E-3</v>
      </c>
      <c r="L55" s="5">
        <f t="shared" si="2"/>
        <v>1.1407000000000008E-5</v>
      </c>
    </row>
    <row r="56" spans="1:12" x14ac:dyDescent="0.3">
      <c r="A56" s="2">
        <v>43637</v>
      </c>
      <c r="B56">
        <v>1391.4499510000001</v>
      </c>
      <c r="C56">
        <v>-8.6210660000000001E-3</v>
      </c>
      <c r="D56">
        <v>39194.488279999998</v>
      </c>
      <c r="E56">
        <v>-1.0280905999999999E-2</v>
      </c>
      <c r="F56" s="41">
        <v>1.03E-2</v>
      </c>
      <c r="G56" s="5">
        <f t="shared" si="0"/>
        <v>-1.8921066E-2</v>
      </c>
      <c r="H56" s="5">
        <f t="shared" si="1"/>
        <v>-2.0580906E-2</v>
      </c>
      <c r="K56" s="5">
        <f t="shared" si="2"/>
        <v>5.285690000000013E-4</v>
      </c>
      <c r="L56" s="5">
        <f t="shared" si="2"/>
        <v>5.5207050000000008E-3</v>
      </c>
    </row>
    <row r="57" spans="1:12" x14ac:dyDescent="0.3">
      <c r="A57" s="2">
        <v>43640</v>
      </c>
      <c r="B57">
        <v>1384.0500489999999</v>
      </c>
      <c r="C57">
        <v>-5.3181230000000001E-3</v>
      </c>
      <c r="D57">
        <v>39122.960939999997</v>
      </c>
      <c r="E57">
        <v>-1.8249340000000001E-3</v>
      </c>
      <c r="F57" s="41">
        <v>-1.5E-3</v>
      </c>
      <c r="G57" s="5">
        <f t="shared" si="0"/>
        <v>-3.8181230000000001E-3</v>
      </c>
      <c r="H57" s="5">
        <f t="shared" si="1"/>
        <v>-3.2493400000000003E-4</v>
      </c>
      <c r="K57" s="5">
        <f t="shared" si="2"/>
        <v>-2.916328E-2</v>
      </c>
      <c r="L57" s="5">
        <f t="shared" si="2"/>
        <v>-1.4152609999999999E-2</v>
      </c>
    </row>
    <row r="58" spans="1:12" x14ac:dyDescent="0.3">
      <c r="A58" s="2">
        <v>43641</v>
      </c>
      <c r="B58">
        <v>1383.5</v>
      </c>
      <c r="C58">
        <v>-3.9742E-4</v>
      </c>
      <c r="D58">
        <v>39434.941409999999</v>
      </c>
      <c r="E58">
        <v>7.9743569999999996E-3</v>
      </c>
      <c r="F58" s="41">
        <v>4.4999999999999997E-3</v>
      </c>
      <c r="G58" s="5">
        <f t="shared" si="0"/>
        <v>-4.8974199999999996E-3</v>
      </c>
      <c r="H58" s="5">
        <f t="shared" si="1"/>
        <v>3.474357E-3</v>
      </c>
      <c r="K58" s="5">
        <f t="shared" si="2"/>
        <v>5.4207430000000004E-3</v>
      </c>
      <c r="L58" s="5">
        <f t="shared" si="2"/>
        <v>1.9895817E-2</v>
      </c>
    </row>
    <row r="59" spans="1:12" x14ac:dyDescent="0.3">
      <c r="A59" s="2">
        <v>43642</v>
      </c>
      <c r="B59">
        <v>1378.9499510000001</v>
      </c>
      <c r="C59">
        <v>-3.2887960000000001E-3</v>
      </c>
      <c r="D59">
        <v>39592.078130000002</v>
      </c>
      <c r="E59">
        <v>3.984708E-3</v>
      </c>
      <c r="F59" s="41">
        <v>7.4000000000000003E-3</v>
      </c>
      <c r="G59" s="5">
        <f t="shared" si="0"/>
        <v>-1.0688796E-2</v>
      </c>
      <c r="H59" s="5">
        <f t="shared" si="1"/>
        <v>-3.4152920000000003E-3</v>
      </c>
      <c r="K59" s="5">
        <f t="shared" si="2"/>
        <v>-2.0098062999999999E-2</v>
      </c>
      <c r="L59" s="5">
        <f t="shared" si="2"/>
        <v>-3.0994969999999997E-3</v>
      </c>
    </row>
    <row r="60" spans="1:12" x14ac:dyDescent="0.3">
      <c r="A60" s="2">
        <v>43643</v>
      </c>
      <c r="B60">
        <v>1447.0500489999999</v>
      </c>
      <c r="C60">
        <v>4.9385474999999998E-2</v>
      </c>
      <c r="D60">
        <v>39586.410159999999</v>
      </c>
      <c r="E60">
        <v>-1.4315899999999999E-4</v>
      </c>
      <c r="F60" s="41">
        <v>-5.1999999999999998E-3</v>
      </c>
      <c r="G60" s="5">
        <f t="shared" si="0"/>
        <v>5.4585474999999994E-2</v>
      </c>
      <c r="H60" s="5">
        <f t="shared" si="1"/>
        <v>5.0568409999999994E-3</v>
      </c>
      <c r="K60" s="5">
        <f t="shared" si="2"/>
        <v>2.8620756000000001E-2</v>
      </c>
      <c r="L60" s="5">
        <f t="shared" si="2"/>
        <v>1.9799523999999999E-2</v>
      </c>
    </row>
    <row r="61" spans="1:12" x14ac:dyDescent="0.3">
      <c r="A61" s="2">
        <v>43644</v>
      </c>
      <c r="B61">
        <v>1415.5500489999999</v>
      </c>
      <c r="C61">
        <v>-2.1768425000000001E-2</v>
      </c>
      <c r="D61">
        <v>39394.640630000002</v>
      </c>
      <c r="E61">
        <v>-4.8443269999999998E-3</v>
      </c>
      <c r="F61" s="41">
        <v>-2.5999999999999999E-3</v>
      </c>
      <c r="G61" s="5">
        <f t="shared" si="0"/>
        <v>-1.9168425000000003E-2</v>
      </c>
      <c r="H61" s="5">
        <f t="shared" si="1"/>
        <v>-2.244327E-3</v>
      </c>
      <c r="K61" s="5">
        <f t="shared" si="2"/>
        <v>-1.8921066E-2</v>
      </c>
      <c r="L61" s="5">
        <f t="shared" si="2"/>
        <v>-2.0580906E-2</v>
      </c>
    </row>
    <row r="62" spans="1:12" x14ac:dyDescent="0.3">
      <c r="A62" s="2">
        <v>43647</v>
      </c>
      <c r="B62">
        <v>1417.4499510000001</v>
      </c>
      <c r="C62">
        <v>1.342165E-3</v>
      </c>
      <c r="D62">
        <v>39686.5</v>
      </c>
      <c r="E62">
        <v>7.4086059999999999E-3</v>
      </c>
      <c r="F62" s="41">
        <v>4.0000000000000002E-4</v>
      </c>
      <c r="G62" s="5">
        <f t="shared" si="0"/>
        <v>9.4216500000000002E-4</v>
      </c>
      <c r="H62" s="5">
        <f t="shared" si="1"/>
        <v>7.0086059999999997E-3</v>
      </c>
      <c r="K62" s="5">
        <f t="shared" si="2"/>
        <v>-3.8181230000000001E-3</v>
      </c>
      <c r="L62" s="5">
        <f t="shared" si="2"/>
        <v>-3.2493400000000003E-4</v>
      </c>
    </row>
    <row r="63" spans="1:12" x14ac:dyDescent="0.3">
      <c r="A63" s="2">
        <v>43648</v>
      </c>
      <c r="B63">
        <v>1395.75</v>
      </c>
      <c r="C63">
        <v>-1.5309148E-2</v>
      </c>
      <c r="D63">
        <v>39816.480470000002</v>
      </c>
      <c r="E63">
        <v>3.2751809999999998E-3</v>
      </c>
      <c r="F63" s="41">
        <v>-5.1999999999999998E-3</v>
      </c>
      <c r="G63" s="5">
        <f t="shared" si="0"/>
        <v>-1.0109148E-2</v>
      </c>
      <c r="H63" s="5">
        <f t="shared" si="1"/>
        <v>8.475181E-3</v>
      </c>
      <c r="K63" s="5">
        <f t="shared" si="2"/>
        <v>-4.8974199999999996E-3</v>
      </c>
      <c r="L63" s="5">
        <f t="shared" si="2"/>
        <v>3.474357E-3</v>
      </c>
    </row>
    <row r="64" spans="1:12" x14ac:dyDescent="0.3">
      <c r="A64" s="2">
        <v>43649</v>
      </c>
      <c r="B64">
        <v>1399.150024</v>
      </c>
      <c r="C64">
        <v>2.435984E-3</v>
      </c>
      <c r="D64">
        <v>39839.25</v>
      </c>
      <c r="E64">
        <v>5.7186200000000002E-4</v>
      </c>
      <c r="F64" s="41">
        <v>-1.9E-3</v>
      </c>
      <c r="G64" s="5">
        <f t="shared" si="0"/>
        <v>4.3359840000000002E-3</v>
      </c>
      <c r="H64" s="5">
        <f t="shared" si="1"/>
        <v>2.471862E-3</v>
      </c>
      <c r="K64" s="5">
        <f t="shared" si="2"/>
        <v>-1.0688796E-2</v>
      </c>
      <c r="L64" s="5">
        <f t="shared" si="2"/>
        <v>-3.4152920000000003E-3</v>
      </c>
    </row>
    <row r="65" spans="1:12" x14ac:dyDescent="0.3">
      <c r="A65" s="2">
        <v>43650</v>
      </c>
      <c r="B65">
        <v>1404.400024</v>
      </c>
      <c r="C65">
        <v>3.752278E-3</v>
      </c>
      <c r="D65">
        <v>39908.058590000001</v>
      </c>
      <c r="E65">
        <v>1.7271560000000001E-3</v>
      </c>
      <c r="F65" s="41">
        <v>-1.2E-2</v>
      </c>
      <c r="G65" s="5">
        <f t="shared" si="0"/>
        <v>1.5752278000000002E-2</v>
      </c>
      <c r="H65" s="5">
        <f t="shared" si="1"/>
        <v>1.3727156000000001E-2</v>
      </c>
      <c r="K65" s="5">
        <f t="shared" si="2"/>
        <v>5.4585474999999994E-2</v>
      </c>
      <c r="L65" s="5">
        <f t="shared" si="2"/>
        <v>5.0568409999999994E-3</v>
      </c>
    </row>
    <row r="66" spans="1:12" x14ac:dyDescent="0.3">
      <c r="A66" s="2">
        <v>43651</v>
      </c>
      <c r="B66">
        <v>1381.349976</v>
      </c>
      <c r="C66">
        <v>-1.6412737E-2</v>
      </c>
      <c r="D66">
        <v>39513.390630000002</v>
      </c>
      <c r="E66">
        <v>-9.8894299999999994E-3</v>
      </c>
      <c r="F66" s="41">
        <v>-8.3000000000000001E-3</v>
      </c>
      <c r="G66" s="5">
        <f t="shared" si="0"/>
        <v>-8.1127370000000001E-3</v>
      </c>
      <c r="H66" s="5">
        <f t="shared" si="1"/>
        <v>-1.5894299999999993E-3</v>
      </c>
      <c r="K66" s="5">
        <f t="shared" si="2"/>
        <v>-1.9168425000000003E-2</v>
      </c>
      <c r="L66" s="5">
        <f t="shared" si="2"/>
        <v>-2.244327E-3</v>
      </c>
    </row>
    <row r="67" spans="1:12" x14ac:dyDescent="0.3">
      <c r="A67" s="2">
        <v>43654</v>
      </c>
      <c r="B67">
        <v>1335.900024</v>
      </c>
      <c r="C67">
        <v>-3.2902560999999997E-2</v>
      </c>
      <c r="D67">
        <v>38720.570310000003</v>
      </c>
      <c r="E67">
        <v>-2.0064597999999999E-2</v>
      </c>
      <c r="F67" s="41">
        <v>-1.9900000000000001E-2</v>
      </c>
      <c r="G67" s="5">
        <f t="shared" si="0"/>
        <v>-1.3002560999999996E-2</v>
      </c>
      <c r="H67" s="5">
        <f t="shared" si="1"/>
        <v>-1.6459799999999844E-4</v>
      </c>
      <c r="K67" s="5">
        <f t="shared" si="2"/>
        <v>9.4216500000000002E-4</v>
      </c>
      <c r="L67" s="5">
        <f t="shared" si="2"/>
        <v>7.0086059999999997E-3</v>
      </c>
    </row>
    <row r="68" spans="1:12" x14ac:dyDescent="0.3">
      <c r="A68" s="2">
        <v>43655</v>
      </c>
      <c r="B68">
        <v>1323.1999510000001</v>
      </c>
      <c r="C68">
        <v>-9.5067539999999992E-3</v>
      </c>
      <c r="D68">
        <v>38730.820310000003</v>
      </c>
      <c r="E68">
        <v>2.6471699999999998E-4</v>
      </c>
      <c r="F68" s="41">
        <v>4.0000000000000001E-3</v>
      </c>
      <c r="G68" s="5">
        <f t="shared" ref="G68:G131" si="3">C68-F68</f>
        <v>-1.3506753999999999E-2</v>
      </c>
      <c r="H68" s="5">
        <f t="shared" ref="H68:H131" si="4">E68-F68</f>
        <v>-3.7352830000000003E-3</v>
      </c>
      <c r="K68" s="5">
        <f t="shared" si="2"/>
        <v>-1.0109148E-2</v>
      </c>
      <c r="L68" s="5">
        <f t="shared" si="2"/>
        <v>8.475181E-3</v>
      </c>
    </row>
    <row r="69" spans="1:12" x14ac:dyDescent="0.3">
      <c r="A69" s="2">
        <v>43656</v>
      </c>
      <c r="B69">
        <v>1295.349976</v>
      </c>
      <c r="C69">
        <v>-2.1047442999999999E-2</v>
      </c>
      <c r="D69">
        <v>38557.039060000003</v>
      </c>
      <c r="E69">
        <v>-4.4868979999999996E-3</v>
      </c>
      <c r="F69" s="41">
        <v>-6.7999999999999996E-3</v>
      </c>
      <c r="G69" s="5">
        <f t="shared" si="3"/>
        <v>-1.4247442999999999E-2</v>
      </c>
      <c r="H69" s="5">
        <f t="shared" si="4"/>
        <v>2.313102E-3</v>
      </c>
      <c r="K69" s="5">
        <f t="shared" si="2"/>
        <v>4.3359840000000002E-3</v>
      </c>
      <c r="L69" s="5">
        <f t="shared" si="2"/>
        <v>2.471862E-3</v>
      </c>
    </row>
    <row r="70" spans="1:12" x14ac:dyDescent="0.3">
      <c r="A70" s="2">
        <v>43657</v>
      </c>
      <c r="B70">
        <v>1298.8000489999999</v>
      </c>
      <c r="C70">
        <v>2.6634290000000001E-3</v>
      </c>
      <c r="D70">
        <v>38823.109380000002</v>
      </c>
      <c r="E70">
        <v>6.9006939999999998E-3</v>
      </c>
      <c r="F70" s="41">
        <v>-7.6E-3</v>
      </c>
      <c r="G70" s="5">
        <f t="shared" si="3"/>
        <v>1.0263429000000001E-2</v>
      </c>
      <c r="H70" s="5">
        <f t="shared" si="4"/>
        <v>1.4500694E-2</v>
      </c>
      <c r="K70" s="5">
        <f t="shared" si="2"/>
        <v>1.5752278000000002E-2</v>
      </c>
      <c r="L70" s="5">
        <f t="shared" si="2"/>
        <v>1.3727156000000001E-2</v>
      </c>
    </row>
    <row r="71" spans="1:12" x14ac:dyDescent="0.3">
      <c r="A71" s="2">
        <v>43658</v>
      </c>
      <c r="B71">
        <v>1285.349976</v>
      </c>
      <c r="C71">
        <v>-1.0355769000000001E-2</v>
      </c>
      <c r="D71">
        <v>38736.230470000002</v>
      </c>
      <c r="E71">
        <v>-2.2378139999999999E-3</v>
      </c>
      <c r="F71" s="41">
        <v>-8.0000000000000004E-4</v>
      </c>
      <c r="G71" s="5">
        <f t="shared" si="3"/>
        <v>-9.5557690000000004E-3</v>
      </c>
      <c r="H71" s="5">
        <f t="shared" si="4"/>
        <v>-1.4378139999999999E-3</v>
      </c>
      <c r="K71" s="5">
        <f t="shared" si="2"/>
        <v>-8.1127370000000001E-3</v>
      </c>
      <c r="L71" s="5">
        <f t="shared" si="2"/>
        <v>-1.5894299999999993E-3</v>
      </c>
    </row>
    <row r="72" spans="1:12" x14ac:dyDescent="0.3">
      <c r="A72" s="2">
        <v>43661</v>
      </c>
      <c r="B72">
        <v>1262.599976</v>
      </c>
      <c r="C72">
        <v>-1.769946E-2</v>
      </c>
      <c r="D72">
        <v>38896.710939999997</v>
      </c>
      <c r="E72">
        <v>4.1429040000000002E-3</v>
      </c>
      <c r="F72" s="41">
        <v>-8.5000000000000006E-3</v>
      </c>
      <c r="G72" s="5">
        <f t="shared" si="3"/>
        <v>-9.1994599999999996E-3</v>
      </c>
      <c r="H72" s="5">
        <f t="shared" si="4"/>
        <v>1.2642904E-2</v>
      </c>
      <c r="K72" s="5">
        <f t="shared" si="2"/>
        <v>-1.3002560999999996E-2</v>
      </c>
      <c r="L72" s="5">
        <f t="shared" si="2"/>
        <v>-1.6459799999999844E-4</v>
      </c>
    </row>
    <row r="73" spans="1:12" x14ac:dyDescent="0.3">
      <c r="A73" s="2">
        <v>43662</v>
      </c>
      <c r="B73">
        <v>1307.5</v>
      </c>
      <c r="C73">
        <v>3.5561559E-2</v>
      </c>
      <c r="D73">
        <v>39131.039060000003</v>
      </c>
      <c r="E73">
        <v>6.0243689999999999E-3</v>
      </c>
      <c r="F73" s="41">
        <v>-1.5900000000000001E-2</v>
      </c>
      <c r="G73" s="5">
        <f t="shared" si="3"/>
        <v>5.1461559000000004E-2</v>
      </c>
      <c r="H73" s="5">
        <f t="shared" si="4"/>
        <v>2.1924368999999999E-2</v>
      </c>
      <c r="K73" s="5">
        <f t="shared" ref="K73:L136" si="5">G68</f>
        <v>-1.3506753999999999E-2</v>
      </c>
      <c r="L73" s="5">
        <f t="shared" si="5"/>
        <v>-3.7352830000000003E-3</v>
      </c>
    </row>
    <row r="74" spans="1:12" x14ac:dyDescent="0.3">
      <c r="A74" s="2">
        <v>43663</v>
      </c>
      <c r="B74">
        <v>1309.849976</v>
      </c>
      <c r="C74">
        <v>1.7973049999999999E-3</v>
      </c>
      <c r="D74">
        <v>39215.640630000002</v>
      </c>
      <c r="E74">
        <v>2.1620070000000001E-3</v>
      </c>
      <c r="F74" s="41">
        <v>2.2000000000000001E-3</v>
      </c>
      <c r="G74" s="5">
        <f t="shared" si="3"/>
        <v>-4.0269500000000022E-4</v>
      </c>
      <c r="H74" s="5">
        <f t="shared" si="4"/>
        <v>-3.7993000000000055E-5</v>
      </c>
      <c r="K74" s="5">
        <f t="shared" si="5"/>
        <v>-1.4247442999999999E-2</v>
      </c>
      <c r="L74" s="5">
        <f t="shared" si="5"/>
        <v>2.313102E-3</v>
      </c>
    </row>
    <row r="75" spans="1:12" x14ac:dyDescent="0.3">
      <c r="A75" s="2">
        <v>43664</v>
      </c>
      <c r="B75">
        <v>1277.599976</v>
      </c>
      <c r="C75">
        <v>-2.462114E-2</v>
      </c>
      <c r="D75">
        <v>38897.460939999997</v>
      </c>
      <c r="E75">
        <v>-8.1135909999999999E-3</v>
      </c>
      <c r="F75" s="41">
        <v>6.6E-3</v>
      </c>
      <c r="G75" s="5">
        <f t="shared" si="3"/>
        <v>-3.1221140000000001E-2</v>
      </c>
      <c r="H75" s="5">
        <f t="shared" si="4"/>
        <v>-1.4713591E-2</v>
      </c>
      <c r="K75" s="5">
        <f t="shared" si="5"/>
        <v>1.0263429000000001E-2</v>
      </c>
      <c r="L75" s="5">
        <f t="shared" si="5"/>
        <v>1.4500694E-2</v>
      </c>
    </row>
    <row r="76" spans="1:12" x14ac:dyDescent="0.3">
      <c r="A76" s="2">
        <v>43665</v>
      </c>
      <c r="B76">
        <v>1259.6999510000001</v>
      </c>
      <c r="C76">
        <v>-1.4010665E-2</v>
      </c>
      <c r="D76">
        <v>38337.011720000002</v>
      </c>
      <c r="E76">
        <v>-1.4408374999999999E-2</v>
      </c>
      <c r="F76" s="41">
        <v>-4.1000000000000003E-3</v>
      </c>
      <c r="G76" s="5">
        <f t="shared" si="3"/>
        <v>-9.9106649999999991E-3</v>
      </c>
      <c r="H76" s="5">
        <f t="shared" si="4"/>
        <v>-1.0308374999999998E-2</v>
      </c>
      <c r="K76" s="5">
        <f t="shared" si="5"/>
        <v>-9.5557690000000004E-3</v>
      </c>
      <c r="L76" s="5">
        <f t="shared" si="5"/>
        <v>-1.4378139999999999E-3</v>
      </c>
    </row>
    <row r="77" spans="1:12" x14ac:dyDescent="0.3">
      <c r="A77" s="2">
        <v>43668</v>
      </c>
      <c r="B77">
        <v>1207.900024</v>
      </c>
      <c r="C77">
        <v>-4.1120845000000003E-2</v>
      </c>
      <c r="D77">
        <v>38031.128909999999</v>
      </c>
      <c r="E77">
        <v>-7.9787859999999999E-3</v>
      </c>
      <c r="F77" s="41">
        <v>8.9999999999999993E-3</v>
      </c>
      <c r="G77" s="5">
        <f t="shared" si="3"/>
        <v>-5.0120845000000004E-2</v>
      </c>
      <c r="H77" s="5">
        <f t="shared" si="4"/>
        <v>-1.6978785999999999E-2</v>
      </c>
      <c r="K77" s="5">
        <f t="shared" si="5"/>
        <v>-9.1994599999999996E-3</v>
      </c>
      <c r="L77" s="5">
        <f t="shared" si="5"/>
        <v>1.2642904E-2</v>
      </c>
    </row>
    <row r="78" spans="1:12" x14ac:dyDescent="0.3">
      <c r="A78" s="2">
        <v>43669</v>
      </c>
      <c r="B78">
        <v>1206.25</v>
      </c>
      <c r="C78">
        <v>-1.3660269999999999E-3</v>
      </c>
      <c r="D78">
        <v>37982.738279999998</v>
      </c>
      <c r="E78">
        <v>-1.2723949999999999E-3</v>
      </c>
      <c r="F78" s="41">
        <v>7.1999999999999998E-3</v>
      </c>
      <c r="G78" s="5">
        <f t="shared" si="3"/>
        <v>-8.5660270000000004E-3</v>
      </c>
      <c r="H78" s="5">
        <f t="shared" si="4"/>
        <v>-8.4723950000000006E-3</v>
      </c>
      <c r="K78" s="5">
        <f t="shared" si="5"/>
        <v>5.1461559000000004E-2</v>
      </c>
      <c r="L78" s="5">
        <f t="shared" si="5"/>
        <v>2.1924368999999999E-2</v>
      </c>
    </row>
    <row r="79" spans="1:12" x14ac:dyDescent="0.3">
      <c r="A79" s="2">
        <v>43670</v>
      </c>
      <c r="B79">
        <v>1156.0500489999999</v>
      </c>
      <c r="C79">
        <v>-4.161654E-2</v>
      </c>
      <c r="D79">
        <v>37847.648439999997</v>
      </c>
      <c r="E79">
        <v>-3.5566109999999999E-3</v>
      </c>
      <c r="F79" s="41">
        <v>-4.0000000000000001E-3</v>
      </c>
      <c r="G79" s="5">
        <f t="shared" si="3"/>
        <v>-3.7616540000000004E-2</v>
      </c>
      <c r="H79" s="5">
        <f t="shared" si="4"/>
        <v>4.433890000000002E-4</v>
      </c>
      <c r="K79" s="5">
        <f t="shared" si="5"/>
        <v>-4.0269500000000022E-4</v>
      </c>
      <c r="L79" s="5">
        <f t="shared" si="5"/>
        <v>-3.7993000000000055E-5</v>
      </c>
    </row>
    <row r="80" spans="1:12" x14ac:dyDescent="0.3">
      <c r="A80" s="2">
        <v>43671</v>
      </c>
      <c r="B80">
        <v>1129.9499510000001</v>
      </c>
      <c r="C80">
        <v>-2.2576961999999999E-2</v>
      </c>
      <c r="D80">
        <v>37830.980470000002</v>
      </c>
      <c r="E80">
        <v>-4.4039600000000002E-4</v>
      </c>
      <c r="F80" s="41">
        <v>1.18E-2</v>
      </c>
      <c r="G80" s="5">
        <f t="shared" si="3"/>
        <v>-3.4376961999999997E-2</v>
      </c>
      <c r="H80" s="5">
        <f t="shared" si="4"/>
        <v>-1.2240396000000001E-2</v>
      </c>
      <c r="K80" s="5">
        <f t="shared" si="5"/>
        <v>-3.1221140000000001E-2</v>
      </c>
      <c r="L80" s="5">
        <f t="shared" si="5"/>
        <v>-1.4713591E-2</v>
      </c>
    </row>
    <row r="81" spans="1:12" x14ac:dyDescent="0.3">
      <c r="A81" s="2">
        <v>43672</v>
      </c>
      <c r="B81">
        <v>1145.849976</v>
      </c>
      <c r="C81">
        <v>1.4071442E-2</v>
      </c>
      <c r="D81">
        <v>37882.789060000003</v>
      </c>
      <c r="E81">
        <v>1.369475E-3</v>
      </c>
      <c r="F81" s="41">
        <v>1.6999999999999999E-3</v>
      </c>
      <c r="G81" s="5">
        <f t="shared" si="3"/>
        <v>1.2371442E-2</v>
      </c>
      <c r="H81" s="5">
        <f t="shared" si="4"/>
        <v>-3.3052499999999992E-4</v>
      </c>
      <c r="K81" s="5">
        <f t="shared" si="5"/>
        <v>-9.9106649999999991E-3</v>
      </c>
      <c r="L81" s="5">
        <f t="shared" si="5"/>
        <v>-1.0308374999999998E-2</v>
      </c>
    </row>
    <row r="82" spans="1:12" x14ac:dyDescent="0.3">
      <c r="A82" s="2">
        <v>43675</v>
      </c>
      <c r="B82">
        <v>1109.849976</v>
      </c>
      <c r="C82">
        <v>-3.1417725000000001E-2</v>
      </c>
      <c r="D82">
        <v>37686.371090000001</v>
      </c>
      <c r="E82">
        <v>-5.184887E-3</v>
      </c>
      <c r="F82" s="41">
        <v>-1.7299999999999999E-2</v>
      </c>
      <c r="G82" s="5">
        <f t="shared" si="3"/>
        <v>-1.4117725000000001E-2</v>
      </c>
      <c r="H82" s="5">
        <f t="shared" si="4"/>
        <v>1.2115113E-2</v>
      </c>
      <c r="K82" s="5">
        <f t="shared" si="5"/>
        <v>-5.0120845000000004E-2</v>
      </c>
      <c r="L82" s="5">
        <f t="shared" si="5"/>
        <v>-1.6978785999999999E-2</v>
      </c>
    </row>
    <row r="83" spans="1:12" x14ac:dyDescent="0.3">
      <c r="A83" s="2">
        <v>43676</v>
      </c>
      <c r="B83">
        <v>1068.1999510000001</v>
      </c>
      <c r="C83">
        <v>-3.7527616999999999E-2</v>
      </c>
      <c r="D83">
        <v>37397.238279999998</v>
      </c>
      <c r="E83">
        <v>-7.6720790000000001E-3</v>
      </c>
      <c r="F83" s="41">
        <v>-3.8999999999999998E-3</v>
      </c>
      <c r="G83" s="5">
        <f t="shared" si="3"/>
        <v>-3.3627616999999999E-2</v>
      </c>
      <c r="H83" s="5">
        <f t="shared" si="4"/>
        <v>-3.7720790000000002E-3</v>
      </c>
      <c r="K83" s="5">
        <f t="shared" si="5"/>
        <v>-8.5660270000000004E-3</v>
      </c>
      <c r="L83" s="5">
        <f t="shared" si="5"/>
        <v>-8.4723950000000006E-3</v>
      </c>
    </row>
    <row r="84" spans="1:12" x14ac:dyDescent="0.3">
      <c r="A84" s="2">
        <v>43677</v>
      </c>
      <c r="B84">
        <v>1082.4499510000001</v>
      </c>
      <c r="C84">
        <v>1.3340199000000001E-2</v>
      </c>
      <c r="D84">
        <v>37481.121090000001</v>
      </c>
      <c r="E84">
        <v>2.2430219999999999E-3</v>
      </c>
      <c r="F84" s="41">
        <v>-2.8E-3</v>
      </c>
      <c r="G84" s="5">
        <f t="shared" si="3"/>
        <v>1.6140199000000001E-2</v>
      </c>
      <c r="H84" s="5">
        <f t="shared" si="4"/>
        <v>5.0430219999999994E-3</v>
      </c>
      <c r="K84" s="5">
        <f t="shared" si="5"/>
        <v>-3.7616540000000004E-2</v>
      </c>
      <c r="L84" s="5">
        <f t="shared" si="5"/>
        <v>4.433890000000002E-4</v>
      </c>
    </row>
    <row r="85" spans="1:12" x14ac:dyDescent="0.3">
      <c r="A85" s="2">
        <v>43678</v>
      </c>
      <c r="B85">
        <v>1061.25</v>
      </c>
      <c r="C85">
        <v>-1.9585155999999999E-2</v>
      </c>
      <c r="D85">
        <v>37018.320310000003</v>
      </c>
      <c r="E85">
        <v>-1.234757E-2</v>
      </c>
      <c r="F85" s="41">
        <v>8.5000000000000006E-3</v>
      </c>
      <c r="G85" s="5">
        <f t="shared" si="3"/>
        <v>-2.8085156E-2</v>
      </c>
      <c r="H85" s="5">
        <f t="shared" si="4"/>
        <v>-2.0847570000000003E-2</v>
      </c>
      <c r="K85" s="5">
        <f t="shared" si="5"/>
        <v>-3.4376961999999997E-2</v>
      </c>
      <c r="L85" s="5">
        <f t="shared" si="5"/>
        <v>-1.2240396000000001E-2</v>
      </c>
    </row>
    <row r="86" spans="1:12" x14ac:dyDescent="0.3">
      <c r="A86" s="2">
        <v>43679</v>
      </c>
      <c r="B86">
        <v>1075.400024</v>
      </c>
      <c r="C86">
        <v>1.3333355999999999E-2</v>
      </c>
      <c r="D86">
        <v>37118.21875</v>
      </c>
      <c r="E86">
        <v>2.6986219999999999E-3</v>
      </c>
      <c r="F86" s="41">
        <v>-1.11E-2</v>
      </c>
      <c r="G86" s="5">
        <f t="shared" si="3"/>
        <v>2.4433356E-2</v>
      </c>
      <c r="H86" s="5">
        <f t="shared" si="4"/>
        <v>1.3798622E-2</v>
      </c>
      <c r="K86" s="5">
        <f t="shared" si="5"/>
        <v>1.2371442E-2</v>
      </c>
      <c r="L86" s="5">
        <f t="shared" si="5"/>
        <v>-3.3052499999999992E-4</v>
      </c>
    </row>
    <row r="87" spans="1:12" x14ac:dyDescent="0.3">
      <c r="A87" s="2">
        <v>43682</v>
      </c>
      <c r="B87">
        <v>1045.849976</v>
      </c>
      <c r="C87">
        <v>-2.7478191999999999E-2</v>
      </c>
      <c r="D87">
        <v>36699.839840000001</v>
      </c>
      <c r="E87">
        <v>-1.1271524E-2</v>
      </c>
      <c r="F87" s="41">
        <v>6.0000000000000001E-3</v>
      </c>
      <c r="G87" s="5">
        <f t="shared" si="3"/>
        <v>-3.3478191999999997E-2</v>
      </c>
      <c r="H87" s="5">
        <f t="shared" si="4"/>
        <v>-1.7271524E-2</v>
      </c>
      <c r="K87" s="5">
        <f t="shared" si="5"/>
        <v>-1.4117725000000001E-2</v>
      </c>
      <c r="L87" s="5">
        <f t="shared" si="5"/>
        <v>1.2115113E-2</v>
      </c>
    </row>
    <row r="88" spans="1:12" x14ac:dyDescent="0.3">
      <c r="A88" s="2">
        <v>43683</v>
      </c>
      <c r="B88">
        <v>1047.900024</v>
      </c>
      <c r="C88">
        <v>1.9601739999999999E-3</v>
      </c>
      <c r="D88">
        <v>36976.851560000003</v>
      </c>
      <c r="E88">
        <v>7.5480360000000002E-3</v>
      </c>
      <c r="F88" s="41">
        <v>-8.0999999999999996E-3</v>
      </c>
      <c r="G88" s="5">
        <f t="shared" si="3"/>
        <v>1.0060174E-2</v>
      </c>
      <c r="H88" s="5">
        <f t="shared" si="4"/>
        <v>1.5648036000000001E-2</v>
      </c>
      <c r="K88" s="5">
        <f t="shared" si="5"/>
        <v>-3.3627616999999999E-2</v>
      </c>
      <c r="L88" s="5">
        <f t="shared" si="5"/>
        <v>-3.7720790000000002E-3</v>
      </c>
    </row>
    <row r="89" spans="1:12" x14ac:dyDescent="0.3">
      <c r="A89" s="2">
        <v>43684</v>
      </c>
      <c r="B89">
        <v>1045.5500489999999</v>
      </c>
      <c r="C89">
        <v>-2.2425560000000001E-3</v>
      </c>
      <c r="D89">
        <v>36690.5</v>
      </c>
      <c r="E89">
        <v>-7.7440759999999999E-3</v>
      </c>
      <c r="F89" s="41">
        <v>4.8999999999999998E-3</v>
      </c>
      <c r="G89" s="5">
        <f t="shared" si="3"/>
        <v>-7.1425559999999996E-3</v>
      </c>
      <c r="H89" s="5">
        <f t="shared" si="4"/>
        <v>-1.2644076000000001E-2</v>
      </c>
      <c r="K89" s="5">
        <f t="shared" si="5"/>
        <v>1.6140199000000001E-2</v>
      </c>
      <c r="L89" s="5">
        <f t="shared" si="5"/>
        <v>5.0430219999999994E-3</v>
      </c>
    </row>
    <row r="90" spans="1:12" x14ac:dyDescent="0.3">
      <c r="A90" s="2">
        <v>43685</v>
      </c>
      <c r="B90">
        <v>1046.8000489999999</v>
      </c>
      <c r="C90">
        <v>1.1955430000000001E-3</v>
      </c>
      <c r="D90">
        <v>37327.359380000002</v>
      </c>
      <c r="E90">
        <v>1.7357609999999999E-2</v>
      </c>
      <c r="F90" s="41">
        <v>5.1999999999999998E-3</v>
      </c>
      <c r="G90" s="5">
        <f t="shared" si="3"/>
        <v>-4.0044569999999995E-3</v>
      </c>
      <c r="H90" s="5">
        <f t="shared" si="4"/>
        <v>1.2157609999999999E-2</v>
      </c>
      <c r="K90" s="5">
        <f t="shared" si="5"/>
        <v>-2.8085156E-2</v>
      </c>
      <c r="L90" s="5">
        <f t="shared" si="5"/>
        <v>-2.0847570000000003E-2</v>
      </c>
    </row>
    <row r="91" spans="1:12" x14ac:dyDescent="0.3">
      <c r="A91" s="2">
        <v>43686</v>
      </c>
      <c r="B91">
        <v>1128.9499510000001</v>
      </c>
      <c r="C91">
        <v>7.8477167E-2</v>
      </c>
      <c r="D91">
        <v>37581.910159999999</v>
      </c>
      <c r="E91">
        <v>6.819416E-3</v>
      </c>
      <c r="F91" s="41">
        <v>1.44E-2</v>
      </c>
      <c r="G91" s="5">
        <f t="shared" si="3"/>
        <v>6.4077167000000004E-2</v>
      </c>
      <c r="H91" s="5">
        <f t="shared" si="4"/>
        <v>-7.5805839999999996E-3</v>
      </c>
      <c r="K91" s="5">
        <f t="shared" si="5"/>
        <v>2.4433356E-2</v>
      </c>
      <c r="L91" s="5">
        <f t="shared" si="5"/>
        <v>1.3798622E-2</v>
      </c>
    </row>
    <row r="92" spans="1:12" x14ac:dyDescent="0.3">
      <c r="A92" s="2">
        <v>43690</v>
      </c>
      <c r="B92">
        <v>1070.5</v>
      </c>
      <c r="C92">
        <v>-5.1773731000000003E-2</v>
      </c>
      <c r="D92">
        <v>36958.160159999999</v>
      </c>
      <c r="E92">
        <v>-1.6597081E-2</v>
      </c>
      <c r="F92" s="41">
        <v>3.7000000000000002E-3</v>
      </c>
      <c r="G92" s="5">
        <f t="shared" si="3"/>
        <v>-5.5473731000000005E-2</v>
      </c>
      <c r="H92" s="5">
        <f t="shared" si="4"/>
        <v>-2.0297081000000002E-2</v>
      </c>
      <c r="K92" s="5">
        <f t="shared" si="5"/>
        <v>-3.3478191999999997E-2</v>
      </c>
      <c r="L92" s="5">
        <f t="shared" si="5"/>
        <v>-1.7271524E-2</v>
      </c>
    </row>
    <row r="93" spans="1:12" x14ac:dyDescent="0.3">
      <c r="A93" s="2">
        <v>43691</v>
      </c>
      <c r="B93">
        <v>1064.8000489999999</v>
      </c>
      <c r="C93">
        <v>-5.3245690000000004E-3</v>
      </c>
      <c r="D93">
        <v>37311.53125</v>
      </c>
      <c r="E93">
        <v>9.5613820000000002E-3</v>
      </c>
      <c r="F93" s="41">
        <v>1.5599999999999999E-2</v>
      </c>
      <c r="G93" s="5">
        <f t="shared" si="3"/>
        <v>-2.0924569000000001E-2</v>
      </c>
      <c r="H93" s="5">
        <f t="shared" si="4"/>
        <v>-6.0386179999999991E-3</v>
      </c>
      <c r="K93" s="5">
        <f t="shared" si="5"/>
        <v>1.0060174E-2</v>
      </c>
      <c r="L93" s="5">
        <f t="shared" si="5"/>
        <v>1.5648036000000001E-2</v>
      </c>
    </row>
    <row r="94" spans="1:12" x14ac:dyDescent="0.3">
      <c r="A94" s="2">
        <v>43693</v>
      </c>
      <c r="B94">
        <v>1119.3000489999999</v>
      </c>
      <c r="C94">
        <v>5.1183317999999998E-2</v>
      </c>
      <c r="D94">
        <v>37350.328130000002</v>
      </c>
      <c r="E94">
        <v>1.039809E-3</v>
      </c>
      <c r="F94" s="41">
        <v>-1.2800000000000001E-2</v>
      </c>
      <c r="G94" s="5">
        <f t="shared" si="3"/>
        <v>6.3983317999999997E-2</v>
      </c>
      <c r="H94" s="5">
        <f t="shared" si="4"/>
        <v>1.3839809000000002E-2</v>
      </c>
      <c r="K94" s="5">
        <f t="shared" si="5"/>
        <v>-7.1425559999999996E-3</v>
      </c>
      <c r="L94" s="5">
        <f t="shared" si="5"/>
        <v>-1.2644076000000001E-2</v>
      </c>
    </row>
    <row r="95" spans="1:12" x14ac:dyDescent="0.3">
      <c r="A95" s="2">
        <v>43696</v>
      </c>
      <c r="B95">
        <v>1300.4499510000001</v>
      </c>
      <c r="C95">
        <v>0.161842128</v>
      </c>
      <c r="D95">
        <v>37402.488279999998</v>
      </c>
      <c r="E95">
        <v>1.396511E-3</v>
      </c>
      <c r="F95" s="41">
        <v>7.0000000000000001E-3</v>
      </c>
      <c r="G95" s="5">
        <f t="shared" si="3"/>
        <v>0.154842128</v>
      </c>
      <c r="H95" s="5">
        <f t="shared" si="4"/>
        <v>-5.6034889999999997E-3</v>
      </c>
      <c r="K95" s="5">
        <f t="shared" si="5"/>
        <v>-4.0044569999999995E-3</v>
      </c>
      <c r="L95" s="5">
        <f t="shared" si="5"/>
        <v>1.2157609999999999E-2</v>
      </c>
    </row>
    <row r="96" spans="1:12" x14ac:dyDescent="0.3">
      <c r="A96" s="2">
        <v>43697</v>
      </c>
      <c r="B96">
        <v>1259.099976</v>
      </c>
      <c r="C96">
        <v>-3.1796668E-2</v>
      </c>
      <c r="D96">
        <v>37328.011720000002</v>
      </c>
      <c r="E96">
        <v>-1.9912189999999998E-3</v>
      </c>
      <c r="F96" s="41">
        <v>-5.0000000000000001E-4</v>
      </c>
      <c r="G96" s="5">
        <f t="shared" si="3"/>
        <v>-3.1296668E-2</v>
      </c>
      <c r="H96" s="5">
        <f t="shared" si="4"/>
        <v>-1.4912189999999998E-3</v>
      </c>
      <c r="K96" s="5">
        <f t="shared" si="5"/>
        <v>6.4077167000000004E-2</v>
      </c>
      <c r="L96" s="5">
        <f t="shared" si="5"/>
        <v>-7.5805839999999996E-3</v>
      </c>
    </row>
    <row r="97" spans="1:12" x14ac:dyDescent="0.3">
      <c r="A97" s="2">
        <v>43698</v>
      </c>
      <c r="B97">
        <v>1236.25</v>
      </c>
      <c r="C97">
        <v>-1.8147864999999999E-2</v>
      </c>
      <c r="D97">
        <v>37060.371090000001</v>
      </c>
      <c r="E97">
        <v>-7.1699670000000002E-3</v>
      </c>
      <c r="F97" s="41">
        <v>-2.7000000000000001E-3</v>
      </c>
      <c r="G97" s="5">
        <f t="shared" si="3"/>
        <v>-1.5447864999999998E-2</v>
      </c>
      <c r="H97" s="5">
        <f t="shared" si="4"/>
        <v>-4.469967E-3</v>
      </c>
      <c r="K97" s="5">
        <f t="shared" si="5"/>
        <v>-5.5473731000000005E-2</v>
      </c>
      <c r="L97" s="5">
        <f t="shared" si="5"/>
        <v>-2.0297081000000002E-2</v>
      </c>
    </row>
    <row r="98" spans="1:12" x14ac:dyDescent="0.3">
      <c r="A98" s="2">
        <v>43699</v>
      </c>
      <c r="B98">
        <v>1190.4499510000001</v>
      </c>
      <c r="C98">
        <v>-3.7047561999999999E-2</v>
      </c>
      <c r="D98">
        <v>36472.929689999997</v>
      </c>
      <c r="E98">
        <v>-1.5850932000000002E-2</v>
      </c>
      <c r="F98" s="41">
        <v>-8.9999999999999998E-4</v>
      </c>
      <c r="G98" s="5">
        <f t="shared" si="3"/>
        <v>-3.6147562000000001E-2</v>
      </c>
      <c r="H98" s="5">
        <f t="shared" si="4"/>
        <v>-1.4950932000000002E-2</v>
      </c>
      <c r="K98" s="5">
        <f t="shared" si="5"/>
        <v>-2.0924569000000001E-2</v>
      </c>
      <c r="L98" s="5">
        <f t="shared" si="5"/>
        <v>-6.0386179999999991E-3</v>
      </c>
    </row>
    <row r="99" spans="1:12" x14ac:dyDescent="0.3">
      <c r="A99" s="2">
        <v>43700</v>
      </c>
      <c r="B99">
        <v>1194.25</v>
      </c>
      <c r="C99">
        <v>3.192112E-3</v>
      </c>
      <c r="D99">
        <v>36701.160159999999</v>
      </c>
      <c r="E99">
        <v>6.2575299999999999E-3</v>
      </c>
      <c r="F99" s="41">
        <v>1.5E-3</v>
      </c>
      <c r="G99" s="5">
        <f t="shared" si="3"/>
        <v>1.692112E-3</v>
      </c>
      <c r="H99" s="5">
        <f t="shared" si="4"/>
        <v>4.7575299999999994E-3</v>
      </c>
      <c r="K99" s="5">
        <f t="shared" si="5"/>
        <v>6.3983317999999997E-2</v>
      </c>
      <c r="L99" s="5">
        <f t="shared" si="5"/>
        <v>1.3839809000000002E-2</v>
      </c>
    </row>
    <row r="100" spans="1:12" x14ac:dyDescent="0.3">
      <c r="A100" s="2">
        <v>43703</v>
      </c>
      <c r="B100">
        <v>1257.4499510000001</v>
      </c>
      <c r="C100">
        <v>5.2920202E-2</v>
      </c>
      <c r="D100">
        <v>37494.121090000001</v>
      </c>
      <c r="E100">
        <v>2.1605882E-2</v>
      </c>
      <c r="F100" s="41">
        <v>-1.4E-2</v>
      </c>
      <c r="G100" s="5">
        <f t="shared" si="3"/>
        <v>6.6920201999999998E-2</v>
      </c>
      <c r="H100" s="5">
        <f t="shared" si="4"/>
        <v>3.5605881999999998E-2</v>
      </c>
      <c r="K100" s="5">
        <f t="shared" si="5"/>
        <v>0.154842128</v>
      </c>
      <c r="L100" s="5">
        <f t="shared" si="5"/>
        <v>-5.6034889999999997E-3</v>
      </c>
    </row>
    <row r="101" spans="1:12" x14ac:dyDescent="0.3">
      <c r="A101" s="2">
        <v>43704</v>
      </c>
      <c r="B101">
        <v>1272.5500489999999</v>
      </c>
      <c r="C101">
        <v>1.2008507999999999E-2</v>
      </c>
      <c r="D101">
        <v>37641.269529999998</v>
      </c>
      <c r="E101">
        <v>3.9245740000000001E-3</v>
      </c>
      <c r="F101" s="41">
        <v>7.6E-3</v>
      </c>
      <c r="G101" s="5">
        <f t="shared" si="3"/>
        <v>4.4085079999999994E-3</v>
      </c>
      <c r="H101" s="5">
        <f t="shared" si="4"/>
        <v>-3.6754259999999999E-3</v>
      </c>
      <c r="K101" s="5">
        <f t="shared" si="5"/>
        <v>-3.1296668E-2</v>
      </c>
      <c r="L101" s="5">
        <f t="shared" si="5"/>
        <v>-1.4912189999999998E-3</v>
      </c>
    </row>
    <row r="102" spans="1:12" x14ac:dyDescent="0.3">
      <c r="A102" s="2">
        <v>43705</v>
      </c>
      <c r="B102">
        <v>1251.75</v>
      </c>
      <c r="C102">
        <v>-1.6345172000000002E-2</v>
      </c>
      <c r="D102">
        <v>37451.839840000001</v>
      </c>
      <c r="E102">
        <v>-5.0324999999999996E-3</v>
      </c>
      <c r="F102" s="41">
        <v>6.6E-3</v>
      </c>
      <c r="G102" s="5">
        <f t="shared" si="3"/>
        <v>-2.2945172E-2</v>
      </c>
      <c r="H102" s="5">
        <f t="shared" si="4"/>
        <v>-1.16325E-2</v>
      </c>
      <c r="K102" s="5">
        <f t="shared" si="5"/>
        <v>-1.5447864999999998E-2</v>
      </c>
      <c r="L102" s="5">
        <f t="shared" si="5"/>
        <v>-4.469967E-3</v>
      </c>
    </row>
    <row r="103" spans="1:12" x14ac:dyDescent="0.3">
      <c r="A103" s="2">
        <v>43706</v>
      </c>
      <c r="B103">
        <v>1218.4499510000001</v>
      </c>
      <c r="C103">
        <v>-2.6602794999999999E-2</v>
      </c>
      <c r="D103">
        <v>37068.929689999997</v>
      </c>
      <c r="E103">
        <v>-1.0224067999999999E-2</v>
      </c>
      <c r="F103" s="41">
        <v>-3.2000000000000002E-3</v>
      </c>
      <c r="G103" s="5">
        <f t="shared" si="3"/>
        <v>-2.3402794999999997E-2</v>
      </c>
      <c r="H103" s="5">
        <f t="shared" si="4"/>
        <v>-7.0240679999999996E-3</v>
      </c>
      <c r="K103" s="5">
        <f t="shared" si="5"/>
        <v>-3.6147562000000001E-2</v>
      </c>
      <c r="L103" s="5">
        <f t="shared" si="5"/>
        <v>-1.4950932000000002E-2</v>
      </c>
    </row>
    <row r="104" spans="1:12" x14ac:dyDescent="0.3">
      <c r="A104" s="2">
        <v>43707</v>
      </c>
      <c r="B104">
        <v>1214.1999510000001</v>
      </c>
      <c r="C104">
        <v>-3.4880380000000002E-3</v>
      </c>
      <c r="D104">
        <v>37332.789060000003</v>
      </c>
      <c r="E104">
        <v>7.1180740000000003E-3</v>
      </c>
      <c r="F104" s="41">
        <v>2E-3</v>
      </c>
      <c r="G104" s="5">
        <f t="shared" si="3"/>
        <v>-5.4880380000000006E-3</v>
      </c>
      <c r="H104" s="5">
        <f t="shared" si="4"/>
        <v>5.1180740000000002E-3</v>
      </c>
      <c r="K104" s="5">
        <f t="shared" si="5"/>
        <v>1.692112E-3</v>
      </c>
      <c r="L104" s="5">
        <f t="shared" si="5"/>
        <v>4.7575299999999994E-3</v>
      </c>
    </row>
    <row r="105" spans="1:12" x14ac:dyDescent="0.3">
      <c r="A105" s="2">
        <v>43711</v>
      </c>
      <c r="B105">
        <v>1179.5</v>
      </c>
      <c r="C105">
        <v>-2.8578448999999999E-2</v>
      </c>
      <c r="D105">
        <v>36562.910159999999</v>
      </c>
      <c r="E105">
        <v>-2.0622056999999999E-2</v>
      </c>
      <c r="F105" s="41">
        <v>-6.1000000000000004E-3</v>
      </c>
      <c r="G105" s="5">
        <f t="shared" si="3"/>
        <v>-2.2478448999999998E-2</v>
      </c>
      <c r="H105" s="5">
        <f t="shared" si="4"/>
        <v>-1.4522056999999998E-2</v>
      </c>
      <c r="K105" s="5">
        <f t="shared" si="5"/>
        <v>6.6920201999999998E-2</v>
      </c>
      <c r="L105" s="5">
        <f t="shared" si="5"/>
        <v>3.5605881999999998E-2</v>
      </c>
    </row>
    <row r="106" spans="1:12" x14ac:dyDescent="0.3">
      <c r="A106" s="2">
        <v>43712</v>
      </c>
      <c r="B106">
        <v>1184.75</v>
      </c>
      <c r="C106">
        <v>4.4510390000000004E-3</v>
      </c>
      <c r="D106">
        <v>36724.738279999998</v>
      </c>
      <c r="E106">
        <v>4.4260189999999998E-3</v>
      </c>
      <c r="F106" s="41">
        <v>4.4999999999999997E-3</v>
      </c>
      <c r="G106" s="5">
        <f t="shared" si="3"/>
        <v>-4.8960999999999276E-5</v>
      </c>
      <c r="H106" s="5">
        <f t="shared" si="4"/>
        <v>-7.3980999999999873E-5</v>
      </c>
      <c r="K106" s="5">
        <f t="shared" si="5"/>
        <v>4.4085079999999994E-3</v>
      </c>
      <c r="L106" s="5">
        <f t="shared" si="5"/>
        <v>-3.6754259999999999E-3</v>
      </c>
    </row>
    <row r="107" spans="1:12" x14ac:dyDescent="0.3">
      <c r="A107" s="2">
        <v>43713</v>
      </c>
      <c r="B107">
        <v>1197.9499510000001</v>
      </c>
      <c r="C107">
        <v>1.114155E-2</v>
      </c>
      <c r="D107">
        <v>36644.421880000002</v>
      </c>
      <c r="E107">
        <v>-2.1869839999999999E-3</v>
      </c>
      <c r="F107" s="41">
        <v>4.0000000000000001E-3</v>
      </c>
      <c r="G107" s="5">
        <f t="shared" si="3"/>
        <v>7.14155E-3</v>
      </c>
      <c r="H107" s="5">
        <f t="shared" si="4"/>
        <v>-6.1869839999999995E-3</v>
      </c>
      <c r="K107" s="5">
        <f t="shared" si="5"/>
        <v>-2.2945172E-2</v>
      </c>
      <c r="L107" s="5">
        <f t="shared" si="5"/>
        <v>-1.16325E-2</v>
      </c>
    </row>
    <row r="108" spans="1:12" x14ac:dyDescent="0.3">
      <c r="A108" s="2">
        <v>43714</v>
      </c>
      <c r="B108">
        <v>1212.5</v>
      </c>
      <c r="C108">
        <v>1.214579E-2</v>
      </c>
      <c r="D108">
        <v>36981.769529999998</v>
      </c>
      <c r="E108">
        <v>9.2059759999999994E-3</v>
      </c>
      <c r="F108" s="41">
        <v>4.0000000000000001E-3</v>
      </c>
      <c r="G108" s="5">
        <f t="shared" si="3"/>
        <v>8.14579E-3</v>
      </c>
      <c r="H108" s="5">
        <f t="shared" si="4"/>
        <v>5.2059759999999993E-3</v>
      </c>
      <c r="K108" s="5">
        <f t="shared" si="5"/>
        <v>-2.3402794999999997E-2</v>
      </c>
      <c r="L108" s="5">
        <f t="shared" si="5"/>
        <v>-7.0240679999999996E-3</v>
      </c>
    </row>
    <row r="109" spans="1:12" x14ac:dyDescent="0.3">
      <c r="A109" s="2">
        <v>43717</v>
      </c>
      <c r="B109">
        <v>1197.099976</v>
      </c>
      <c r="C109">
        <v>-1.2701051E-2</v>
      </c>
      <c r="D109">
        <v>37145.449220000002</v>
      </c>
      <c r="E109">
        <v>4.425956E-3</v>
      </c>
      <c r="F109" s="41">
        <v>-4.1000000000000003E-3</v>
      </c>
      <c r="G109" s="5">
        <f t="shared" si="3"/>
        <v>-8.6010509999999984E-3</v>
      </c>
      <c r="H109" s="5">
        <f t="shared" si="4"/>
        <v>8.5259560000000012E-3</v>
      </c>
      <c r="K109" s="5">
        <f t="shared" si="5"/>
        <v>-5.4880380000000006E-3</v>
      </c>
      <c r="L109" s="5">
        <f t="shared" si="5"/>
        <v>5.1180740000000002E-3</v>
      </c>
    </row>
    <row r="110" spans="1:12" x14ac:dyDescent="0.3">
      <c r="A110" s="2">
        <v>43719</v>
      </c>
      <c r="B110">
        <v>1238.8000489999999</v>
      </c>
      <c r="C110">
        <v>3.4834244E-2</v>
      </c>
      <c r="D110">
        <v>37270.820310000003</v>
      </c>
      <c r="E110">
        <v>3.37514E-3</v>
      </c>
      <c r="F110" s="41">
        <v>1.5800000000000002E-2</v>
      </c>
      <c r="G110" s="5">
        <f t="shared" si="3"/>
        <v>1.9034243999999999E-2</v>
      </c>
      <c r="H110" s="5">
        <f t="shared" si="4"/>
        <v>-1.2424860000000001E-2</v>
      </c>
      <c r="K110" s="5">
        <f t="shared" si="5"/>
        <v>-2.2478448999999998E-2</v>
      </c>
      <c r="L110" s="5">
        <f t="shared" si="5"/>
        <v>-1.4522056999999998E-2</v>
      </c>
    </row>
    <row r="111" spans="1:12" x14ac:dyDescent="0.3">
      <c r="A111" s="2">
        <v>43720</v>
      </c>
      <c r="B111">
        <v>1212.75</v>
      </c>
      <c r="C111">
        <v>-2.1028452999999999E-2</v>
      </c>
      <c r="D111">
        <v>37104.28125</v>
      </c>
      <c r="E111">
        <v>-4.4683500000000003E-3</v>
      </c>
      <c r="F111" s="41">
        <v>-2.3999999999999998E-3</v>
      </c>
      <c r="G111" s="5">
        <f t="shared" si="3"/>
        <v>-1.8628453E-2</v>
      </c>
      <c r="H111" s="5">
        <f t="shared" si="4"/>
        <v>-2.0683500000000005E-3</v>
      </c>
      <c r="K111" s="5">
        <f t="shared" si="5"/>
        <v>-4.8960999999999276E-5</v>
      </c>
      <c r="L111" s="5">
        <f t="shared" si="5"/>
        <v>-7.3980999999999873E-5</v>
      </c>
    </row>
    <row r="112" spans="1:12" x14ac:dyDescent="0.3">
      <c r="A112" s="2">
        <v>43721</v>
      </c>
      <c r="B112">
        <v>1197.9499510000001</v>
      </c>
      <c r="C112">
        <v>-1.220371E-2</v>
      </c>
      <c r="D112">
        <v>37384.988279999998</v>
      </c>
      <c r="E112">
        <v>7.5653539999999998E-3</v>
      </c>
      <c r="F112" s="41">
        <v>-4.1000000000000003E-3</v>
      </c>
      <c r="G112" s="5">
        <f t="shared" si="3"/>
        <v>-8.1037100000000001E-3</v>
      </c>
      <c r="H112" s="5">
        <f t="shared" si="4"/>
        <v>1.1665353999999999E-2</v>
      </c>
      <c r="K112" s="5">
        <f t="shared" si="5"/>
        <v>7.14155E-3</v>
      </c>
      <c r="L112" s="5">
        <f t="shared" si="5"/>
        <v>-6.1869839999999995E-3</v>
      </c>
    </row>
    <row r="113" spans="1:12" x14ac:dyDescent="0.3">
      <c r="A113" s="2">
        <v>43724</v>
      </c>
      <c r="B113">
        <v>1185.9499510000001</v>
      </c>
      <c r="C113">
        <v>-1.0017112999999999E-2</v>
      </c>
      <c r="D113">
        <v>37123.308590000001</v>
      </c>
      <c r="E113">
        <v>-6.9995930000000001E-3</v>
      </c>
      <c r="F113" s="41">
        <v>1.1900000000000001E-2</v>
      </c>
      <c r="G113" s="5">
        <f t="shared" si="3"/>
        <v>-2.1917113000000002E-2</v>
      </c>
      <c r="H113" s="5">
        <f t="shared" si="4"/>
        <v>-1.8899592999999999E-2</v>
      </c>
      <c r="K113" s="5">
        <f t="shared" si="5"/>
        <v>8.14579E-3</v>
      </c>
      <c r="L113" s="5">
        <f t="shared" si="5"/>
        <v>5.2059759999999993E-3</v>
      </c>
    </row>
    <row r="114" spans="1:12" x14ac:dyDescent="0.3">
      <c r="A114" s="2">
        <v>43725</v>
      </c>
      <c r="B114">
        <v>1178.150024</v>
      </c>
      <c r="C114">
        <v>-6.5769440000000004E-3</v>
      </c>
      <c r="D114">
        <v>36481.089840000001</v>
      </c>
      <c r="E114">
        <v>-1.729961E-2</v>
      </c>
      <c r="F114" s="41">
        <v>2.7000000000000001E-3</v>
      </c>
      <c r="G114" s="5">
        <f t="shared" si="3"/>
        <v>-9.2769440000000005E-3</v>
      </c>
      <c r="H114" s="5">
        <f t="shared" si="4"/>
        <v>-1.9999610000000001E-2</v>
      </c>
      <c r="K114" s="5">
        <f t="shared" si="5"/>
        <v>-8.6010509999999984E-3</v>
      </c>
      <c r="L114" s="5">
        <f t="shared" si="5"/>
        <v>8.5259560000000012E-3</v>
      </c>
    </row>
    <row r="115" spans="1:12" x14ac:dyDescent="0.3">
      <c r="A115" s="2">
        <v>43726</v>
      </c>
      <c r="B115">
        <v>1156.099976</v>
      </c>
      <c r="C115">
        <v>-1.8715823999999999E-2</v>
      </c>
      <c r="D115">
        <v>36563.878909999999</v>
      </c>
      <c r="E115">
        <v>2.2693689999999998E-3</v>
      </c>
      <c r="F115" s="41">
        <v>-1.6500000000000001E-2</v>
      </c>
      <c r="G115" s="5">
        <f t="shared" si="3"/>
        <v>-2.2158239999999982E-3</v>
      </c>
      <c r="H115" s="5">
        <f t="shared" si="4"/>
        <v>1.8769369000000001E-2</v>
      </c>
      <c r="K115" s="5">
        <f t="shared" si="5"/>
        <v>1.9034243999999999E-2</v>
      </c>
      <c r="L115" s="5">
        <f t="shared" si="5"/>
        <v>-1.2424860000000001E-2</v>
      </c>
    </row>
    <row r="116" spans="1:12" x14ac:dyDescent="0.3">
      <c r="A116" s="2">
        <v>43727</v>
      </c>
      <c r="B116">
        <v>1131.5500489999999</v>
      </c>
      <c r="C116">
        <v>-2.1235125000000001E-2</v>
      </c>
      <c r="D116">
        <v>36093.46875</v>
      </c>
      <c r="E116">
        <v>-1.2865434E-2</v>
      </c>
      <c r="F116" s="41">
        <v>2.5999999999999999E-3</v>
      </c>
      <c r="G116" s="5">
        <f t="shared" si="3"/>
        <v>-2.3835124999999999E-2</v>
      </c>
      <c r="H116" s="5">
        <f t="shared" si="4"/>
        <v>-1.5465434E-2</v>
      </c>
      <c r="K116" s="5">
        <f t="shared" si="5"/>
        <v>-1.8628453E-2</v>
      </c>
      <c r="L116" s="5">
        <f t="shared" si="5"/>
        <v>-2.0683500000000005E-3</v>
      </c>
    </row>
    <row r="117" spans="1:12" x14ac:dyDescent="0.3">
      <c r="A117" s="2">
        <v>43728</v>
      </c>
      <c r="B117">
        <v>1196.5500489999999</v>
      </c>
      <c r="C117">
        <v>5.7443327000000002E-2</v>
      </c>
      <c r="D117">
        <v>38014.621090000001</v>
      </c>
      <c r="E117">
        <v>5.3227146000000003E-2</v>
      </c>
      <c r="F117" s="41">
        <v>2.23E-2</v>
      </c>
      <c r="G117" s="5">
        <f t="shared" si="3"/>
        <v>3.5143327000000002E-2</v>
      </c>
      <c r="H117" s="5">
        <f t="shared" si="4"/>
        <v>3.0927146000000003E-2</v>
      </c>
      <c r="K117" s="5">
        <f t="shared" si="5"/>
        <v>-8.1037100000000001E-3</v>
      </c>
      <c r="L117" s="5">
        <f t="shared" si="5"/>
        <v>1.1665353999999999E-2</v>
      </c>
    </row>
    <row r="118" spans="1:12" x14ac:dyDescent="0.3">
      <c r="A118" s="2">
        <v>43731</v>
      </c>
      <c r="B118">
        <v>1201.900024</v>
      </c>
      <c r="C118">
        <v>4.4711669999999998E-3</v>
      </c>
      <c r="D118">
        <v>39090.03125</v>
      </c>
      <c r="E118">
        <v>2.8289381999999998E-2</v>
      </c>
      <c r="F118" s="41">
        <v>-6.3E-3</v>
      </c>
      <c r="G118" s="5">
        <f t="shared" si="3"/>
        <v>1.0771167E-2</v>
      </c>
      <c r="H118" s="5">
        <f t="shared" si="4"/>
        <v>3.4589382000000002E-2</v>
      </c>
      <c r="K118" s="5">
        <f t="shared" si="5"/>
        <v>-2.1917113000000002E-2</v>
      </c>
      <c r="L118" s="5">
        <f t="shared" si="5"/>
        <v>-1.8899592999999999E-2</v>
      </c>
    </row>
    <row r="119" spans="1:12" x14ac:dyDescent="0.3">
      <c r="A119" s="2">
        <v>43732</v>
      </c>
      <c r="B119">
        <v>1212.4499510000001</v>
      </c>
      <c r="C119">
        <v>8.7777080000000004E-3</v>
      </c>
      <c r="D119">
        <v>39097.140630000002</v>
      </c>
      <c r="E119">
        <v>1.81872E-4</v>
      </c>
      <c r="F119" s="41">
        <v>5.3E-3</v>
      </c>
      <c r="G119" s="5">
        <f t="shared" si="3"/>
        <v>3.4777080000000004E-3</v>
      </c>
      <c r="H119" s="5">
        <f t="shared" si="4"/>
        <v>-5.1181280000000004E-3</v>
      </c>
      <c r="K119" s="5">
        <f t="shared" si="5"/>
        <v>-9.2769440000000005E-3</v>
      </c>
      <c r="L119" s="5">
        <f t="shared" si="5"/>
        <v>-1.9999610000000001E-2</v>
      </c>
    </row>
    <row r="120" spans="1:12" x14ac:dyDescent="0.3">
      <c r="A120" s="2">
        <v>43733</v>
      </c>
      <c r="B120">
        <v>1179.8000489999999</v>
      </c>
      <c r="C120">
        <v>-2.6928865999999999E-2</v>
      </c>
      <c r="D120">
        <v>38593.519529999998</v>
      </c>
      <c r="E120">
        <v>-1.2881277E-2</v>
      </c>
      <c r="F120" s="41">
        <v>-3.0999999999999999E-3</v>
      </c>
      <c r="G120" s="5">
        <f t="shared" si="3"/>
        <v>-2.3828866000000001E-2</v>
      </c>
      <c r="H120" s="5">
        <f t="shared" si="4"/>
        <v>-9.7812769999999997E-3</v>
      </c>
      <c r="K120" s="5">
        <f t="shared" si="5"/>
        <v>-2.2158239999999982E-3</v>
      </c>
      <c r="L120" s="5">
        <f t="shared" si="5"/>
        <v>1.8769369000000001E-2</v>
      </c>
    </row>
    <row r="121" spans="1:12" x14ac:dyDescent="0.3">
      <c r="A121" s="2">
        <v>43734</v>
      </c>
      <c r="B121">
        <v>1184.0500489999999</v>
      </c>
      <c r="C121">
        <v>3.6023050000000001E-3</v>
      </c>
      <c r="D121">
        <v>38989.738279999998</v>
      </c>
      <c r="E121">
        <v>1.0266457999999999E-2</v>
      </c>
      <c r="F121" s="41">
        <v>-6.4999999999999997E-3</v>
      </c>
      <c r="G121" s="5">
        <f t="shared" si="3"/>
        <v>1.0102304999999999E-2</v>
      </c>
      <c r="H121" s="5">
        <f t="shared" si="4"/>
        <v>1.6766457999999998E-2</v>
      </c>
      <c r="K121" s="5">
        <f t="shared" si="5"/>
        <v>-2.3835124999999999E-2</v>
      </c>
      <c r="L121" s="5">
        <f t="shared" si="5"/>
        <v>-1.5465434E-2</v>
      </c>
    </row>
    <row r="122" spans="1:12" x14ac:dyDescent="0.3">
      <c r="A122" s="2">
        <v>43735</v>
      </c>
      <c r="B122">
        <v>1159</v>
      </c>
      <c r="C122">
        <v>-2.1156241999999999E-2</v>
      </c>
      <c r="D122">
        <v>38822.570310000003</v>
      </c>
      <c r="E122">
        <v>-4.2874860000000001E-3</v>
      </c>
      <c r="F122" s="41">
        <v>2.8E-3</v>
      </c>
      <c r="G122" s="5">
        <f t="shared" si="3"/>
        <v>-2.3956241999999999E-2</v>
      </c>
      <c r="H122" s="5">
        <f t="shared" si="4"/>
        <v>-7.0874860000000005E-3</v>
      </c>
      <c r="K122" s="5">
        <f t="shared" si="5"/>
        <v>3.5143327000000002E-2</v>
      </c>
      <c r="L122" s="5">
        <f t="shared" si="5"/>
        <v>3.0927146000000003E-2</v>
      </c>
    </row>
    <row r="123" spans="1:12" x14ac:dyDescent="0.3">
      <c r="A123" s="2">
        <v>43738</v>
      </c>
      <c r="B123">
        <v>1120.75</v>
      </c>
      <c r="C123">
        <v>-3.3002587999999999E-2</v>
      </c>
      <c r="D123">
        <v>38667.328130000002</v>
      </c>
      <c r="E123">
        <v>-3.998761E-3</v>
      </c>
      <c r="F123" s="41">
        <v>-5.1000000000000004E-3</v>
      </c>
      <c r="G123" s="5">
        <f t="shared" si="3"/>
        <v>-2.7902587999999999E-2</v>
      </c>
      <c r="H123" s="5">
        <f t="shared" si="4"/>
        <v>1.1012390000000004E-3</v>
      </c>
      <c r="K123" s="5">
        <f t="shared" si="5"/>
        <v>1.0771167E-2</v>
      </c>
      <c r="L123" s="5">
        <f t="shared" si="5"/>
        <v>3.4589382000000002E-2</v>
      </c>
    </row>
    <row r="124" spans="1:12" x14ac:dyDescent="0.3">
      <c r="A124" s="2">
        <v>43739</v>
      </c>
      <c r="B124">
        <v>1093.25</v>
      </c>
      <c r="C124">
        <v>-2.4537139999999999E-2</v>
      </c>
      <c r="D124">
        <v>38305.410159999999</v>
      </c>
      <c r="E124">
        <v>-9.3597869999999996E-3</v>
      </c>
      <c r="F124" s="41">
        <v>-5.7000000000000002E-3</v>
      </c>
      <c r="G124" s="5">
        <f t="shared" si="3"/>
        <v>-1.8837139999999999E-2</v>
      </c>
      <c r="H124" s="5">
        <f t="shared" si="4"/>
        <v>-3.6597869999999994E-3</v>
      </c>
      <c r="K124" s="5">
        <f t="shared" si="5"/>
        <v>3.4777080000000004E-3</v>
      </c>
      <c r="L124" s="5">
        <f t="shared" si="5"/>
        <v>-5.1181280000000004E-3</v>
      </c>
    </row>
    <row r="125" spans="1:12" x14ac:dyDescent="0.3">
      <c r="A125" s="2">
        <v>43741</v>
      </c>
      <c r="B125">
        <v>1083.3000489999999</v>
      </c>
      <c r="C125">
        <v>-9.1012590000000004E-3</v>
      </c>
      <c r="D125">
        <v>38106.871090000001</v>
      </c>
      <c r="E125">
        <v>-5.1830549999999998E-3</v>
      </c>
      <c r="F125" s="41">
        <v>-7.7000000000000002E-3</v>
      </c>
      <c r="G125" s="5">
        <f t="shared" si="3"/>
        <v>-1.4012590000000002E-3</v>
      </c>
      <c r="H125" s="5">
        <f t="shared" si="4"/>
        <v>2.5169450000000005E-3</v>
      </c>
      <c r="K125" s="5">
        <f t="shared" si="5"/>
        <v>-2.3828866000000001E-2</v>
      </c>
      <c r="L125" s="5">
        <f t="shared" si="5"/>
        <v>-9.7812769999999997E-3</v>
      </c>
    </row>
    <row r="126" spans="1:12" x14ac:dyDescent="0.3">
      <c r="A126" s="2">
        <v>43742</v>
      </c>
      <c r="B126">
        <v>1104.75</v>
      </c>
      <c r="C126">
        <v>1.9800563E-2</v>
      </c>
      <c r="D126">
        <v>37673.308590000001</v>
      </c>
      <c r="E126">
        <v>-1.1377541E-2</v>
      </c>
      <c r="F126" s="41">
        <v>1.12E-2</v>
      </c>
      <c r="G126" s="5">
        <f t="shared" si="3"/>
        <v>8.6005630000000003E-3</v>
      </c>
      <c r="H126" s="5">
        <f t="shared" si="4"/>
        <v>-2.2577541E-2</v>
      </c>
      <c r="K126" s="5">
        <f t="shared" si="5"/>
        <v>1.0102304999999999E-2</v>
      </c>
      <c r="L126" s="5">
        <f t="shared" si="5"/>
        <v>1.6766457999999998E-2</v>
      </c>
    </row>
    <row r="127" spans="1:12" x14ac:dyDescent="0.3">
      <c r="A127" s="2">
        <v>43745</v>
      </c>
      <c r="B127">
        <v>1081</v>
      </c>
      <c r="C127">
        <v>-2.1498076000000001E-2</v>
      </c>
      <c r="D127">
        <v>37531.980470000002</v>
      </c>
      <c r="E127">
        <v>-3.7514129999999999E-3</v>
      </c>
      <c r="F127" s="41">
        <v>-1.6000000000000001E-3</v>
      </c>
      <c r="G127" s="5">
        <f t="shared" si="3"/>
        <v>-1.9898076000000001E-2</v>
      </c>
      <c r="H127" s="5">
        <f t="shared" si="4"/>
        <v>-2.1514129999999996E-3</v>
      </c>
      <c r="K127" s="5">
        <f t="shared" si="5"/>
        <v>-2.3956241999999999E-2</v>
      </c>
      <c r="L127" s="5">
        <f t="shared" si="5"/>
        <v>-7.0874860000000005E-3</v>
      </c>
    </row>
    <row r="128" spans="1:12" x14ac:dyDescent="0.3">
      <c r="A128" s="2">
        <v>43747</v>
      </c>
      <c r="B128">
        <v>1091.599976</v>
      </c>
      <c r="C128">
        <v>9.8057130000000006E-3</v>
      </c>
      <c r="D128">
        <v>38177.949220000002</v>
      </c>
      <c r="E128">
        <v>1.7211154999999999E-2</v>
      </c>
      <c r="F128" s="41">
        <v>-2.0999999999999999E-3</v>
      </c>
      <c r="G128" s="5">
        <f t="shared" si="3"/>
        <v>1.1905713E-2</v>
      </c>
      <c r="H128" s="5">
        <f t="shared" si="4"/>
        <v>1.9311155E-2</v>
      </c>
      <c r="K128" s="5">
        <f t="shared" si="5"/>
        <v>-2.7902587999999999E-2</v>
      </c>
      <c r="L128" s="5">
        <f t="shared" si="5"/>
        <v>1.1012390000000004E-3</v>
      </c>
    </row>
    <row r="129" spans="1:12" x14ac:dyDescent="0.3">
      <c r="A129" s="2">
        <v>43748</v>
      </c>
      <c r="B129">
        <v>1093.349976</v>
      </c>
      <c r="C129">
        <v>1.6031509999999999E-3</v>
      </c>
      <c r="D129">
        <v>37880.398439999997</v>
      </c>
      <c r="E129">
        <v>-7.7937859999999996E-3</v>
      </c>
      <c r="F129" s="41">
        <v>3.5999999999999999E-3</v>
      </c>
      <c r="G129" s="5">
        <f t="shared" si="3"/>
        <v>-1.9968490000000002E-3</v>
      </c>
      <c r="H129" s="5">
        <f t="shared" si="4"/>
        <v>-1.1393785999999999E-2</v>
      </c>
      <c r="K129" s="5">
        <f t="shared" si="5"/>
        <v>-1.8837139999999999E-2</v>
      </c>
      <c r="L129" s="5">
        <f t="shared" si="5"/>
        <v>-3.6597869999999994E-3</v>
      </c>
    </row>
    <row r="130" spans="1:12" x14ac:dyDescent="0.3">
      <c r="A130" s="2">
        <v>43749</v>
      </c>
      <c r="B130">
        <v>1084.900024</v>
      </c>
      <c r="C130">
        <v>-7.728497E-3</v>
      </c>
      <c r="D130">
        <v>38127.078130000002</v>
      </c>
      <c r="E130">
        <v>6.5120669999999999E-3</v>
      </c>
      <c r="F130" s="41">
        <v>7.1999999999999998E-3</v>
      </c>
      <c r="G130" s="5">
        <f t="shared" si="3"/>
        <v>-1.4928496999999999E-2</v>
      </c>
      <c r="H130" s="5">
        <f t="shared" si="4"/>
        <v>-6.8793299999999995E-4</v>
      </c>
      <c r="K130" s="5">
        <f t="shared" si="5"/>
        <v>-1.4012590000000002E-3</v>
      </c>
      <c r="L130" s="5">
        <f t="shared" si="5"/>
        <v>2.5169450000000005E-3</v>
      </c>
    </row>
    <row r="131" spans="1:12" x14ac:dyDescent="0.3">
      <c r="A131" s="2">
        <v>43752</v>
      </c>
      <c r="B131">
        <v>1086.5</v>
      </c>
      <c r="C131">
        <v>1.474768E-3</v>
      </c>
      <c r="D131">
        <v>38214.46875</v>
      </c>
      <c r="E131">
        <v>2.2920879999999999E-3</v>
      </c>
      <c r="F131" s="41">
        <v>-8.5000000000000006E-3</v>
      </c>
      <c r="G131" s="5">
        <f t="shared" si="3"/>
        <v>9.9747680000000002E-3</v>
      </c>
      <c r="H131" s="5">
        <f t="shared" si="4"/>
        <v>1.0792088E-2</v>
      </c>
      <c r="K131" s="5">
        <f t="shared" si="5"/>
        <v>8.6005630000000003E-3</v>
      </c>
      <c r="L131" s="5">
        <f t="shared" si="5"/>
        <v>-2.2577541E-2</v>
      </c>
    </row>
    <row r="132" spans="1:12" x14ac:dyDescent="0.3">
      <c r="A132" s="2">
        <v>43753</v>
      </c>
      <c r="B132">
        <v>1090.349976</v>
      </c>
      <c r="C132">
        <v>3.5434659999999999E-3</v>
      </c>
      <c r="D132">
        <v>38506.089840000001</v>
      </c>
      <c r="E132">
        <v>7.6311699999999996E-3</v>
      </c>
      <c r="F132" s="41">
        <v>-1.5E-3</v>
      </c>
      <c r="G132" s="5">
        <f t="shared" ref="G132:G195" si="6">C132-F132</f>
        <v>5.0434659999999999E-3</v>
      </c>
      <c r="H132" s="5">
        <f t="shared" ref="H132:H195" si="7">E132-F132</f>
        <v>9.1311699999999992E-3</v>
      </c>
      <c r="K132" s="5">
        <f t="shared" si="5"/>
        <v>-1.9898076000000001E-2</v>
      </c>
      <c r="L132" s="5">
        <f t="shared" si="5"/>
        <v>-2.1514129999999996E-3</v>
      </c>
    </row>
    <row r="133" spans="1:12" x14ac:dyDescent="0.3">
      <c r="A133" s="2">
        <v>43754</v>
      </c>
      <c r="B133">
        <v>1090</v>
      </c>
      <c r="C133">
        <v>-3.20976E-4</v>
      </c>
      <c r="D133">
        <v>38598.988279999998</v>
      </c>
      <c r="E133">
        <v>2.4125650000000002E-3</v>
      </c>
      <c r="F133" s="41">
        <v>-5.9999999999999995E-4</v>
      </c>
      <c r="G133" s="5">
        <f t="shared" si="6"/>
        <v>2.7902399999999995E-4</v>
      </c>
      <c r="H133" s="5">
        <f t="shared" si="7"/>
        <v>3.012565E-3</v>
      </c>
      <c r="K133" s="5">
        <f t="shared" si="5"/>
        <v>1.1905713E-2</v>
      </c>
      <c r="L133" s="5">
        <f t="shared" si="5"/>
        <v>1.9311155E-2</v>
      </c>
    </row>
    <row r="134" spans="1:12" x14ac:dyDescent="0.3">
      <c r="A134" s="2">
        <v>43755</v>
      </c>
      <c r="B134">
        <v>1084.150024</v>
      </c>
      <c r="C134">
        <v>-5.3669499999999997E-3</v>
      </c>
      <c r="D134">
        <v>39052.058590000001</v>
      </c>
      <c r="E134">
        <v>1.1737881E-2</v>
      </c>
      <c r="F134" s="41">
        <v>6.4999999999999997E-3</v>
      </c>
      <c r="G134" s="5">
        <f t="shared" si="6"/>
        <v>-1.1866949999999999E-2</v>
      </c>
      <c r="H134" s="5">
        <f t="shared" si="7"/>
        <v>5.2378810000000007E-3</v>
      </c>
      <c r="K134" s="5">
        <f t="shared" si="5"/>
        <v>-1.9968490000000002E-3</v>
      </c>
      <c r="L134" s="5">
        <f t="shared" si="5"/>
        <v>-1.1393785999999999E-2</v>
      </c>
    </row>
    <row r="135" spans="1:12" x14ac:dyDescent="0.3">
      <c r="A135" s="2">
        <v>43756</v>
      </c>
      <c r="B135">
        <v>1076.1999510000001</v>
      </c>
      <c r="C135">
        <v>-7.3330009999999996E-3</v>
      </c>
      <c r="D135">
        <v>39298.378909999999</v>
      </c>
      <c r="E135">
        <v>6.3074860000000002E-3</v>
      </c>
      <c r="F135" s="41">
        <v>-1E-3</v>
      </c>
      <c r="G135" s="5">
        <f t="shared" si="6"/>
        <v>-6.3330009999999996E-3</v>
      </c>
      <c r="H135" s="5">
        <f t="shared" si="7"/>
        <v>7.3074860000000002E-3</v>
      </c>
      <c r="K135" s="5">
        <f t="shared" si="5"/>
        <v>-1.4928496999999999E-2</v>
      </c>
      <c r="L135" s="5">
        <f t="shared" si="5"/>
        <v>-6.8793299999999995E-4</v>
      </c>
    </row>
    <row r="136" spans="1:12" x14ac:dyDescent="0.3">
      <c r="A136" s="2">
        <v>43760</v>
      </c>
      <c r="B136">
        <v>1074.849976</v>
      </c>
      <c r="C136">
        <v>-1.2543910000000001E-3</v>
      </c>
      <c r="D136">
        <v>38963.839840000001</v>
      </c>
      <c r="E136">
        <v>-8.5127950000000001E-3</v>
      </c>
      <c r="F136" s="41">
        <v>1.1999999999999999E-3</v>
      </c>
      <c r="G136" s="5">
        <f t="shared" si="6"/>
        <v>-2.4543910000000002E-3</v>
      </c>
      <c r="H136" s="5">
        <f t="shared" si="7"/>
        <v>-9.7127949999999998E-3</v>
      </c>
      <c r="K136" s="5">
        <f t="shared" si="5"/>
        <v>9.9747680000000002E-3</v>
      </c>
      <c r="L136" s="5">
        <f t="shared" si="5"/>
        <v>1.0792088E-2</v>
      </c>
    </row>
    <row r="137" spans="1:12" x14ac:dyDescent="0.3">
      <c r="A137" s="2">
        <v>43761</v>
      </c>
      <c r="B137">
        <v>1051.6999510000001</v>
      </c>
      <c r="C137">
        <v>-2.1537912999999999E-2</v>
      </c>
      <c r="D137">
        <v>39058.828130000002</v>
      </c>
      <c r="E137">
        <v>2.4378569999999999E-3</v>
      </c>
      <c r="F137" s="41">
        <v>-3.3E-3</v>
      </c>
      <c r="G137" s="5">
        <f t="shared" si="6"/>
        <v>-1.8237912999999998E-2</v>
      </c>
      <c r="H137" s="5">
        <f t="shared" si="7"/>
        <v>5.7378569999999999E-3</v>
      </c>
      <c r="K137" s="5">
        <f t="shared" ref="K137:L144" si="8">G132</f>
        <v>5.0434659999999999E-3</v>
      </c>
      <c r="L137" s="5">
        <f t="shared" si="8"/>
        <v>9.1311699999999992E-3</v>
      </c>
    </row>
    <row r="138" spans="1:12" x14ac:dyDescent="0.3">
      <c r="A138" s="2">
        <v>43762</v>
      </c>
      <c r="B138">
        <v>1062.900024</v>
      </c>
      <c r="C138">
        <v>1.0649495E-2</v>
      </c>
      <c r="D138">
        <v>39020.390630000002</v>
      </c>
      <c r="E138">
        <v>-9.840929999999999E-4</v>
      </c>
      <c r="F138" s="41">
        <v>0</v>
      </c>
      <c r="G138" s="5">
        <f t="shared" si="6"/>
        <v>1.0649495E-2</v>
      </c>
      <c r="H138" s="5">
        <f t="shared" si="7"/>
        <v>-9.840929999999999E-4</v>
      </c>
      <c r="K138" s="5">
        <f t="shared" si="8"/>
        <v>2.7902399999999995E-4</v>
      </c>
      <c r="L138" s="5">
        <f t="shared" si="8"/>
        <v>3.012565E-3</v>
      </c>
    </row>
    <row r="139" spans="1:12" x14ac:dyDescent="0.3">
      <c r="A139" s="2">
        <v>43763</v>
      </c>
      <c r="B139">
        <v>1038.9499510000001</v>
      </c>
      <c r="C139">
        <v>-2.2532762000000001E-2</v>
      </c>
      <c r="D139">
        <v>39058.058590000001</v>
      </c>
      <c r="E139">
        <v>9.6534099999999999E-4</v>
      </c>
      <c r="F139" s="41">
        <v>-1.1999999999999999E-3</v>
      </c>
      <c r="G139" s="5">
        <f t="shared" si="6"/>
        <v>-2.1332762000000002E-2</v>
      </c>
      <c r="H139" s="5">
        <f t="shared" si="7"/>
        <v>2.1653409999999999E-3</v>
      </c>
      <c r="K139" s="5">
        <f t="shared" si="8"/>
        <v>-1.1866949999999999E-2</v>
      </c>
      <c r="L139" s="5">
        <f t="shared" si="8"/>
        <v>5.2378810000000007E-3</v>
      </c>
    </row>
    <row r="140" spans="1:12" x14ac:dyDescent="0.3">
      <c r="A140" s="2">
        <v>43765</v>
      </c>
      <c r="B140" t="s">
        <v>8</v>
      </c>
      <c r="C140" t="e">
        <v>#VALUE!</v>
      </c>
      <c r="D140" t="s">
        <v>8</v>
      </c>
      <c r="E140" t="e">
        <v>#VALUE!</v>
      </c>
      <c r="F140" s="41" t="s">
        <v>8</v>
      </c>
      <c r="G140" s="5" t="e">
        <f t="shared" si="6"/>
        <v>#VALUE!</v>
      </c>
      <c r="H140" s="5" t="e">
        <f t="shared" si="7"/>
        <v>#VALUE!</v>
      </c>
      <c r="K140" s="5">
        <f t="shared" si="8"/>
        <v>-6.3330009999999996E-3</v>
      </c>
      <c r="L140" s="5">
        <f t="shared" si="8"/>
        <v>7.3074860000000002E-3</v>
      </c>
    </row>
    <row r="141" spans="1:12" x14ac:dyDescent="0.3">
      <c r="A141" s="2">
        <v>43767</v>
      </c>
      <c r="B141">
        <v>1082.849976</v>
      </c>
      <c r="C141" t="e">
        <v>#VALUE!</v>
      </c>
      <c r="D141">
        <v>39831.839840000001</v>
      </c>
      <c r="E141" t="e">
        <v>#VALUE!</v>
      </c>
      <c r="F141" s="41">
        <v>1.2999999999999999E-3</v>
      </c>
      <c r="G141" s="5" t="e">
        <f t="shared" si="6"/>
        <v>#VALUE!</v>
      </c>
      <c r="H141" s="5" t="e">
        <f t="shared" si="7"/>
        <v>#VALUE!</v>
      </c>
      <c r="K141" s="5">
        <f t="shared" si="8"/>
        <v>-2.4543910000000002E-3</v>
      </c>
      <c r="L141" s="5">
        <f t="shared" si="8"/>
        <v>-9.7127949999999998E-3</v>
      </c>
    </row>
    <row r="142" spans="1:12" x14ac:dyDescent="0.3">
      <c r="A142" s="2">
        <v>43768</v>
      </c>
      <c r="B142">
        <v>1092.900024</v>
      </c>
      <c r="C142">
        <v>9.2811079999999997E-3</v>
      </c>
      <c r="D142">
        <v>40051.871090000001</v>
      </c>
      <c r="E142">
        <v>5.5240039999999999E-3</v>
      </c>
      <c r="F142" s="41">
        <v>-2.2000000000000001E-3</v>
      </c>
      <c r="G142" s="5">
        <f t="shared" si="6"/>
        <v>1.1481108E-2</v>
      </c>
      <c r="H142" s="5">
        <f t="shared" si="7"/>
        <v>7.7240039999999996E-3</v>
      </c>
      <c r="K142" s="5">
        <f t="shared" si="8"/>
        <v>-1.8237912999999998E-2</v>
      </c>
      <c r="L142" s="5">
        <f t="shared" si="8"/>
        <v>5.7378569999999999E-3</v>
      </c>
    </row>
    <row r="143" spans="1:12" x14ac:dyDescent="0.3">
      <c r="A143" s="2">
        <v>43769</v>
      </c>
      <c r="B143">
        <v>1099.3000489999999</v>
      </c>
      <c r="C143">
        <v>5.8560019999999999E-3</v>
      </c>
      <c r="D143">
        <v>40129.050779999998</v>
      </c>
      <c r="E143">
        <v>1.9269929999999999E-3</v>
      </c>
      <c r="F143" s="41">
        <v>-3.2000000000000002E-3</v>
      </c>
      <c r="G143" s="5">
        <f t="shared" si="6"/>
        <v>9.0560020000000005E-3</v>
      </c>
      <c r="H143" s="5">
        <f t="shared" si="7"/>
        <v>5.1269929999999998E-3</v>
      </c>
      <c r="K143" s="5">
        <f t="shared" si="8"/>
        <v>1.0649495E-2</v>
      </c>
      <c r="L143" s="5">
        <f t="shared" si="8"/>
        <v>-9.840929999999999E-4</v>
      </c>
    </row>
    <row r="144" spans="1:12" x14ac:dyDescent="0.3">
      <c r="A144" s="2">
        <v>43770</v>
      </c>
      <c r="B144">
        <v>1111.099976</v>
      </c>
      <c r="C144">
        <v>1.0734037E-2</v>
      </c>
      <c r="D144">
        <v>40165.03125</v>
      </c>
      <c r="E144">
        <v>8.9661899999999998E-4</v>
      </c>
      <c r="F144" s="41">
        <v>-2.98E-2</v>
      </c>
      <c r="G144" s="5">
        <f t="shared" si="6"/>
        <v>4.0534037000000002E-2</v>
      </c>
      <c r="H144" s="5">
        <f t="shared" si="7"/>
        <v>3.0696619000000001E-2</v>
      </c>
      <c r="K144" s="5">
        <f t="shared" si="8"/>
        <v>-2.1332762000000002E-2</v>
      </c>
      <c r="L144" s="5">
        <f t="shared" si="8"/>
        <v>2.1653409999999999E-3</v>
      </c>
    </row>
    <row r="145" spans="1:12" x14ac:dyDescent="0.3">
      <c r="A145" s="2">
        <v>43773</v>
      </c>
      <c r="B145">
        <v>1180.0500489999999</v>
      </c>
      <c r="C145">
        <v>6.2055687999999998E-2</v>
      </c>
      <c r="D145">
        <v>40301.960939999997</v>
      </c>
      <c r="E145">
        <v>3.4091770000000002E-3</v>
      </c>
      <c r="F145" s="41">
        <v>4.0000000000000001E-3</v>
      </c>
      <c r="G145" s="5">
        <f t="shared" si="6"/>
        <v>5.8055687999999994E-2</v>
      </c>
      <c r="H145" s="5">
        <f t="shared" si="7"/>
        <v>-5.9082299999999987E-4</v>
      </c>
      <c r="K145" s="5">
        <f>G142</f>
        <v>1.1481108E-2</v>
      </c>
      <c r="L145" s="5">
        <f>H142</f>
        <v>7.7240039999999996E-3</v>
      </c>
    </row>
    <row r="146" spans="1:12" x14ac:dyDescent="0.3">
      <c r="A146" s="2">
        <v>43774</v>
      </c>
      <c r="B146">
        <v>1145.5500489999999</v>
      </c>
      <c r="C146">
        <v>-2.9236048000000001E-2</v>
      </c>
      <c r="D146">
        <v>40248.230470000002</v>
      </c>
      <c r="E146">
        <v>-1.3331969999999999E-3</v>
      </c>
      <c r="F146" s="41">
        <v>6.6E-3</v>
      </c>
      <c r="G146" s="5">
        <f t="shared" si="6"/>
        <v>-3.5836048000000002E-2</v>
      </c>
      <c r="H146" s="5">
        <f t="shared" si="7"/>
        <v>-7.9331969999999995E-3</v>
      </c>
      <c r="K146" s="5">
        <f t="shared" ref="K146:L187" si="9">G143</f>
        <v>9.0560020000000005E-3</v>
      </c>
      <c r="L146" s="5">
        <f t="shared" si="9"/>
        <v>5.1269929999999998E-3</v>
      </c>
    </row>
    <row r="147" spans="1:12" x14ac:dyDescent="0.3">
      <c r="A147" s="2">
        <v>43775</v>
      </c>
      <c r="B147">
        <v>1124.849976</v>
      </c>
      <c r="C147">
        <v>-1.8069986E-2</v>
      </c>
      <c r="D147">
        <v>40469.78125</v>
      </c>
      <c r="E147">
        <v>5.5046089999999997E-3</v>
      </c>
      <c r="F147" s="41">
        <v>-4.3E-3</v>
      </c>
      <c r="G147" s="5">
        <f t="shared" si="6"/>
        <v>-1.3769986E-2</v>
      </c>
      <c r="H147" s="5">
        <f t="shared" si="7"/>
        <v>9.8046089999999989E-3</v>
      </c>
      <c r="K147" s="5">
        <f t="shared" si="9"/>
        <v>4.0534037000000002E-2</v>
      </c>
      <c r="L147" s="5">
        <f t="shared" si="9"/>
        <v>3.0696619000000001E-2</v>
      </c>
    </row>
    <row r="148" spans="1:12" x14ac:dyDescent="0.3">
      <c r="A148" s="2">
        <v>43776</v>
      </c>
      <c r="B148">
        <v>1104.650024</v>
      </c>
      <c r="C148">
        <v>-1.7957908000000002E-2</v>
      </c>
      <c r="D148">
        <v>40653.738279999998</v>
      </c>
      <c r="E148">
        <v>4.5455410000000002E-3</v>
      </c>
      <c r="F148" s="41">
        <v>2.5000000000000001E-3</v>
      </c>
      <c r="G148" s="5">
        <f t="shared" si="6"/>
        <v>-2.0457908E-2</v>
      </c>
      <c r="H148" s="5">
        <f t="shared" si="7"/>
        <v>2.0455410000000001E-3</v>
      </c>
      <c r="K148" s="5">
        <f t="shared" si="9"/>
        <v>5.8055687999999994E-2</v>
      </c>
      <c r="L148" s="5">
        <f t="shared" si="9"/>
        <v>-5.9082299999999987E-4</v>
      </c>
    </row>
    <row r="149" spans="1:12" x14ac:dyDescent="0.3">
      <c r="A149" s="2">
        <v>43777</v>
      </c>
      <c r="B149">
        <v>1083.349976</v>
      </c>
      <c r="C149">
        <v>-1.9282168999999998E-2</v>
      </c>
      <c r="D149">
        <v>40323.609380000002</v>
      </c>
      <c r="E149">
        <v>-8.1205059999999996E-3</v>
      </c>
      <c r="F149" s="41">
        <v>8.0000000000000002E-3</v>
      </c>
      <c r="G149" s="5">
        <f t="shared" si="6"/>
        <v>-2.7282168999999998E-2</v>
      </c>
      <c r="H149" s="5">
        <f t="shared" si="7"/>
        <v>-1.6120506E-2</v>
      </c>
      <c r="K149" s="5">
        <f t="shared" si="9"/>
        <v>-3.5836048000000002E-2</v>
      </c>
      <c r="L149" s="5">
        <f t="shared" si="9"/>
        <v>-7.9331969999999995E-3</v>
      </c>
    </row>
    <row r="150" spans="1:12" x14ac:dyDescent="0.3">
      <c r="A150" s="2">
        <v>43780</v>
      </c>
      <c r="B150">
        <v>1082.6999510000001</v>
      </c>
      <c r="C150">
        <v>-6.0001399999999995E-4</v>
      </c>
      <c r="D150">
        <v>40345.078130000002</v>
      </c>
      <c r="E150">
        <v>5.32411E-4</v>
      </c>
      <c r="F150" s="41">
        <v>1.1000000000000001E-3</v>
      </c>
      <c r="G150" s="5">
        <f t="shared" si="6"/>
        <v>-1.7000140000000001E-3</v>
      </c>
      <c r="H150" s="5">
        <f t="shared" si="7"/>
        <v>-5.6758900000000007E-4</v>
      </c>
      <c r="K150" s="5">
        <f t="shared" si="9"/>
        <v>-1.3769986E-2</v>
      </c>
      <c r="L150" s="5">
        <f t="shared" si="9"/>
        <v>9.8046089999999989E-3</v>
      </c>
    </row>
    <row r="151" spans="1:12" x14ac:dyDescent="0.3">
      <c r="A151" s="2">
        <v>43782</v>
      </c>
      <c r="B151">
        <v>1065.150024</v>
      </c>
      <c r="C151">
        <v>-1.620941E-2</v>
      </c>
      <c r="D151">
        <v>40116.058590000001</v>
      </c>
      <c r="E151">
        <v>-5.6765169999999998E-3</v>
      </c>
      <c r="F151" s="41">
        <v>-5.0000000000000001E-3</v>
      </c>
      <c r="G151" s="5">
        <f t="shared" si="6"/>
        <v>-1.120941E-2</v>
      </c>
      <c r="H151" s="5">
        <f t="shared" si="7"/>
        <v>-6.7651699999999974E-4</v>
      </c>
      <c r="K151" s="5">
        <f t="shared" si="9"/>
        <v>-2.0457908E-2</v>
      </c>
      <c r="L151" s="5">
        <f t="shared" si="9"/>
        <v>2.0455410000000001E-3</v>
      </c>
    </row>
    <row r="152" spans="1:12" x14ac:dyDescent="0.3">
      <c r="A152" s="2">
        <v>43783</v>
      </c>
      <c r="B152">
        <v>1051.900024</v>
      </c>
      <c r="C152">
        <v>-1.2439561999999999E-2</v>
      </c>
      <c r="D152">
        <v>40286.480470000002</v>
      </c>
      <c r="E152">
        <v>4.2482209999999999E-3</v>
      </c>
      <c r="F152" s="41">
        <v>-2E-3</v>
      </c>
      <c r="G152" s="5">
        <f t="shared" si="6"/>
        <v>-1.0439561999999999E-2</v>
      </c>
      <c r="H152" s="5">
        <f t="shared" si="7"/>
        <v>6.248221E-3</v>
      </c>
      <c r="K152" s="5">
        <f t="shared" si="9"/>
        <v>-2.7282168999999998E-2</v>
      </c>
      <c r="L152" s="5">
        <f t="shared" si="9"/>
        <v>-1.6120506E-2</v>
      </c>
    </row>
    <row r="153" spans="1:12" x14ac:dyDescent="0.3">
      <c r="A153" s="2">
        <v>43784</v>
      </c>
      <c r="B153">
        <v>1026.9499510000001</v>
      </c>
      <c r="C153">
        <v>-2.3719054E-2</v>
      </c>
      <c r="D153">
        <v>40356.691409999999</v>
      </c>
      <c r="E153">
        <v>1.742792E-3</v>
      </c>
      <c r="F153" s="41">
        <v>5.9999999999999995E-4</v>
      </c>
      <c r="G153" s="5">
        <f t="shared" si="6"/>
        <v>-2.4319054E-2</v>
      </c>
      <c r="H153" s="5">
        <f t="shared" si="7"/>
        <v>1.1427920000000001E-3</v>
      </c>
      <c r="K153" s="5">
        <f t="shared" si="9"/>
        <v>-1.7000140000000001E-3</v>
      </c>
      <c r="L153" s="5">
        <f t="shared" si="9"/>
        <v>-5.6758900000000007E-4</v>
      </c>
    </row>
    <row r="154" spans="1:12" x14ac:dyDescent="0.3">
      <c r="A154" s="2">
        <v>43787</v>
      </c>
      <c r="B154">
        <v>1024.150024</v>
      </c>
      <c r="C154">
        <v>-2.7264490000000001E-3</v>
      </c>
      <c r="D154">
        <v>40284.191409999999</v>
      </c>
      <c r="E154">
        <v>-1.79648E-3</v>
      </c>
      <c r="F154" s="41">
        <v>-6.4000000000000003E-3</v>
      </c>
      <c r="G154" s="5">
        <f t="shared" si="6"/>
        <v>3.6735510000000002E-3</v>
      </c>
      <c r="H154" s="5">
        <f t="shared" si="7"/>
        <v>4.6035199999999998E-3</v>
      </c>
      <c r="K154" s="5">
        <f t="shared" si="9"/>
        <v>-1.120941E-2</v>
      </c>
      <c r="L154" s="5">
        <f t="shared" si="9"/>
        <v>-6.7651699999999974E-4</v>
      </c>
    </row>
    <row r="155" spans="1:12" x14ac:dyDescent="0.3">
      <c r="A155" s="2">
        <v>43788</v>
      </c>
      <c r="B155">
        <v>1020.450012</v>
      </c>
      <c r="C155">
        <v>-3.6127640000000001E-3</v>
      </c>
      <c r="D155">
        <v>40469.699220000002</v>
      </c>
      <c r="E155">
        <v>4.604978E-3</v>
      </c>
      <c r="F155" s="41">
        <v>-5.9999999999999995E-4</v>
      </c>
      <c r="G155" s="5">
        <f t="shared" si="6"/>
        <v>-3.0127640000000002E-3</v>
      </c>
      <c r="H155" s="5">
        <f t="shared" si="7"/>
        <v>5.2049779999999999E-3</v>
      </c>
      <c r="K155" s="5">
        <f t="shared" si="9"/>
        <v>-1.0439561999999999E-2</v>
      </c>
      <c r="L155" s="5">
        <f t="shared" si="9"/>
        <v>6.248221E-3</v>
      </c>
    </row>
    <row r="156" spans="1:12" x14ac:dyDescent="0.3">
      <c r="A156" s="2">
        <v>43789</v>
      </c>
      <c r="B156">
        <v>1010.5</v>
      </c>
      <c r="C156">
        <v>-9.7506120000000005E-3</v>
      </c>
      <c r="D156">
        <v>40651.640630000002</v>
      </c>
      <c r="E156">
        <v>4.4957440000000003E-3</v>
      </c>
      <c r="F156" s="41">
        <v>-2.3E-3</v>
      </c>
      <c r="G156" s="5">
        <f t="shared" si="6"/>
        <v>-7.4506120000000006E-3</v>
      </c>
      <c r="H156" s="5">
        <f t="shared" si="7"/>
        <v>6.7957440000000003E-3</v>
      </c>
      <c r="K156" s="5">
        <f t="shared" si="9"/>
        <v>-2.4319054E-2</v>
      </c>
      <c r="L156" s="5">
        <f t="shared" si="9"/>
        <v>1.1427920000000001E-3</v>
      </c>
    </row>
    <row r="157" spans="1:12" x14ac:dyDescent="0.3">
      <c r="A157" s="2">
        <v>43790</v>
      </c>
      <c r="B157">
        <v>1013.549988</v>
      </c>
      <c r="C157">
        <v>3.0182960000000002E-3</v>
      </c>
      <c r="D157">
        <v>40575.171880000002</v>
      </c>
      <c r="E157">
        <v>-1.8810739999999999E-3</v>
      </c>
      <c r="F157" s="41">
        <v>7.3000000000000001E-3</v>
      </c>
      <c r="G157" s="5">
        <f t="shared" si="6"/>
        <v>-4.2817039999999999E-3</v>
      </c>
      <c r="H157" s="5">
        <f t="shared" si="7"/>
        <v>-9.1810740000000009E-3</v>
      </c>
      <c r="K157" s="5">
        <f t="shared" si="9"/>
        <v>3.6735510000000002E-3</v>
      </c>
      <c r="L157" s="5">
        <f t="shared" si="9"/>
        <v>4.6035199999999998E-3</v>
      </c>
    </row>
    <row r="158" spans="1:12" x14ac:dyDescent="0.3">
      <c r="A158" s="2">
        <v>43791</v>
      </c>
      <c r="B158">
        <v>1008.700012</v>
      </c>
      <c r="C158">
        <v>-4.7851370000000001E-3</v>
      </c>
      <c r="D158">
        <v>40359.410159999999</v>
      </c>
      <c r="E158">
        <v>-5.3175799999999997E-3</v>
      </c>
      <c r="F158" s="41">
        <v>-1.5E-3</v>
      </c>
      <c r="G158" s="5">
        <f t="shared" si="6"/>
        <v>-3.285137E-3</v>
      </c>
      <c r="H158" s="5">
        <f t="shared" si="7"/>
        <v>-3.8175799999999997E-3</v>
      </c>
      <c r="K158" s="5">
        <f t="shared" si="9"/>
        <v>-3.0127640000000002E-3</v>
      </c>
      <c r="L158" s="5">
        <f t="shared" si="9"/>
        <v>5.2049779999999999E-3</v>
      </c>
    </row>
    <row r="159" spans="1:12" x14ac:dyDescent="0.3">
      <c r="A159" s="2">
        <v>43794</v>
      </c>
      <c r="B159">
        <v>1019.950012</v>
      </c>
      <c r="C159">
        <v>1.1152969E-2</v>
      </c>
      <c r="D159">
        <v>40889.230470000002</v>
      </c>
      <c r="E159">
        <v>1.3127553E-2</v>
      </c>
      <c r="F159" s="41">
        <v>-4.1999999999999997E-3</v>
      </c>
      <c r="G159" s="5">
        <f t="shared" si="6"/>
        <v>1.5352969000000001E-2</v>
      </c>
      <c r="H159" s="5">
        <f t="shared" si="7"/>
        <v>1.7327552999999999E-2</v>
      </c>
      <c r="K159" s="5">
        <f t="shared" si="9"/>
        <v>-7.4506120000000006E-3</v>
      </c>
      <c r="L159" s="5">
        <f t="shared" si="9"/>
        <v>6.7957440000000003E-3</v>
      </c>
    </row>
    <row r="160" spans="1:12" x14ac:dyDescent="0.3">
      <c r="A160" s="2">
        <v>43795</v>
      </c>
      <c r="B160">
        <v>1017.099976</v>
      </c>
      <c r="C160">
        <v>-2.7942900000000001E-3</v>
      </c>
      <c r="D160">
        <v>40821.300779999998</v>
      </c>
      <c r="E160">
        <v>-1.66131E-3</v>
      </c>
      <c r="F160" s="41">
        <v>1.5E-3</v>
      </c>
      <c r="G160" s="5">
        <f t="shared" si="6"/>
        <v>-4.2942900000000001E-3</v>
      </c>
      <c r="H160" s="5">
        <f t="shared" si="7"/>
        <v>-3.1613100000000001E-3</v>
      </c>
      <c r="K160" s="5">
        <f t="shared" si="9"/>
        <v>-4.2817039999999999E-3</v>
      </c>
      <c r="L160" s="5">
        <f t="shared" si="9"/>
        <v>-9.1810740000000009E-3</v>
      </c>
    </row>
    <row r="161" spans="1:12" x14ac:dyDescent="0.3">
      <c r="A161" s="2">
        <v>43796</v>
      </c>
      <c r="B161">
        <v>1039.4499510000001</v>
      </c>
      <c r="C161">
        <v>2.1974216000000001E-2</v>
      </c>
      <c r="D161">
        <v>41020.609380000002</v>
      </c>
      <c r="E161">
        <v>4.8824660000000002E-3</v>
      </c>
      <c r="F161" s="41">
        <v>-1.6999999999999999E-3</v>
      </c>
      <c r="G161" s="5">
        <f t="shared" si="6"/>
        <v>2.3674216000000001E-2</v>
      </c>
      <c r="H161" s="5">
        <f t="shared" si="7"/>
        <v>6.5824660000000004E-3</v>
      </c>
      <c r="K161" s="5">
        <f t="shared" si="9"/>
        <v>-3.285137E-3</v>
      </c>
      <c r="L161" s="5">
        <f t="shared" si="9"/>
        <v>-3.8175799999999997E-3</v>
      </c>
    </row>
    <row r="162" spans="1:12" x14ac:dyDescent="0.3">
      <c r="A162" s="2">
        <v>43797</v>
      </c>
      <c r="B162">
        <v>1032.25</v>
      </c>
      <c r="C162">
        <v>-6.9266930000000003E-3</v>
      </c>
      <c r="D162">
        <v>41130.171880000002</v>
      </c>
      <c r="E162">
        <v>2.6709139999999999E-3</v>
      </c>
      <c r="F162" s="41">
        <v>-2.2000000000000001E-3</v>
      </c>
      <c r="G162" s="5">
        <f t="shared" si="6"/>
        <v>-4.7266930000000006E-3</v>
      </c>
      <c r="H162" s="5">
        <f t="shared" si="7"/>
        <v>4.8709140000000005E-3</v>
      </c>
      <c r="K162" s="5">
        <f t="shared" si="9"/>
        <v>1.5352969000000001E-2</v>
      </c>
      <c r="L162" s="5">
        <f t="shared" si="9"/>
        <v>1.7327552999999999E-2</v>
      </c>
    </row>
    <row r="163" spans="1:12" x14ac:dyDescent="0.3">
      <c r="A163" s="2">
        <v>43798</v>
      </c>
      <c r="B163">
        <v>1044.650024</v>
      </c>
      <c r="C163">
        <v>1.2012617E-2</v>
      </c>
      <c r="D163">
        <v>40793.808590000001</v>
      </c>
      <c r="E163">
        <v>-8.1780180000000004E-3</v>
      </c>
      <c r="F163" s="41">
        <v>1.1000000000000001E-3</v>
      </c>
      <c r="G163" s="5">
        <f t="shared" si="6"/>
        <v>1.0912616999999999E-2</v>
      </c>
      <c r="H163" s="5">
        <f t="shared" si="7"/>
        <v>-9.2780180000000007E-3</v>
      </c>
      <c r="K163" s="5">
        <f t="shared" si="9"/>
        <v>-4.2942900000000001E-3</v>
      </c>
      <c r="L163" s="5">
        <f t="shared" si="9"/>
        <v>-3.1613100000000001E-3</v>
      </c>
    </row>
    <row r="164" spans="1:12" x14ac:dyDescent="0.3">
      <c r="A164" s="2">
        <v>43801</v>
      </c>
      <c r="B164">
        <v>1022</v>
      </c>
      <c r="C164">
        <v>-2.1681926000000001E-2</v>
      </c>
      <c r="D164">
        <v>40802.171880000002</v>
      </c>
      <c r="E164">
        <v>2.0501300000000001E-4</v>
      </c>
      <c r="F164" s="41">
        <v>3.7000000000000002E-3</v>
      </c>
      <c r="G164" s="5">
        <f t="shared" si="6"/>
        <v>-2.5381925999999999E-2</v>
      </c>
      <c r="H164" s="5">
        <f t="shared" si="7"/>
        <v>-3.4949870000000002E-3</v>
      </c>
      <c r="K164" s="5">
        <f t="shared" si="9"/>
        <v>2.3674216000000001E-2</v>
      </c>
      <c r="L164" s="5">
        <f t="shared" si="9"/>
        <v>6.5824660000000004E-3</v>
      </c>
    </row>
    <row r="165" spans="1:12" x14ac:dyDescent="0.3">
      <c r="A165" s="2">
        <v>43802</v>
      </c>
      <c r="B165">
        <v>1011.049988</v>
      </c>
      <c r="C165">
        <v>-1.0714296999999999E-2</v>
      </c>
      <c r="D165">
        <v>40675.449220000002</v>
      </c>
      <c r="E165">
        <v>-3.1057820000000001E-3</v>
      </c>
      <c r="F165" s="41">
        <v>-3.3999999999999998E-3</v>
      </c>
      <c r="G165" s="5">
        <f t="shared" si="6"/>
        <v>-7.3142969999999991E-3</v>
      </c>
      <c r="H165" s="5">
        <f t="shared" si="7"/>
        <v>2.9421799999999974E-4</v>
      </c>
      <c r="K165" s="5">
        <f t="shared" si="9"/>
        <v>-4.7266930000000006E-3</v>
      </c>
      <c r="L165" s="5">
        <f t="shared" si="9"/>
        <v>4.8709140000000005E-3</v>
      </c>
    </row>
    <row r="166" spans="1:12" x14ac:dyDescent="0.3">
      <c r="A166" s="2">
        <v>43803</v>
      </c>
      <c r="B166">
        <v>1014.849976</v>
      </c>
      <c r="C166">
        <v>3.7584570000000002E-3</v>
      </c>
      <c r="D166">
        <v>40850.289060000003</v>
      </c>
      <c r="E166">
        <v>4.2984119999999997E-3</v>
      </c>
      <c r="F166" s="41">
        <v>0</v>
      </c>
      <c r="G166" s="5">
        <f t="shared" si="6"/>
        <v>3.7584570000000002E-3</v>
      </c>
      <c r="H166" s="5">
        <f t="shared" si="7"/>
        <v>4.2984119999999997E-3</v>
      </c>
      <c r="K166" s="5">
        <f t="shared" si="9"/>
        <v>1.0912616999999999E-2</v>
      </c>
      <c r="L166" s="5">
        <f t="shared" si="9"/>
        <v>-9.2780180000000007E-3</v>
      </c>
    </row>
    <row r="167" spans="1:12" x14ac:dyDescent="0.3">
      <c r="A167" s="2">
        <v>43804</v>
      </c>
      <c r="B167">
        <v>1026.6999510000001</v>
      </c>
      <c r="C167">
        <v>1.1676578E-2</v>
      </c>
      <c r="D167">
        <v>40779.589840000001</v>
      </c>
      <c r="E167">
        <v>-1.7306909999999999E-3</v>
      </c>
      <c r="F167" s="41">
        <v>2.2599999999999999E-2</v>
      </c>
      <c r="G167" s="5">
        <f t="shared" si="6"/>
        <v>-1.0923421999999999E-2</v>
      </c>
      <c r="H167" s="5">
        <f t="shared" si="7"/>
        <v>-2.4330690999999998E-2</v>
      </c>
      <c r="K167" s="5">
        <f t="shared" si="9"/>
        <v>-2.5381925999999999E-2</v>
      </c>
      <c r="L167" s="5">
        <f t="shared" si="9"/>
        <v>-3.4949870000000002E-3</v>
      </c>
    </row>
    <row r="168" spans="1:12" x14ac:dyDescent="0.3">
      <c r="A168" s="2">
        <v>43805</v>
      </c>
      <c r="B168">
        <v>1018.700012</v>
      </c>
      <c r="C168">
        <v>-7.7918960000000004E-3</v>
      </c>
      <c r="D168">
        <v>40445.148439999997</v>
      </c>
      <c r="E168">
        <v>-8.2011959999999991E-3</v>
      </c>
      <c r="F168" s="41">
        <v>8.0000000000000002E-3</v>
      </c>
      <c r="G168" s="5">
        <f t="shared" si="6"/>
        <v>-1.5791896E-2</v>
      </c>
      <c r="H168" s="5">
        <f t="shared" si="7"/>
        <v>-1.6201196000000001E-2</v>
      </c>
      <c r="K168" s="5">
        <f t="shared" si="9"/>
        <v>-7.3142969999999991E-3</v>
      </c>
      <c r="L168" s="5">
        <f t="shared" si="9"/>
        <v>2.9421799999999974E-4</v>
      </c>
    </row>
    <row r="169" spans="1:12" x14ac:dyDescent="0.3">
      <c r="A169" s="2">
        <v>43808</v>
      </c>
      <c r="B169">
        <v>1004.900024</v>
      </c>
      <c r="C169">
        <v>-1.3546664999999999E-2</v>
      </c>
      <c r="D169">
        <v>40487.429689999997</v>
      </c>
      <c r="E169">
        <v>1.045397E-3</v>
      </c>
      <c r="F169" s="41">
        <v>-2.9999999999999997E-4</v>
      </c>
      <c r="G169" s="5">
        <f t="shared" si="6"/>
        <v>-1.3246664999999999E-2</v>
      </c>
      <c r="H169" s="5">
        <f t="shared" si="7"/>
        <v>1.3453969999999999E-3</v>
      </c>
      <c r="K169" s="5">
        <f t="shared" si="9"/>
        <v>3.7584570000000002E-3</v>
      </c>
      <c r="L169" s="5">
        <f t="shared" si="9"/>
        <v>4.2984119999999997E-3</v>
      </c>
    </row>
    <row r="170" spans="1:12" x14ac:dyDescent="0.3">
      <c r="A170" s="2">
        <v>43809</v>
      </c>
      <c r="B170">
        <v>986</v>
      </c>
      <c r="C170">
        <v>-1.8807865E-2</v>
      </c>
      <c r="D170">
        <v>40239.878909999999</v>
      </c>
      <c r="E170">
        <v>-6.114263E-3</v>
      </c>
      <c r="F170" s="41">
        <v>6.6E-3</v>
      </c>
      <c r="G170" s="5">
        <f t="shared" si="6"/>
        <v>-2.5407865000000002E-2</v>
      </c>
      <c r="H170" s="5">
        <f t="shared" si="7"/>
        <v>-1.2714263E-2</v>
      </c>
      <c r="K170" s="5">
        <f t="shared" si="9"/>
        <v>-1.0923421999999999E-2</v>
      </c>
      <c r="L170" s="5">
        <f t="shared" si="9"/>
        <v>-2.4330690999999998E-2</v>
      </c>
    </row>
    <row r="171" spans="1:12" x14ac:dyDescent="0.3">
      <c r="A171" s="2">
        <v>43810</v>
      </c>
      <c r="B171">
        <v>967.5</v>
      </c>
      <c r="C171">
        <v>-1.8762676999999998E-2</v>
      </c>
      <c r="D171">
        <v>40412.570310000003</v>
      </c>
      <c r="E171">
        <v>4.2915490000000004E-3</v>
      </c>
      <c r="F171" s="41">
        <v>8.5000000000000006E-3</v>
      </c>
      <c r="G171" s="5">
        <f t="shared" si="6"/>
        <v>-2.7262676999999999E-2</v>
      </c>
      <c r="H171" s="5">
        <f t="shared" si="7"/>
        <v>-4.2084510000000002E-3</v>
      </c>
      <c r="K171" s="5">
        <f t="shared" si="9"/>
        <v>-1.5791896E-2</v>
      </c>
      <c r="L171" s="5">
        <f t="shared" si="9"/>
        <v>-1.6201196000000001E-2</v>
      </c>
    </row>
    <row r="172" spans="1:12" x14ac:dyDescent="0.3">
      <c r="A172" s="2">
        <v>43811</v>
      </c>
      <c r="B172">
        <v>971.15002400000003</v>
      </c>
      <c r="C172">
        <v>3.7726349999999999E-3</v>
      </c>
      <c r="D172">
        <v>40581.710939999997</v>
      </c>
      <c r="E172">
        <v>4.1853469999999999E-3</v>
      </c>
      <c r="F172" s="41">
        <v>1.5E-3</v>
      </c>
      <c r="G172" s="5">
        <f t="shared" si="6"/>
        <v>2.2726349999999998E-3</v>
      </c>
      <c r="H172" s="5">
        <f t="shared" si="7"/>
        <v>2.6853469999999998E-3</v>
      </c>
      <c r="K172" s="5">
        <f t="shared" si="9"/>
        <v>-1.3246664999999999E-2</v>
      </c>
      <c r="L172" s="5">
        <f t="shared" si="9"/>
        <v>1.3453969999999999E-3</v>
      </c>
    </row>
    <row r="173" spans="1:12" x14ac:dyDescent="0.3">
      <c r="A173" s="2">
        <v>43812</v>
      </c>
      <c r="B173">
        <v>964</v>
      </c>
      <c r="C173">
        <v>-7.3624299999999997E-3</v>
      </c>
      <c r="D173">
        <v>41009.710939999997</v>
      </c>
      <c r="E173">
        <v>1.0546623E-2</v>
      </c>
      <c r="F173" s="41">
        <v>1.8E-3</v>
      </c>
      <c r="G173" s="5">
        <f t="shared" si="6"/>
        <v>-9.1624299999999992E-3</v>
      </c>
      <c r="H173" s="5">
        <f t="shared" si="7"/>
        <v>8.7466230000000002E-3</v>
      </c>
      <c r="K173" s="5">
        <f t="shared" si="9"/>
        <v>-2.5407865000000002E-2</v>
      </c>
      <c r="L173" s="5">
        <f t="shared" si="9"/>
        <v>-1.2714263E-2</v>
      </c>
    </row>
    <row r="174" spans="1:12" x14ac:dyDescent="0.3">
      <c r="A174" s="2">
        <v>43815</v>
      </c>
      <c r="B174">
        <v>989.59997599999997</v>
      </c>
      <c r="C174">
        <v>2.6555992E-2</v>
      </c>
      <c r="D174">
        <v>40938.71875</v>
      </c>
      <c r="E174">
        <v>-1.731107E-3</v>
      </c>
      <c r="F174" s="41">
        <v>1.8E-3</v>
      </c>
      <c r="G174" s="5">
        <f t="shared" si="6"/>
        <v>2.4755992000000001E-2</v>
      </c>
      <c r="H174" s="5">
        <f t="shared" si="7"/>
        <v>-3.5311069999999999E-3</v>
      </c>
      <c r="K174" s="5">
        <f t="shared" si="9"/>
        <v>-2.7262676999999999E-2</v>
      </c>
      <c r="L174" s="5">
        <f t="shared" si="9"/>
        <v>-4.2084510000000002E-3</v>
      </c>
    </row>
    <row r="175" spans="1:12" x14ac:dyDescent="0.3">
      <c r="A175" s="2">
        <v>43816</v>
      </c>
      <c r="B175">
        <v>992.40002400000003</v>
      </c>
      <c r="C175">
        <v>2.8294750000000001E-3</v>
      </c>
      <c r="D175">
        <v>41352.171880000002</v>
      </c>
      <c r="E175">
        <v>1.0099317999999999E-2</v>
      </c>
      <c r="F175" s="41">
        <v>-7.4000000000000003E-3</v>
      </c>
      <c r="G175" s="5">
        <f t="shared" si="6"/>
        <v>1.0229475E-2</v>
      </c>
      <c r="H175" s="5">
        <f t="shared" si="7"/>
        <v>1.7499318E-2</v>
      </c>
      <c r="K175" s="5">
        <f t="shared" si="9"/>
        <v>2.2726349999999998E-3</v>
      </c>
      <c r="L175" s="5">
        <f t="shared" si="9"/>
        <v>2.6853469999999998E-3</v>
      </c>
    </row>
    <row r="176" spans="1:12" x14ac:dyDescent="0.3">
      <c r="A176" s="2">
        <v>43817</v>
      </c>
      <c r="B176">
        <v>990.84997599999997</v>
      </c>
      <c r="C176">
        <v>-1.5619189999999999E-3</v>
      </c>
      <c r="D176">
        <v>41558.570310000003</v>
      </c>
      <c r="E176">
        <v>4.9912359999999996E-3</v>
      </c>
      <c r="F176" s="41">
        <v>-5.7999999999999996E-3</v>
      </c>
      <c r="G176" s="5">
        <f t="shared" si="6"/>
        <v>4.2380809999999994E-3</v>
      </c>
      <c r="H176" s="5">
        <f t="shared" si="7"/>
        <v>1.0791235999999999E-2</v>
      </c>
      <c r="K176" s="5">
        <f t="shared" si="9"/>
        <v>-9.1624299999999992E-3</v>
      </c>
      <c r="L176" s="5">
        <f t="shared" si="9"/>
        <v>8.7466230000000002E-3</v>
      </c>
    </row>
    <row r="177" spans="1:12" x14ac:dyDescent="0.3">
      <c r="A177" s="2">
        <v>43818</v>
      </c>
      <c r="B177">
        <v>997.09997599999997</v>
      </c>
      <c r="C177">
        <v>6.3077159999999997E-3</v>
      </c>
      <c r="D177">
        <v>41673.921880000002</v>
      </c>
      <c r="E177">
        <v>2.775638E-3</v>
      </c>
      <c r="F177" s="41">
        <v>6.1000000000000004E-3</v>
      </c>
      <c r="G177" s="5">
        <f t="shared" si="6"/>
        <v>2.0771599999999928E-4</v>
      </c>
      <c r="H177" s="5">
        <f t="shared" si="7"/>
        <v>-3.3243620000000004E-3</v>
      </c>
      <c r="K177" s="5">
        <f t="shared" si="9"/>
        <v>2.4755992000000001E-2</v>
      </c>
      <c r="L177" s="5">
        <f t="shared" si="9"/>
        <v>-3.5311069999999999E-3</v>
      </c>
    </row>
    <row r="178" spans="1:12" x14ac:dyDescent="0.3">
      <c r="A178" s="2">
        <v>43819</v>
      </c>
      <c r="B178">
        <v>982.20001200000002</v>
      </c>
      <c r="C178">
        <v>-1.49433E-2</v>
      </c>
      <c r="D178">
        <v>41681.539060000003</v>
      </c>
      <c r="E178">
        <v>1.82781E-4</v>
      </c>
      <c r="F178" s="41">
        <v>-2.1899999999999999E-2</v>
      </c>
      <c r="G178" s="5">
        <f t="shared" si="6"/>
        <v>6.9566999999999997E-3</v>
      </c>
      <c r="H178" s="5">
        <f t="shared" si="7"/>
        <v>2.2082780999999999E-2</v>
      </c>
      <c r="K178" s="5">
        <f t="shared" si="9"/>
        <v>1.0229475E-2</v>
      </c>
      <c r="L178" s="5">
        <f t="shared" si="9"/>
        <v>1.7499318E-2</v>
      </c>
    </row>
    <row r="179" spans="1:12" x14ac:dyDescent="0.3">
      <c r="A179" s="2">
        <v>43822</v>
      </c>
      <c r="B179">
        <v>987.09997599999997</v>
      </c>
      <c r="C179">
        <v>4.9887639999999997E-3</v>
      </c>
      <c r="D179">
        <v>41642.660159999999</v>
      </c>
      <c r="E179">
        <v>-9.3276100000000005E-4</v>
      </c>
      <c r="F179" s="41">
        <v>-5.4999999999999997E-3</v>
      </c>
      <c r="G179" s="5">
        <f t="shared" si="6"/>
        <v>1.0488763999999999E-2</v>
      </c>
      <c r="H179" s="5">
        <f t="shared" si="7"/>
        <v>4.5672389999999998E-3</v>
      </c>
      <c r="K179" s="5">
        <f t="shared" si="9"/>
        <v>4.2380809999999994E-3</v>
      </c>
      <c r="L179" s="5">
        <f t="shared" si="9"/>
        <v>1.0791235999999999E-2</v>
      </c>
    </row>
    <row r="180" spans="1:12" x14ac:dyDescent="0.3">
      <c r="A180" s="2">
        <v>43823</v>
      </c>
      <c r="B180">
        <v>980.59997599999997</v>
      </c>
      <c r="C180">
        <v>-6.5849460000000004E-3</v>
      </c>
      <c r="D180">
        <v>41461.261720000002</v>
      </c>
      <c r="E180">
        <v>-4.3560719999999999E-3</v>
      </c>
      <c r="F180" s="41">
        <v>1.4E-3</v>
      </c>
      <c r="G180" s="5">
        <f t="shared" si="6"/>
        <v>-7.9849459999999997E-3</v>
      </c>
      <c r="H180" s="5">
        <f t="shared" si="7"/>
        <v>-5.7560720000000001E-3</v>
      </c>
      <c r="K180" s="5">
        <f t="shared" si="9"/>
        <v>2.0771599999999928E-4</v>
      </c>
      <c r="L180" s="5">
        <f t="shared" si="9"/>
        <v>-3.3243620000000004E-3</v>
      </c>
    </row>
    <row r="181" spans="1:12" x14ac:dyDescent="0.3">
      <c r="A181" s="2">
        <v>43825</v>
      </c>
      <c r="B181">
        <v>1096.349976</v>
      </c>
      <c r="C181">
        <v>0.118039978</v>
      </c>
      <c r="D181">
        <v>41163.761720000002</v>
      </c>
      <c r="E181">
        <v>-7.1753729999999996E-3</v>
      </c>
      <c r="F181" s="41">
        <v>8.0000000000000004E-4</v>
      </c>
      <c r="G181" s="5">
        <f t="shared" si="6"/>
        <v>0.11723997800000001</v>
      </c>
      <c r="H181" s="5">
        <f t="shared" si="7"/>
        <v>-7.9753729999999991E-3</v>
      </c>
      <c r="K181" s="5">
        <f t="shared" si="9"/>
        <v>6.9566999999999997E-3</v>
      </c>
      <c r="L181" s="5">
        <f t="shared" si="9"/>
        <v>2.2082780999999999E-2</v>
      </c>
    </row>
    <row r="182" spans="1:12" x14ac:dyDescent="0.3">
      <c r="A182" s="2">
        <v>43826</v>
      </c>
      <c r="B182">
        <v>1113.150024</v>
      </c>
      <c r="C182">
        <v>1.5323618000000001E-2</v>
      </c>
      <c r="D182">
        <v>41575.140630000002</v>
      </c>
      <c r="E182">
        <v>9.9937150000000002E-3</v>
      </c>
      <c r="F182" s="41">
        <v>-1.1599999999999999E-2</v>
      </c>
      <c r="G182" s="5">
        <f t="shared" si="6"/>
        <v>2.6923618E-2</v>
      </c>
      <c r="H182" s="5">
        <f t="shared" si="7"/>
        <v>2.1593714999999999E-2</v>
      </c>
      <c r="K182" s="5">
        <f t="shared" si="9"/>
        <v>1.0488763999999999E-2</v>
      </c>
      <c r="L182" s="5">
        <f t="shared" si="9"/>
        <v>4.5672389999999998E-3</v>
      </c>
    </row>
    <row r="183" spans="1:12" x14ac:dyDescent="0.3">
      <c r="A183" s="2">
        <v>43829</v>
      </c>
      <c r="B183">
        <v>1112.900024</v>
      </c>
      <c r="C183">
        <v>-2.2458800000000001E-4</v>
      </c>
      <c r="D183">
        <v>41558</v>
      </c>
      <c r="E183">
        <v>-4.1228100000000002E-4</v>
      </c>
      <c r="F183" s="41">
        <v>6.7999999999999996E-3</v>
      </c>
      <c r="G183" s="5">
        <f t="shared" si="6"/>
        <v>-7.024588E-3</v>
      </c>
      <c r="H183" s="5">
        <f t="shared" si="7"/>
        <v>-7.2122809999999992E-3</v>
      </c>
      <c r="K183" s="5">
        <f t="shared" si="9"/>
        <v>-7.9849459999999997E-3</v>
      </c>
      <c r="L183" s="5">
        <f t="shared" si="9"/>
        <v>-5.7560720000000001E-3</v>
      </c>
    </row>
    <row r="184" spans="1:12" x14ac:dyDescent="0.3">
      <c r="A184" s="2">
        <v>43830</v>
      </c>
      <c r="B184">
        <v>1084.900024</v>
      </c>
      <c r="C184">
        <v>-2.5159493000000002E-2</v>
      </c>
      <c r="D184">
        <v>41253.738279999998</v>
      </c>
      <c r="E184">
        <v>-7.3213749999999998E-3</v>
      </c>
      <c r="F184" s="41">
        <v>1.5E-3</v>
      </c>
      <c r="G184" s="5">
        <f t="shared" si="6"/>
        <v>-2.6659493000000003E-2</v>
      </c>
      <c r="H184" s="5">
        <f t="shared" si="7"/>
        <v>-8.8213749999999994E-3</v>
      </c>
      <c r="K184" s="5">
        <f t="shared" si="9"/>
        <v>0.11723997800000001</v>
      </c>
      <c r="L184" s="5">
        <f t="shared" si="9"/>
        <v>-7.9753729999999991E-3</v>
      </c>
    </row>
    <row r="185" spans="1:12" x14ac:dyDescent="0.3">
      <c r="A185" s="2">
        <v>43831</v>
      </c>
      <c r="B185">
        <v>1091.650024</v>
      </c>
      <c r="C185">
        <v>6.2217710000000001E-3</v>
      </c>
      <c r="D185" t="s">
        <v>8</v>
      </c>
      <c r="E185" t="e">
        <v>#VALUE!</v>
      </c>
      <c r="F185" s="41">
        <v>-8.0999999999999996E-3</v>
      </c>
      <c r="G185" s="5">
        <f t="shared" si="6"/>
        <v>1.4321771000000001E-2</v>
      </c>
      <c r="H185" s="5" t="e">
        <f t="shared" si="7"/>
        <v>#VALUE!</v>
      </c>
      <c r="K185" s="5">
        <f t="shared" si="9"/>
        <v>2.6923618E-2</v>
      </c>
      <c r="L185" s="5">
        <f t="shared" si="9"/>
        <v>2.1593714999999999E-2</v>
      </c>
    </row>
    <row r="186" spans="1:12" x14ac:dyDescent="0.3">
      <c r="A186" s="2">
        <v>43832</v>
      </c>
      <c r="B186">
        <v>1073.599976</v>
      </c>
      <c r="C186">
        <v>-1.6534647E-2</v>
      </c>
      <c r="D186">
        <v>41626.640630000002</v>
      </c>
      <c r="E186" t="e">
        <v>#VALUE!</v>
      </c>
      <c r="F186" s="41">
        <v>2.0000000000000001E-4</v>
      </c>
      <c r="G186" s="5">
        <f t="shared" si="6"/>
        <v>-1.6734646999999998E-2</v>
      </c>
      <c r="H186" s="5" t="e">
        <f t="shared" si="7"/>
        <v>#VALUE!</v>
      </c>
      <c r="K186" s="5">
        <f t="shared" si="9"/>
        <v>-7.024588E-3</v>
      </c>
      <c r="L186" s="5">
        <f t="shared" si="9"/>
        <v>-7.2122809999999992E-3</v>
      </c>
    </row>
    <row r="187" spans="1:12" x14ac:dyDescent="0.3">
      <c r="A187" s="2">
        <v>43833</v>
      </c>
      <c r="B187">
        <v>1094.9499510000001</v>
      </c>
      <c r="C187">
        <v>1.9886340999999998E-2</v>
      </c>
      <c r="D187">
        <v>41464.609380000002</v>
      </c>
      <c r="E187">
        <v>-3.8924889999999998E-3</v>
      </c>
      <c r="F187" s="41">
        <v>1.1999999999999999E-3</v>
      </c>
      <c r="G187" s="5">
        <f t="shared" si="6"/>
        <v>1.8686340999999999E-2</v>
      </c>
      <c r="H187" s="5">
        <f t="shared" si="7"/>
        <v>-5.0924889999999995E-3</v>
      </c>
      <c r="K187" s="5">
        <f t="shared" si="9"/>
        <v>-2.6659493000000003E-2</v>
      </c>
      <c r="L187" s="5">
        <f t="shared" si="9"/>
        <v>-8.8213749999999994E-3</v>
      </c>
    </row>
    <row r="188" spans="1:12" x14ac:dyDescent="0.3">
      <c r="A188" s="2">
        <v>43836</v>
      </c>
      <c r="B188">
        <v>1177.1999510000001</v>
      </c>
      <c r="C188">
        <v>7.5117588999999999E-2</v>
      </c>
      <c r="D188">
        <v>40676.628909999999</v>
      </c>
      <c r="E188">
        <v>-1.9003686999999998E-2</v>
      </c>
      <c r="F188" s="41">
        <v>8.3999999999999995E-3</v>
      </c>
      <c r="G188" s="5">
        <f t="shared" si="6"/>
        <v>6.6717588999999994E-2</v>
      </c>
      <c r="H188" s="5">
        <f t="shared" si="7"/>
        <v>-2.7403686999999996E-2</v>
      </c>
      <c r="K188" s="5">
        <f>G187</f>
        <v>1.8686340999999999E-2</v>
      </c>
      <c r="L188" s="5">
        <f>H187</f>
        <v>-5.0924889999999995E-3</v>
      </c>
    </row>
    <row r="189" spans="1:12" x14ac:dyDescent="0.3">
      <c r="A189" s="2">
        <v>43837</v>
      </c>
      <c r="B189">
        <v>1148.4499510000001</v>
      </c>
      <c r="C189">
        <v>-2.4422359000000001E-2</v>
      </c>
      <c r="D189">
        <v>40869.46875</v>
      </c>
      <c r="E189">
        <v>4.7408019999999997E-3</v>
      </c>
      <c r="F189" s="41">
        <v>-2.3E-3</v>
      </c>
      <c r="G189" s="5">
        <f t="shared" si="6"/>
        <v>-2.2122359000000001E-2</v>
      </c>
      <c r="H189" s="5">
        <f t="shared" si="7"/>
        <v>7.0408019999999997E-3</v>
      </c>
      <c r="K189" s="5">
        <f t="shared" ref="K189:L220" si="10">G188</f>
        <v>6.6717588999999994E-2</v>
      </c>
      <c r="L189" s="5">
        <f t="shared" si="10"/>
        <v>-2.7403686999999996E-2</v>
      </c>
    </row>
    <row r="190" spans="1:12" x14ac:dyDescent="0.3">
      <c r="A190" s="2">
        <v>43838</v>
      </c>
      <c r="B190">
        <v>1123.599976</v>
      </c>
      <c r="C190">
        <v>-2.1637838999999999E-2</v>
      </c>
      <c r="D190">
        <v>40817.738279999998</v>
      </c>
      <c r="E190">
        <v>-1.265749E-3</v>
      </c>
      <c r="F190" s="41">
        <v>1.1000000000000001E-3</v>
      </c>
      <c r="G190" s="5">
        <f t="shared" si="6"/>
        <v>-2.2737838999999999E-2</v>
      </c>
      <c r="H190" s="5">
        <f t="shared" si="7"/>
        <v>-2.3657490000000003E-3</v>
      </c>
      <c r="K190" s="5">
        <f t="shared" si="10"/>
        <v>-2.2122359000000001E-2</v>
      </c>
      <c r="L190" s="5">
        <f t="shared" si="10"/>
        <v>7.0408019999999997E-3</v>
      </c>
    </row>
    <row r="191" spans="1:12" x14ac:dyDescent="0.3">
      <c r="A191" s="2">
        <v>43839</v>
      </c>
      <c r="B191">
        <v>1142.6999510000001</v>
      </c>
      <c r="C191">
        <v>1.6998909999999999E-2</v>
      </c>
      <c r="D191">
        <v>41452.351560000003</v>
      </c>
      <c r="E191">
        <v>1.5547488E-2</v>
      </c>
      <c r="F191" s="41">
        <v>-5.0000000000000001E-3</v>
      </c>
      <c r="G191" s="5">
        <f t="shared" si="6"/>
        <v>2.199891E-2</v>
      </c>
      <c r="H191" s="5">
        <f t="shared" si="7"/>
        <v>2.0547487999999999E-2</v>
      </c>
      <c r="K191" s="5">
        <f t="shared" si="10"/>
        <v>-2.2737838999999999E-2</v>
      </c>
      <c r="L191" s="5">
        <f t="shared" si="10"/>
        <v>-2.3657490000000003E-3</v>
      </c>
    </row>
    <row r="192" spans="1:12" x14ac:dyDescent="0.3">
      <c r="A192" s="2">
        <v>43840</v>
      </c>
      <c r="B192">
        <v>1163</v>
      </c>
      <c r="C192">
        <v>1.7764986E-2</v>
      </c>
      <c r="D192">
        <v>41599.71875</v>
      </c>
      <c r="E192">
        <v>3.555098E-3</v>
      </c>
      <c r="F192" s="41">
        <v>9.4000000000000004E-3</v>
      </c>
      <c r="G192" s="5">
        <f t="shared" si="6"/>
        <v>8.3649859999999996E-3</v>
      </c>
      <c r="H192" s="5">
        <f t="shared" si="7"/>
        <v>-5.8449020000000008E-3</v>
      </c>
      <c r="K192" s="5">
        <f t="shared" si="10"/>
        <v>2.199891E-2</v>
      </c>
      <c r="L192" s="5">
        <f t="shared" si="10"/>
        <v>2.0547487999999999E-2</v>
      </c>
    </row>
    <row r="193" spans="1:12" x14ac:dyDescent="0.3">
      <c r="A193" s="2">
        <v>43843</v>
      </c>
      <c r="B193">
        <v>1264.5500489999999</v>
      </c>
      <c r="C193">
        <v>8.7317325000000001E-2</v>
      </c>
      <c r="D193">
        <v>41859.691409999999</v>
      </c>
      <c r="E193">
        <v>6.2493849999999997E-3</v>
      </c>
      <c r="F193" s="41">
        <v>1.1000000000000001E-3</v>
      </c>
      <c r="G193" s="5">
        <f t="shared" si="6"/>
        <v>8.6217324999999997E-2</v>
      </c>
      <c r="H193" s="5">
        <f t="shared" si="7"/>
        <v>5.1493849999999994E-3</v>
      </c>
      <c r="K193" s="5">
        <f t="shared" si="10"/>
        <v>8.3649859999999996E-3</v>
      </c>
      <c r="L193" s="5">
        <f t="shared" si="10"/>
        <v>-5.8449020000000008E-3</v>
      </c>
    </row>
    <row r="194" spans="1:12" x14ac:dyDescent="0.3">
      <c r="A194" s="2">
        <v>43844</v>
      </c>
      <c r="B194">
        <v>1272.75</v>
      </c>
      <c r="C194">
        <v>6.4844810000000003E-3</v>
      </c>
      <c r="D194">
        <v>41952.628909999999</v>
      </c>
      <c r="E194">
        <v>2.2202150000000002E-3</v>
      </c>
      <c r="F194" s="41">
        <v>1.06E-2</v>
      </c>
      <c r="G194" s="5">
        <f t="shared" si="6"/>
        <v>-4.1155189999999998E-3</v>
      </c>
      <c r="H194" s="5">
        <f t="shared" si="7"/>
        <v>-8.3797850000000007E-3</v>
      </c>
      <c r="K194" s="5">
        <f t="shared" si="10"/>
        <v>8.6217324999999997E-2</v>
      </c>
      <c r="L194" s="5">
        <f t="shared" si="10"/>
        <v>5.1493849999999994E-3</v>
      </c>
    </row>
    <row r="195" spans="1:12" x14ac:dyDescent="0.3">
      <c r="A195" s="2">
        <v>43845</v>
      </c>
      <c r="B195">
        <v>1272.849976</v>
      </c>
      <c r="C195" s="28">
        <v>7.8551200000000001E-5</v>
      </c>
      <c r="D195">
        <v>41872.730470000002</v>
      </c>
      <c r="E195">
        <v>-1.904492E-3</v>
      </c>
      <c r="F195" s="41">
        <v>-5.8999999999999999E-3</v>
      </c>
      <c r="G195" s="5">
        <f t="shared" si="6"/>
        <v>5.9785511999999996E-3</v>
      </c>
      <c r="H195" s="5">
        <f t="shared" si="7"/>
        <v>3.995508E-3</v>
      </c>
      <c r="K195" s="5">
        <f t="shared" si="10"/>
        <v>-4.1155189999999998E-3</v>
      </c>
      <c r="L195" s="5">
        <f t="shared" si="10"/>
        <v>-8.3797850000000007E-3</v>
      </c>
    </row>
    <row r="196" spans="1:12" x14ac:dyDescent="0.3">
      <c r="A196" s="2">
        <v>43846</v>
      </c>
      <c r="B196">
        <v>1372.5500489999999</v>
      </c>
      <c r="C196">
        <v>7.8328220000000004E-2</v>
      </c>
      <c r="D196">
        <v>41932.558590000001</v>
      </c>
      <c r="E196">
        <v>1.4288090000000001E-3</v>
      </c>
      <c r="F196" s="41">
        <v>-3.8E-3</v>
      </c>
      <c r="G196" s="5">
        <f t="shared" ref="G196:G246" si="11">C196-F196</f>
        <v>8.2128220000000002E-2</v>
      </c>
      <c r="H196" s="5">
        <f t="shared" ref="H196:H246" si="12">E196-F196</f>
        <v>5.2288090000000001E-3</v>
      </c>
      <c r="K196" s="5">
        <f t="shared" si="10"/>
        <v>5.9785511999999996E-3</v>
      </c>
      <c r="L196" s="5">
        <f t="shared" si="10"/>
        <v>3.995508E-3</v>
      </c>
    </row>
    <row r="197" spans="1:12" x14ac:dyDescent="0.3">
      <c r="A197" s="2">
        <v>43847</v>
      </c>
      <c r="B197">
        <v>1404.4499510000001</v>
      </c>
      <c r="C197">
        <v>2.3241339999999999E-2</v>
      </c>
      <c r="D197">
        <v>41945.371090000001</v>
      </c>
      <c r="E197">
        <v>3.0554999999999997E-4</v>
      </c>
      <c r="F197" s="41">
        <v>3.5999999999999999E-3</v>
      </c>
      <c r="G197" s="5">
        <f t="shared" si="11"/>
        <v>1.964134E-2</v>
      </c>
      <c r="H197" s="5">
        <f t="shared" si="12"/>
        <v>-3.29445E-3</v>
      </c>
      <c r="K197" s="5">
        <f t="shared" si="10"/>
        <v>8.2128220000000002E-2</v>
      </c>
      <c r="L197" s="5">
        <f t="shared" si="10"/>
        <v>5.2288090000000001E-3</v>
      </c>
    </row>
    <row r="198" spans="1:12" x14ac:dyDescent="0.3">
      <c r="A198" s="2">
        <v>43850</v>
      </c>
      <c r="B198">
        <v>1461.650024</v>
      </c>
      <c r="C198">
        <v>4.0727739999999998E-2</v>
      </c>
      <c r="D198">
        <v>41528.910159999999</v>
      </c>
      <c r="E198">
        <v>-9.9286510000000001E-3</v>
      </c>
      <c r="F198" s="41">
        <v>2.5999999999999999E-3</v>
      </c>
      <c r="G198" s="5">
        <f t="shared" si="11"/>
        <v>3.812774E-2</v>
      </c>
      <c r="H198" s="5">
        <f t="shared" si="12"/>
        <v>-1.2528651E-2</v>
      </c>
      <c r="K198" s="5">
        <f t="shared" si="10"/>
        <v>1.964134E-2</v>
      </c>
      <c r="L198" s="5">
        <f t="shared" si="10"/>
        <v>-3.29445E-3</v>
      </c>
    </row>
    <row r="199" spans="1:12" x14ac:dyDescent="0.3">
      <c r="A199" s="2">
        <v>43851</v>
      </c>
      <c r="B199">
        <v>1467.150024</v>
      </c>
      <c r="C199">
        <v>3.7628710000000001E-3</v>
      </c>
      <c r="D199">
        <v>41323.808590000001</v>
      </c>
      <c r="E199">
        <v>-4.9387659999999998E-3</v>
      </c>
      <c r="F199" s="41">
        <v>-8.9999999999999998E-4</v>
      </c>
      <c r="G199" s="5">
        <f t="shared" si="11"/>
        <v>4.6628709999999999E-3</v>
      </c>
      <c r="H199" s="5">
        <f t="shared" si="12"/>
        <v>-4.0387660000000001E-3</v>
      </c>
      <c r="K199" s="5">
        <f t="shared" si="10"/>
        <v>3.812774E-2</v>
      </c>
      <c r="L199" s="5">
        <f t="shared" si="10"/>
        <v>-1.2528651E-2</v>
      </c>
    </row>
    <row r="200" spans="1:12" x14ac:dyDescent="0.3">
      <c r="A200" s="2">
        <v>43852</v>
      </c>
      <c r="B200">
        <v>1457.25</v>
      </c>
      <c r="C200">
        <v>-6.7477930000000002E-3</v>
      </c>
      <c r="D200">
        <v>41115.378909999999</v>
      </c>
      <c r="E200">
        <v>-5.0438159999999996E-3</v>
      </c>
      <c r="F200" s="41">
        <v>2.9999999999999997E-4</v>
      </c>
      <c r="G200" s="5">
        <f t="shared" si="11"/>
        <v>-7.0477930000000001E-3</v>
      </c>
      <c r="H200" s="5">
        <f t="shared" si="12"/>
        <v>-5.3438159999999995E-3</v>
      </c>
      <c r="K200" s="5">
        <f t="shared" si="10"/>
        <v>4.6628709999999999E-3</v>
      </c>
      <c r="L200" s="5">
        <f t="shared" si="10"/>
        <v>-4.0387660000000001E-3</v>
      </c>
    </row>
    <row r="201" spans="1:12" x14ac:dyDescent="0.3">
      <c r="A201" s="2">
        <v>43853</v>
      </c>
      <c r="B201">
        <v>1468.400024</v>
      </c>
      <c r="C201">
        <v>7.651415E-3</v>
      </c>
      <c r="D201">
        <v>41386.398439999997</v>
      </c>
      <c r="E201">
        <v>6.5916830000000001E-3</v>
      </c>
      <c r="F201" s="41">
        <v>-5.8999999999999999E-3</v>
      </c>
      <c r="G201" s="5">
        <f t="shared" si="11"/>
        <v>1.3551415000000001E-2</v>
      </c>
      <c r="H201" s="5">
        <f t="shared" si="12"/>
        <v>1.2491683E-2</v>
      </c>
      <c r="K201" s="5">
        <f t="shared" si="10"/>
        <v>-7.0477930000000001E-3</v>
      </c>
      <c r="L201" s="5">
        <f t="shared" si="10"/>
        <v>-5.3438159999999995E-3</v>
      </c>
    </row>
    <row r="202" spans="1:12" x14ac:dyDescent="0.3">
      <c r="A202" s="2">
        <v>43854</v>
      </c>
      <c r="B202">
        <v>1430.5</v>
      </c>
      <c r="C202">
        <v>-2.5810422E-2</v>
      </c>
      <c r="D202">
        <v>41613.191409999999</v>
      </c>
      <c r="E202">
        <v>5.4798909999999998E-3</v>
      </c>
      <c r="F202" s="41">
        <v>-2.7000000000000001E-3</v>
      </c>
      <c r="G202" s="5">
        <f t="shared" si="11"/>
        <v>-2.3110421999999999E-2</v>
      </c>
      <c r="H202" s="5">
        <f t="shared" si="12"/>
        <v>8.1798909999999999E-3</v>
      </c>
      <c r="K202" s="5">
        <f t="shared" si="10"/>
        <v>1.3551415000000001E-2</v>
      </c>
      <c r="L202" s="5">
        <f t="shared" si="10"/>
        <v>1.2491683E-2</v>
      </c>
    </row>
    <row r="203" spans="1:12" x14ac:dyDescent="0.3">
      <c r="A203" s="2">
        <v>43857</v>
      </c>
      <c r="B203">
        <v>1347.099976</v>
      </c>
      <c r="C203">
        <v>-5.8301310000000002E-2</v>
      </c>
      <c r="D203">
        <v>41155.121090000001</v>
      </c>
      <c r="E203">
        <v>-1.1007815000000001E-2</v>
      </c>
      <c r="F203" s="41">
        <v>-4.1000000000000003E-3</v>
      </c>
      <c r="G203" s="5">
        <f t="shared" si="11"/>
        <v>-5.4201310000000003E-2</v>
      </c>
      <c r="H203" s="5">
        <f t="shared" si="12"/>
        <v>-6.9078150000000003E-3</v>
      </c>
      <c r="K203" s="5">
        <f t="shared" si="10"/>
        <v>-2.3110421999999999E-2</v>
      </c>
      <c r="L203" s="5">
        <f t="shared" si="10"/>
        <v>8.1798909999999999E-3</v>
      </c>
    </row>
    <row r="204" spans="1:12" x14ac:dyDescent="0.3">
      <c r="A204" s="2">
        <v>43858</v>
      </c>
      <c r="B204">
        <v>1318.349976</v>
      </c>
      <c r="C204">
        <v>-2.1342143000000001E-2</v>
      </c>
      <c r="D204">
        <v>40966.859380000002</v>
      </c>
      <c r="E204">
        <v>-4.5744419999999997E-3</v>
      </c>
      <c r="F204" s="41">
        <v>3.7000000000000002E-3</v>
      </c>
      <c r="G204" s="5">
        <f t="shared" si="11"/>
        <v>-2.5042143000000003E-2</v>
      </c>
      <c r="H204" s="5">
        <f t="shared" si="12"/>
        <v>-8.2744419999999999E-3</v>
      </c>
      <c r="K204" s="5">
        <f t="shared" si="10"/>
        <v>-5.4201310000000003E-2</v>
      </c>
      <c r="L204" s="5">
        <f t="shared" si="10"/>
        <v>-6.9078150000000003E-3</v>
      </c>
    </row>
    <row r="205" spans="1:12" x14ac:dyDescent="0.3">
      <c r="A205" s="2">
        <v>43859</v>
      </c>
      <c r="B205">
        <v>1313.849976</v>
      </c>
      <c r="C205">
        <v>-3.413358E-3</v>
      </c>
      <c r="D205">
        <v>41198.660159999999</v>
      </c>
      <c r="E205">
        <v>5.6582510000000004E-3</v>
      </c>
      <c r="F205" s="41">
        <v>-1.1000000000000001E-3</v>
      </c>
      <c r="G205" s="5">
        <f t="shared" si="11"/>
        <v>-2.3133579999999997E-3</v>
      </c>
      <c r="H205" s="5">
        <f t="shared" si="12"/>
        <v>6.7582510000000007E-3</v>
      </c>
      <c r="K205" s="5">
        <f t="shared" si="10"/>
        <v>-2.5042143000000003E-2</v>
      </c>
      <c r="L205" s="5">
        <f t="shared" si="10"/>
        <v>-8.2744419999999999E-3</v>
      </c>
    </row>
    <row r="206" spans="1:12" x14ac:dyDescent="0.3">
      <c r="A206" s="2">
        <v>43860</v>
      </c>
      <c r="B206">
        <v>1261.900024</v>
      </c>
      <c r="C206">
        <v>-3.9540247000000001E-2</v>
      </c>
      <c r="D206">
        <v>40913.820310000003</v>
      </c>
      <c r="E206">
        <v>-6.9138130000000004E-3</v>
      </c>
      <c r="F206" s="41">
        <v>-1.5E-3</v>
      </c>
      <c r="G206" s="5">
        <f t="shared" si="11"/>
        <v>-3.8040246999999999E-2</v>
      </c>
      <c r="H206" s="5">
        <f t="shared" si="12"/>
        <v>-5.413813E-3</v>
      </c>
      <c r="K206" s="5">
        <f t="shared" si="10"/>
        <v>-2.3133579999999997E-3</v>
      </c>
      <c r="L206" s="5">
        <f t="shared" si="10"/>
        <v>6.7582510000000007E-3</v>
      </c>
    </row>
    <row r="207" spans="1:12" x14ac:dyDescent="0.3">
      <c r="A207" s="2">
        <v>43861</v>
      </c>
      <c r="B207">
        <v>1259.150024</v>
      </c>
      <c r="C207">
        <v>-2.1792529999999999E-3</v>
      </c>
      <c r="D207">
        <v>40723.488279999998</v>
      </c>
      <c r="E207">
        <v>-4.6520229999999999E-3</v>
      </c>
      <c r="F207" s="41">
        <v>6.3E-3</v>
      </c>
      <c r="G207" s="5">
        <f t="shared" si="11"/>
        <v>-8.4792529999999991E-3</v>
      </c>
      <c r="H207" s="5">
        <f t="shared" si="12"/>
        <v>-1.0952023E-2</v>
      </c>
      <c r="K207" s="5">
        <f t="shared" si="10"/>
        <v>-3.8040246999999999E-2</v>
      </c>
      <c r="L207" s="5">
        <f t="shared" si="10"/>
        <v>-5.413813E-3</v>
      </c>
    </row>
    <row r="208" spans="1:12" x14ac:dyDescent="0.3">
      <c r="A208" s="2">
        <v>43864</v>
      </c>
      <c r="B208">
        <v>1230.8000489999999</v>
      </c>
      <c r="C208">
        <v>-2.2515169000000002E-2</v>
      </c>
      <c r="D208">
        <v>39872.308590000001</v>
      </c>
      <c r="E208">
        <v>-2.0901442999999999E-2</v>
      </c>
      <c r="F208" s="41">
        <v>-1.4500000000000001E-2</v>
      </c>
      <c r="G208" s="5">
        <f t="shared" si="11"/>
        <v>-8.0151690000000008E-3</v>
      </c>
      <c r="H208" s="5">
        <f t="shared" si="12"/>
        <v>-6.401442999999998E-3</v>
      </c>
      <c r="K208" s="5">
        <f t="shared" si="10"/>
        <v>-8.4792529999999991E-3</v>
      </c>
      <c r="L208" s="5">
        <f t="shared" si="10"/>
        <v>-1.0952023E-2</v>
      </c>
    </row>
    <row r="209" spans="1:12" x14ac:dyDescent="0.3">
      <c r="A209" s="2">
        <v>43865</v>
      </c>
      <c r="B209">
        <v>1328.3000489999999</v>
      </c>
      <c r="C209">
        <v>7.9216765999999994E-2</v>
      </c>
      <c r="D209">
        <v>40789.378909999999</v>
      </c>
      <c r="E209">
        <v>2.3000181000000001E-2</v>
      </c>
      <c r="F209" s="41">
        <v>2.0000000000000001E-4</v>
      </c>
      <c r="G209" s="5">
        <f t="shared" si="11"/>
        <v>7.9016765999999988E-2</v>
      </c>
      <c r="H209" s="5">
        <f t="shared" si="12"/>
        <v>2.2800181000000003E-2</v>
      </c>
      <c r="K209" s="5">
        <f t="shared" si="10"/>
        <v>-8.0151690000000008E-3</v>
      </c>
      <c r="L209" s="5">
        <f t="shared" si="10"/>
        <v>-6.401442999999998E-3</v>
      </c>
    </row>
    <row r="210" spans="1:12" x14ac:dyDescent="0.3">
      <c r="A210" s="2">
        <v>43866</v>
      </c>
      <c r="B210">
        <v>1342.6999510000001</v>
      </c>
      <c r="C210">
        <v>1.0840850000000001E-2</v>
      </c>
      <c r="D210">
        <v>41142.660159999999</v>
      </c>
      <c r="E210">
        <v>8.6611090000000002E-3</v>
      </c>
      <c r="F210" s="41">
        <v>2.0000000000000001E-4</v>
      </c>
      <c r="G210" s="5">
        <f t="shared" si="11"/>
        <v>1.064085E-2</v>
      </c>
      <c r="H210" s="5">
        <f t="shared" si="12"/>
        <v>8.4611089999999996E-3</v>
      </c>
      <c r="K210" s="5">
        <f t="shared" si="10"/>
        <v>7.9016765999999988E-2</v>
      </c>
      <c r="L210" s="5">
        <f t="shared" si="10"/>
        <v>2.2800181000000003E-2</v>
      </c>
    </row>
    <row r="211" spans="1:12" x14ac:dyDescent="0.3">
      <c r="A211" s="2">
        <v>43867</v>
      </c>
      <c r="B211">
        <v>1394</v>
      </c>
      <c r="C211">
        <v>3.8206637000000002E-2</v>
      </c>
      <c r="D211">
        <v>41306.03125</v>
      </c>
      <c r="E211">
        <v>3.9708440000000003E-3</v>
      </c>
      <c r="F211" s="41">
        <v>-9.1000000000000004E-3</v>
      </c>
      <c r="G211" s="5">
        <f t="shared" si="11"/>
        <v>4.7306636999999999E-2</v>
      </c>
      <c r="H211" s="5">
        <f t="shared" si="12"/>
        <v>1.3070844000000002E-2</v>
      </c>
      <c r="K211" s="5">
        <f t="shared" si="10"/>
        <v>1.064085E-2</v>
      </c>
      <c r="L211" s="5">
        <f t="shared" si="10"/>
        <v>8.4611089999999996E-3</v>
      </c>
    </row>
    <row r="212" spans="1:12" x14ac:dyDescent="0.3">
      <c r="A212" s="2">
        <v>43868</v>
      </c>
      <c r="B212">
        <v>1379.5</v>
      </c>
      <c r="C212">
        <v>-1.0401722E-2</v>
      </c>
      <c r="D212">
        <v>41141.851560000003</v>
      </c>
      <c r="E212">
        <v>-3.9747150000000002E-3</v>
      </c>
      <c r="F212" s="41">
        <v>-1.1000000000000001E-3</v>
      </c>
      <c r="G212" s="5">
        <f t="shared" si="11"/>
        <v>-9.3017220000000001E-3</v>
      </c>
      <c r="H212" s="5">
        <f t="shared" si="12"/>
        <v>-2.8747149999999999E-3</v>
      </c>
      <c r="K212" s="5">
        <f t="shared" si="10"/>
        <v>4.7306636999999999E-2</v>
      </c>
      <c r="L212" s="5">
        <f t="shared" si="10"/>
        <v>1.3070844000000002E-2</v>
      </c>
    </row>
    <row r="213" spans="1:12" x14ac:dyDescent="0.3">
      <c r="A213" s="2">
        <v>43871</v>
      </c>
      <c r="B213">
        <v>1358.1999510000001</v>
      </c>
      <c r="C213">
        <v>-1.5440412000000001E-2</v>
      </c>
      <c r="D213">
        <v>40979.621090000001</v>
      </c>
      <c r="E213">
        <v>-3.9431980000000002E-3</v>
      </c>
      <c r="F213" s="41">
        <v>2.0000000000000001E-4</v>
      </c>
      <c r="G213" s="5">
        <f t="shared" si="11"/>
        <v>-1.5640411999999999E-2</v>
      </c>
      <c r="H213" s="5">
        <f t="shared" si="12"/>
        <v>-4.1431979999999998E-3</v>
      </c>
      <c r="K213" s="5">
        <f t="shared" si="10"/>
        <v>-9.3017220000000001E-3</v>
      </c>
      <c r="L213" s="5">
        <f t="shared" si="10"/>
        <v>-2.8747149999999999E-3</v>
      </c>
    </row>
    <row r="214" spans="1:12" x14ac:dyDescent="0.3">
      <c r="A214" s="2">
        <v>43872</v>
      </c>
      <c r="B214">
        <v>1308.400024</v>
      </c>
      <c r="C214">
        <v>-3.6666123000000002E-2</v>
      </c>
      <c r="D214">
        <v>41216.140630000002</v>
      </c>
      <c r="E214">
        <v>5.7716379999999999E-3</v>
      </c>
      <c r="F214" s="41">
        <v>3.7000000000000002E-3</v>
      </c>
      <c r="G214" s="5">
        <f t="shared" si="11"/>
        <v>-4.0366123000000004E-2</v>
      </c>
      <c r="H214" s="5">
        <f t="shared" si="12"/>
        <v>2.0716379999999998E-3</v>
      </c>
      <c r="K214" s="5">
        <f t="shared" si="10"/>
        <v>-1.5640411999999999E-2</v>
      </c>
      <c r="L214" s="5">
        <f t="shared" si="10"/>
        <v>-4.1431979999999998E-3</v>
      </c>
    </row>
    <row r="215" spans="1:12" x14ac:dyDescent="0.3">
      <c r="A215" s="2">
        <v>43873</v>
      </c>
      <c r="B215">
        <v>1306.4499510000001</v>
      </c>
      <c r="C215">
        <v>-1.490426E-3</v>
      </c>
      <c r="D215">
        <v>41565.898439999997</v>
      </c>
      <c r="E215">
        <v>8.4859429999999993E-3</v>
      </c>
      <c r="F215" s="41">
        <v>1.4E-3</v>
      </c>
      <c r="G215" s="5">
        <f t="shared" si="11"/>
        <v>-2.8904259999999998E-3</v>
      </c>
      <c r="H215" s="5">
        <f t="shared" si="12"/>
        <v>7.0859429999999991E-3</v>
      </c>
      <c r="K215" s="5">
        <f t="shared" si="10"/>
        <v>-4.0366123000000004E-2</v>
      </c>
      <c r="L215" s="5">
        <f t="shared" si="10"/>
        <v>2.0716379999999998E-3</v>
      </c>
    </row>
    <row r="216" spans="1:12" x14ac:dyDescent="0.3">
      <c r="A216" s="2">
        <v>43874</v>
      </c>
      <c r="B216">
        <v>1290.1999510000001</v>
      </c>
      <c r="C216">
        <v>-1.2438286999999999E-2</v>
      </c>
      <c r="D216">
        <v>41459.789060000003</v>
      </c>
      <c r="E216">
        <v>-2.5527990000000001E-3</v>
      </c>
      <c r="F216" s="41">
        <v>-7.7000000000000002E-3</v>
      </c>
      <c r="G216" s="5">
        <f t="shared" si="11"/>
        <v>-4.738286999999999E-3</v>
      </c>
      <c r="H216" s="5">
        <f t="shared" si="12"/>
        <v>5.1472010000000006E-3</v>
      </c>
      <c r="K216" s="5">
        <f t="shared" si="10"/>
        <v>-2.8904259999999998E-3</v>
      </c>
      <c r="L216" s="5">
        <f t="shared" si="10"/>
        <v>7.0859429999999991E-3</v>
      </c>
    </row>
    <row r="217" spans="1:12" x14ac:dyDescent="0.3">
      <c r="A217" s="2">
        <v>43875</v>
      </c>
      <c r="B217">
        <v>1306.1999510000001</v>
      </c>
      <c r="C217">
        <v>1.2401179E-2</v>
      </c>
      <c r="D217">
        <v>41257.738279999998</v>
      </c>
      <c r="E217">
        <v>-4.8734160000000002E-3</v>
      </c>
      <c r="F217" s="41">
        <v>-8.3999999999999995E-3</v>
      </c>
      <c r="G217" s="5">
        <f t="shared" si="11"/>
        <v>2.0801179E-2</v>
      </c>
      <c r="H217" s="5">
        <f t="shared" si="12"/>
        <v>3.5265839999999993E-3</v>
      </c>
      <c r="K217" s="5">
        <f t="shared" si="10"/>
        <v>-4.738286999999999E-3</v>
      </c>
      <c r="L217" s="5">
        <f t="shared" si="10"/>
        <v>5.1472010000000006E-3</v>
      </c>
    </row>
    <row r="218" spans="1:12" x14ac:dyDescent="0.3">
      <c r="A218" s="2">
        <v>43878</v>
      </c>
      <c r="B218">
        <v>1273.1999510000001</v>
      </c>
      <c r="C218">
        <v>-2.5264126000000001E-2</v>
      </c>
      <c r="D218">
        <v>41055.691409999999</v>
      </c>
      <c r="E218">
        <v>-4.8971869999999999E-3</v>
      </c>
      <c r="F218" s="41">
        <v>2.8E-3</v>
      </c>
      <c r="G218" s="5">
        <f t="shared" si="11"/>
        <v>-2.8064126000000002E-2</v>
      </c>
      <c r="H218" s="5">
        <f t="shared" si="12"/>
        <v>-7.6971869999999994E-3</v>
      </c>
      <c r="K218" s="5">
        <f t="shared" si="10"/>
        <v>2.0801179E-2</v>
      </c>
      <c r="L218" s="5">
        <f t="shared" si="10"/>
        <v>3.5265839999999993E-3</v>
      </c>
    </row>
    <row r="219" spans="1:12" x14ac:dyDescent="0.3">
      <c r="A219" s="2">
        <v>43879</v>
      </c>
      <c r="B219">
        <v>1251.6999510000001</v>
      </c>
      <c r="C219">
        <v>-1.6886585999999999E-2</v>
      </c>
      <c r="D219">
        <v>40894.378909999999</v>
      </c>
      <c r="E219">
        <v>-3.929114E-3</v>
      </c>
      <c r="F219" s="41">
        <v>-5.0000000000000001E-4</v>
      </c>
      <c r="G219" s="5">
        <f t="shared" si="11"/>
        <v>-1.6386585999999998E-2</v>
      </c>
      <c r="H219" s="5">
        <f t="shared" si="12"/>
        <v>-3.429114E-3</v>
      </c>
      <c r="K219" s="5">
        <f t="shared" si="10"/>
        <v>-2.8064126000000002E-2</v>
      </c>
      <c r="L219" s="5">
        <f t="shared" si="10"/>
        <v>-7.6971869999999994E-3</v>
      </c>
    </row>
    <row r="220" spans="1:12" x14ac:dyDescent="0.3">
      <c r="A220" s="2">
        <v>43880</v>
      </c>
      <c r="B220">
        <v>1256.599976</v>
      </c>
      <c r="C220">
        <v>3.9146959999999996E-3</v>
      </c>
      <c r="D220">
        <v>41323</v>
      </c>
      <c r="E220">
        <v>1.0481173999999999E-2</v>
      </c>
      <c r="F220" s="41" t="s">
        <v>8</v>
      </c>
      <c r="G220" s="5" t="e">
        <f t="shared" si="11"/>
        <v>#VALUE!</v>
      </c>
      <c r="H220" s="5" t="e">
        <f t="shared" si="12"/>
        <v>#VALUE!</v>
      </c>
      <c r="K220" s="5">
        <f t="shared" si="10"/>
        <v>-1.6386585999999998E-2</v>
      </c>
      <c r="L220" s="5">
        <f t="shared" si="10"/>
        <v>-3.429114E-3</v>
      </c>
    </row>
    <row r="221" spans="1:12" x14ac:dyDescent="0.3">
      <c r="A221" s="2">
        <v>43881</v>
      </c>
      <c r="B221">
        <v>1270.4499510000001</v>
      </c>
      <c r="C221">
        <v>1.1021784999999999E-2</v>
      </c>
      <c r="D221">
        <v>41170.121090000001</v>
      </c>
      <c r="E221">
        <v>-3.6996080000000001E-3</v>
      </c>
      <c r="F221" s="41">
        <v>6.0000000000000001E-3</v>
      </c>
      <c r="G221" s="5">
        <f t="shared" si="11"/>
        <v>5.0217849999999991E-3</v>
      </c>
      <c r="H221" s="5">
        <f t="shared" si="12"/>
        <v>-9.6996080000000002E-3</v>
      </c>
      <c r="K221" s="5">
        <f>G221</f>
        <v>5.0217849999999991E-3</v>
      </c>
      <c r="L221" s="5">
        <f>H221</f>
        <v>-9.6996080000000002E-3</v>
      </c>
    </row>
    <row r="222" spans="1:12" x14ac:dyDescent="0.3">
      <c r="A222" s="2">
        <v>43885</v>
      </c>
      <c r="B222">
        <v>1239.25</v>
      </c>
      <c r="C222">
        <v>-2.4558190000000001E-2</v>
      </c>
      <c r="D222">
        <v>40363.230470000002</v>
      </c>
      <c r="E222">
        <v>-1.9598937E-2</v>
      </c>
      <c r="F222" s="41">
        <v>-8.6E-3</v>
      </c>
      <c r="G222" s="5">
        <f t="shared" si="11"/>
        <v>-1.5958190000000001E-2</v>
      </c>
      <c r="H222" s="5">
        <f t="shared" si="12"/>
        <v>-1.0998937E-2</v>
      </c>
      <c r="K222" s="5">
        <f t="shared" ref="K222:L241" si="13">G222</f>
        <v>-1.5958190000000001E-2</v>
      </c>
      <c r="L222" s="5">
        <f t="shared" si="13"/>
        <v>-1.0998937E-2</v>
      </c>
    </row>
    <row r="223" spans="1:12" x14ac:dyDescent="0.3">
      <c r="A223" s="2">
        <v>43886</v>
      </c>
      <c r="B223">
        <v>1208.1999510000001</v>
      </c>
      <c r="C223">
        <v>-2.5055516999999999E-2</v>
      </c>
      <c r="D223">
        <v>40281.199220000002</v>
      </c>
      <c r="E223">
        <v>-2.0323260000000001E-3</v>
      </c>
      <c r="F223" s="41">
        <v>0</v>
      </c>
      <c r="G223" s="5">
        <f t="shared" si="11"/>
        <v>-2.5055516999999999E-2</v>
      </c>
      <c r="H223" s="5">
        <f t="shared" si="12"/>
        <v>-2.0323260000000001E-3</v>
      </c>
      <c r="K223" s="5">
        <f t="shared" si="13"/>
        <v>-2.5055516999999999E-2</v>
      </c>
      <c r="L223" s="5">
        <f t="shared" si="13"/>
        <v>-2.0323260000000001E-3</v>
      </c>
    </row>
    <row r="224" spans="1:12" x14ac:dyDescent="0.3">
      <c r="A224" s="2">
        <v>43887</v>
      </c>
      <c r="B224">
        <v>1189.5</v>
      </c>
      <c r="C224">
        <v>-1.547753E-2</v>
      </c>
      <c r="D224">
        <v>39888.960939999997</v>
      </c>
      <c r="E224">
        <v>-9.7375029999999998E-3</v>
      </c>
      <c r="F224" s="41">
        <v>-3.3E-3</v>
      </c>
      <c r="G224" s="5">
        <f t="shared" si="11"/>
        <v>-1.2177529999999999E-2</v>
      </c>
      <c r="H224" s="5">
        <f t="shared" si="12"/>
        <v>-6.4375029999999998E-3</v>
      </c>
      <c r="K224" s="5">
        <f t="shared" si="13"/>
        <v>-1.2177529999999999E-2</v>
      </c>
      <c r="L224" s="5">
        <f t="shared" si="13"/>
        <v>-6.4375029999999998E-3</v>
      </c>
    </row>
    <row r="225" spans="1:12" x14ac:dyDescent="0.3">
      <c r="A225" s="2">
        <v>43888</v>
      </c>
      <c r="B225">
        <v>1147.900024</v>
      </c>
      <c r="C225">
        <v>-3.4972656999999997E-2</v>
      </c>
      <c r="D225">
        <v>39745.660159999999</v>
      </c>
      <c r="E225">
        <v>-3.5924920000000001E-3</v>
      </c>
      <c r="F225" s="41">
        <v>5.0000000000000001E-3</v>
      </c>
      <c r="G225" s="5">
        <f t="shared" si="11"/>
        <v>-3.9972656999999995E-2</v>
      </c>
      <c r="H225" s="5">
        <f t="shared" si="12"/>
        <v>-8.5924920000000002E-3</v>
      </c>
      <c r="K225" s="5">
        <f t="shared" si="13"/>
        <v>-3.9972656999999995E-2</v>
      </c>
      <c r="L225" s="5">
        <f t="shared" si="13"/>
        <v>-8.5924920000000002E-3</v>
      </c>
    </row>
    <row r="226" spans="1:12" x14ac:dyDescent="0.3">
      <c r="A226" s="2">
        <v>43889</v>
      </c>
      <c r="B226">
        <v>1070.5500489999999</v>
      </c>
      <c r="C226">
        <v>-6.7383894999999999E-2</v>
      </c>
      <c r="D226">
        <v>38297.289060000003</v>
      </c>
      <c r="E226">
        <v>-3.6440987000000001E-2</v>
      </c>
      <c r="F226" s="41">
        <v>-1.1000000000000001E-3</v>
      </c>
      <c r="G226" s="5">
        <f t="shared" si="11"/>
        <v>-6.6283894999999995E-2</v>
      </c>
      <c r="H226" s="5">
        <f t="shared" si="12"/>
        <v>-3.5340987000000004E-2</v>
      </c>
      <c r="K226" s="5">
        <f t="shared" si="13"/>
        <v>-6.6283894999999995E-2</v>
      </c>
      <c r="L226" s="5">
        <f t="shared" si="13"/>
        <v>-3.5340987000000004E-2</v>
      </c>
    </row>
    <row r="227" spans="1:12" x14ac:dyDescent="0.3">
      <c r="A227" s="2">
        <v>43892</v>
      </c>
      <c r="B227">
        <v>1051.400024</v>
      </c>
      <c r="C227">
        <v>-1.7888023999999999E-2</v>
      </c>
      <c r="D227">
        <v>38144.019529999998</v>
      </c>
      <c r="E227">
        <v>-4.0020990000000003E-3</v>
      </c>
      <c r="F227" s="41">
        <v>-3.8999999999999998E-3</v>
      </c>
      <c r="G227" s="5">
        <f t="shared" si="11"/>
        <v>-1.3988023999999998E-2</v>
      </c>
      <c r="H227" s="5">
        <f t="shared" si="12"/>
        <v>-1.0209900000000046E-4</v>
      </c>
      <c r="K227" s="5">
        <f t="shared" si="13"/>
        <v>-1.3988023999999998E-2</v>
      </c>
      <c r="L227" s="5">
        <f t="shared" si="13"/>
        <v>-1.0209900000000046E-4</v>
      </c>
    </row>
    <row r="228" spans="1:12" x14ac:dyDescent="0.3">
      <c r="A228" s="2">
        <v>43893</v>
      </c>
      <c r="B228">
        <v>1084</v>
      </c>
      <c r="C228">
        <v>3.1006254E-2</v>
      </c>
      <c r="D228">
        <v>38623.699220000002</v>
      </c>
      <c r="E228">
        <v>1.2575489E-2</v>
      </c>
      <c r="F228" s="41">
        <v>-5.9999999999999995E-4</v>
      </c>
      <c r="G228" s="5">
        <f t="shared" si="11"/>
        <v>3.1606254E-2</v>
      </c>
      <c r="H228" s="5">
        <f t="shared" si="12"/>
        <v>1.3175489E-2</v>
      </c>
      <c r="K228" s="5">
        <f t="shared" si="13"/>
        <v>3.1606254E-2</v>
      </c>
      <c r="L228" s="5">
        <f t="shared" si="13"/>
        <v>1.3175489E-2</v>
      </c>
    </row>
    <row r="229" spans="1:12" x14ac:dyDescent="0.3">
      <c r="A229" s="2">
        <v>43894</v>
      </c>
      <c r="B229">
        <v>1043.0500489999999</v>
      </c>
      <c r="C229">
        <v>-3.7776707999999999E-2</v>
      </c>
      <c r="D229">
        <v>38409.480470000002</v>
      </c>
      <c r="E229">
        <v>-5.5463029999999998E-3</v>
      </c>
      <c r="F229" s="41">
        <v>-1.83E-2</v>
      </c>
      <c r="G229" s="5">
        <f t="shared" si="11"/>
        <v>-1.9476707999999999E-2</v>
      </c>
      <c r="H229" s="5">
        <f t="shared" si="12"/>
        <v>1.2753697000000001E-2</v>
      </c>
      <c r="K229" s="5">
        <f t="shared" si="13"/>
        <v>-1.9476707999999999E-2</v>
      </c>
      <c r="L229" s="5">
        <f t="shared" si="13"/>
        <v>1.2753697000000001E-2</v>
      </c>
    </row>
    <row r="230" spans="1:12" x14ac:dyDescent="0.3">
      <c r="A230" s="2">
        <v>43895</v>
      </c>
      <c r="B230">
        <v>1048.400024</v>
      </c>
      <c r="C230">
        <v>5.1291640000000003E-3</v>
      </c>
      <c r="D230">
        <v>38470.609380000002</v>
      </c>
      <c r="E230">
        <v>1.5915059999999999E-3</v>
      </c>
      <c r="F230" s="41">
        <v>2.0999999999999999E-3</v>
      </c>
      <c r="G230" s="5">
        <f t="shared" si="11"/>
        <v>3.0291640000000004E-3</v>
      </c>
      <c r="H230" s="5">
        <f t="shared" si="12"/>
        <v>-5.0849399999999996E-4</v>
      </c>
      <c r="K230" s="5">
        <f t="shared" si="13"/>
        <v>3.0291640000000004E-3</v>
      </c>
      <c r="L230" s="5">
        <f t="shared" si="13"/>
        <v>-5.0849399999999996E-4</v>
      </c>
    </row>
    <row r="231" spans="1:12" x14ac:dyDescent="0.3">
      <c r="A231" s="2">
        <v>43896</v>
      </c>
      <c r="B231">
        <v>1004.599976</v>
      </c>
      <c r="C231">
        <v>-4.1777992E-2</v>
      </c>
      <c r="D231">
        <v>37576.621090000001</v>
      </c>
      <c r="E231">
        <v>-2.3238215E-2</v>
      </c>
      <c r="F231" s="41">
        <v>-8.6999999999999994E-3</v>
      </c>
      <c r="G231" s="5">
        <f t="shared" si="11"/>
        <v>-3.3077992000000001E-2</v>
      </c>
      <c r="H231" s="5">
        <f t="shared" si="12"/>
        <v>-1.4538215E-2</v>
      </c>
      <c r="K231" s="5">
        <f t="shared" si="13"/>
        <v>-3.3077992000000001E-2</v>
      </c>
      <c r="L231" s="5">
        <f t="shared" si="13"/>
        <v>-1.4538215E-2</v>
      </c>
    </row>
    <row r="232" spans="1:12" x14ac:dyDescent="0.3">
      <c r="A232" s="2">
        <v>43899</v>
      </c>
      <c r="B232">
        <v>1004.599976</v>
      </c>
      <c r="C232">
        <v>0</v>
      </c>
      <c r="D232">
        <v>35634.949220000002</v>
      </c>
      <c r="E232">
        <v>-5.1672337999999998E-2</v>
      </c>
      <c r="F232" s="41">
        <v>-1.9199999999999998E-2</v>
      </c>
      <c r="G232" s="5">
        <f t="shared" si="11"/>
        <v>1.9199999999999998E-2</v>
      </c>
      <c r="H232" s="5">
        <f t="shared" si="12"/>
        <v>-3.2472338000000003E-2</v>
      </c>
      <c r="K232" s="5">
        <f t="shared" si="13"/>
        <v>1.9199999999999998E-2</v>
      </c>
      <c r="L232" s="5">
        <f t="shared" si="13"/>
        <v>-3.2472338000000003E-2</v>
      </c>
    </row>
    <row r="233" spans="1:12" x14ac:dyDescent="0.3">
      <c r="A233" s="2">
        <v>43901</v>
      </c>
      <c r="B233">
        <v>992.29998799999998</v>
      </c>
      <c r="C233">
        <v>-1.2243667E-2</v>
      </c>
      <c r="D233">
        <v>35697.398439999997</v>
      </c>
      <c r="E233">
        <v>1.752471E-3</v>
      </c>
      <c r="F233" s="41">
        <v>9.7000000000000003E-3</v>
      </c>
      <c r="G233" s="5">
        <f t="shared" si="11"/>
        <v>-2.1943667E-2</v>
      </c>
      <c r="H233" s="5">
        <f t="shared" si="12"/>
        <v>-7.9475290000000001E-3</v>
      </c>
      <c r="K233" s="5">
        <f t="shared" si="13"/>
        <v>-2.1943667E-2</v>
      </c>
      <c r="L233" s="5">
        <f t="shared" si="13"/>
        <v>-7.9475290000000001E-3</v>
      </c>
    </row>
    <row r="234" spans="1:12" x14ac:dyDescent="0.3">
      <c r="A234" s="2">
        <v>43902</v>
      </c>
      <c r="B234">
        <v>888.70001200000002</v>
      </c>
      <c r="C234">
        <v>-0.104403887</v>
      </c>
      <c r="D234">
        <v>32778.140630000002</v>
      </c>
      <c r="E234">
        <v>-8.1777886999999994E-2</v>
      </c>
      <c r="F234" s="41">
        <v>1.8100000000000002E-2</v>
      </c>
      <c r="G234" s="5">
        <f t="shared" si="11"/>
        <v>-0.12250388700000001</v>
      </c>
      <c r="H234" s="5">
        <f t="shared" si="12"/>
        <v>-9.9877886999999999E-2</v>
      </c>
      <c r="K234" s="5">
        <f t="shared" si="13"/>
        <v>-0.12250388700000001</v>
      </c>
      <c r="L234" s="5">
        <f t="shared" si="13"/>
        <v>-9.9877886999999999E-2</v>
      </c>
    </row>
    <row r="235" spans="1:12" x14ac:dyDescent="0.3">
      <c r="A235" s="2">
        <v>43903</v>
      </c>
      <c r="B235">
        <v>910.5</v>
      </c>
      <c r="C235">
        <v>2.4530198999999999E-2</v>
      </c>
      <c r="D235">
        <v>34103.480470000002</v>
      </c>
      <c r="E235">
        <v>4.0433649000000002E-2</v>
      </c>
      <c r="F235" s="41">
        <v>1.38E-2</v>
      </c>
      <c r="G235" s="5">
        <f t="shared" si="11"/>
        <v>1.0730198999999999E-2</v>
      </c>
      <c r="H235" s="5">
        <f t="shared" si="12"/>
        <v>2.6633649000000002E-2</v>
      </c>
      <c r="K235" s="5">
        <f t="shared" si="13"/>
        <v>1.0730198999999999E-2</v>
      </c>
      <c r="L235" s="5">
        <f t="shared" si="13"/>
        <v>2.6633649000000002E-2</v>
      </c>
    </row>
    <row r="236" spans="1:12" x14ac:dyDescent="0.3">
      <c r="A236" s="2">
        <v>43906</v>
      </c>
      <c r="B236">
        <v>840.84997599999997</v>
      </c>
      <c r="C236">
        <v>-7.6496457000000004E-2</v>
      </c>
      <c r="D236">
        <v>31390.070309999999</v>
      </c>
      <c r="E236">
        <v>-7.9564024999999997E-2</v>
      </c>
      <c r="F236" s="41">
        <v>-1.7999999999999999E-2</v>
      </c>
      <c r="G236" s="5">
        <f t="shared" si="11"/>
        <v>-5.8496457000000002E-2</v>
      </c>
      <c r="H236" s="5">
        <f t="shared" si="12"/>
        <v>-6.1564024999999994E-2</v>
      </c>
      <c r="K236" s="5">
        <f t="shared" si="13"/>
        <v>-5.8496457000000002E-2</v>
      </c>
      <c r="L236" s="5">
        <f t="shared" si="13"/>
        <v>-6.1564024999999994E-2</v>
      </c>
    </row>
    <row r="237" spans="1:12" x14ac:dyDescent="0.3">
      <c r="A237" s="2">
        <v>43907</v>
      </c>
      <c r="B237">
        <v>832.59997599999997</v>
      </c>
      <c r="C237">
        <v>-9.8115010000000002E-3</v>
      </c>
      <c r="D237">
        <v>30579.089840000001</v>
      </c>
      <c r="E237">
        <v>-2.5835574E-2</v>
      </c>
      <c r="F237" s="41">
        <v>9.1999999999999998E-3</v>
      </c>
      <c r="G237" s="5">
        <f t="shared" si="11"/>
        <v>-1.9011501E-2</v>
      </c>
      <c r="H237" s="5">
        <f t="shared" si="12"/>
        <v>-3.5035574E-2</v>
      </c>
      <c r="K237" s="5">
        <f t="shared" si="13"/>
        <v>-1.9011501E-2</v>
      </c>
      <c r="L237" s="5">
        <f t="shared" si="13"/>
        <v>-3.5035574E-2</v>
      </c>
    </row>
    <row r="238" spans="1:12" x14ac:dyDescent="0.3">
      <c r="A238" s="2">
        <v>43908</v>
      </c>
      <c r="B238">
        <v>782.29998799999998</v>
      </c>
      <c r="C238">
        <v>-6.0413150999999998E-2</v>
      </c>
      <c r="D238">
        <v>28869.509770000001</v>
      </c>
      <c r="E238">
        <v>-5.5906833000000003E-2</v>
      </c>
      <c r="F238" s="41">
        <v>4.8999999999999998E-3</v>
      </c>
      <c r="G238" s="5">
        <f t="shared" si="11"/>
        <v>-6.5313151E-2</v>
      </c>
      <c r="H238" s="5">
        <f t="shared" si="12"/>
        <v>-6.0806833000000005E-2</v>
      </c>
      <c r="K238" s="5">
        <f t="shared" si="13"/>
        <v>-6.5313151E-2</v>
      </c>
      <c r="L238" s="5">
        <f t="shared" si="13"/>
        <v>-6.0806833000000005E-2</v>
      </c>
    </row>
    <row r="239" spans="1:12" x14ac:dyDescent="0.3">
      <c r="A239" s="2">
        <v>43909</v>
      </c>
      <c r="B239">
        <v>732.5</v>
      </c>
      <c r="C239">
        <v>-6.3658429000000002E-2</v>
      </c>
      <c r="D239">
        <v>28288.230469999999</v>
      </c>
      <c r="E239">
        <v>-2.0134712999999999E-2</v>
      </c>
      <c r="F239" s="41">
        <v>1.8100000000000002E-2</v>
      </c>
      <c r="G239" s="5">
        <f t="shared" si="11"/>
        <v>-8.1758429000000007E-2</v>
      </c>
      <c r="H239" s="5">
        <f t="shared" si="12"/>
        <v>-3.8234713000000004E-2</v>
      </c>
      <c r="K239" s="5">
        <f t="shared" si="13"/>
        <v>-8.1758429000000007E-2</v>
      </c>
      <c r="L239" s="5">
        <f t="shared" si="13"/>
        <v>-3.8234713000000004E-2</v>
      </c>
    </row>
    <row r="240" spans="1:12" x14ac:dyDescent="0.3">
      <c r="A240" s="2">
        <v>43910</v>
      </c>
      <c r="B240">
        <v>760.79998799999998</v>
      </c>
      <c r="C240">
        <v>3.8634795999999999E-2</v>
      </c>
      <c r="D240">
        <v>29915.960940000001</v>
      </c>
      <c r="E240">
        <v>5.7540908000000002E-2</v>
      </c>
      <c r="F240" s="41">
        <v>-2.3599999999999999E-2</v>
      </c>
      <c r="G240" s="5">
        <f t="shared" si="11"/>
        <v>6.2234795999999995E-2</v>
      </c>
      <c r="H240" s="5">
        <f t="shared" si="12"/>
        <v>8.1140907999999998E-2</v>
      </c>
      <c r="K240" s="5">
        <f t="shared" si="13"/>
        <v>6.2234795999999995E-2</v>
      </c>
      <c r="L240" s="5">
        <f t="shared" si="13"/>
        <v>8.1140907999999998E-2</v>
      </c>
    </row>
    <row r="241" spans="1:12" x14ac:dyDescent="0.3">
      <c r="A241" s="2">
        <v>43913</v>
      </c>
      <c r="B241">
        <v>631.90002400000003</v>
      </c>
      <c r="C241">
        <v>-0.16942687400000001</v>
      </c>
      <c r="D241">
        <v>25981.240229999999</v>
      </c>
      <c r="E241">
        <v>-0.1315258</v>
      </c>
      <c r="F241" s="41">
        <v>1.9199999999999998E-2</v>
      </c>
      <c r="G241" s="5">
        <f t="shared" si="11"/>
        <v>-0.188626874</v>
      </c>
      <c r="H241" s="5">
        <f t="shared" si="12"/>
        <v>-0.15072579999999999</v>
      </c>
      <c r="K241" s="5">
        <f t="shared" si="13"/>
        <v>-0.188626874</v>
      </c>
      <c r="L241" s="5">
        <f t="shared" si="13"/>
        <v>-0.15072579999999999</v>
      </c>
    </row>
    <row r="242" spans="1:12" x14ac:dyDescent="0.3">
      <c r="A242" s="2">
        <v>43914</v>
      </c>
      <c r="B242">
        <v>621.25</v>
      </c>
      <c r="C242">
        <v>-1.6853969999999999E-2</v>
      </c>
      <c r="D242">
        <v>26674.029299999998</v>
      </c>
      <c r="E242">
        <v>2.6664973000000002E-2</v>
      </c>
      <c r="F242" s="41">
        <v>-1.18E-2</v>
      </c>
      <c r="G242" s="5">
        <f t="shared" si="11"/>
        <v>-5.0539699999999996E-3</v>
      </c>
      <c r="H242" s="5">
        <f t="shared" si="12"/>
        <v>3.8464973E-2</v>
      </c>
      <c r="K242" s="5">
        <f>G242</f>
        <v>-5.0539699999999996E-3</v>
      </c>
      <c r="L242" s="5">
        <f t="shared" ref="L242" si="14">H242</f>
        <v>3.8464973E-2</v>
      </c>
    </row>
    <row r="243" spans="1:12" x14ac:dyDescent="0.3">
      <c r="A243" s="2">
        <v>43915</v>
      </c>
      <c r="B243">
        <v>638.65002400000003</v>
      </c>
      <c r="C243">
        <v>2.8008087000000001E-2</v>
      </c>
      <c r="D243">
        <v>28535.779299999998</v>
      </c>
      <c r="E243">
        <v>6.9796354000000005E-2</v>
      </c>
      <c r="F243" s="41" t="s">
        <v>8</v>
      </c>
      <c r="G243" s="5" t="e">
        <f t="shared" si="11"/>
        <v>#VALUE!</v>
      </c>
      <c r="H243" s="5" t="e">
        <f t="shared" si="12"/>
        <v>#VALUE!</v>
      </c>
      <c r="K243" s="5">
        <f>G244</f>
        <v>0.108640236</v>
      </c>
      <c r="L243" s="5">
        <f>H244</f>
        <v>6.1946353999999995E-2</v>
      </c>
    </row>
    <row r="244" spans="1:12" x14ac:dyDescent="0.3">
      <c r="A244" s="2">
        <v>43916</v>
      </c>
      <c r="B244">
        <v>700.04998799999998</v>
      </c>
      <c r="C244">
        <v>9.6140236000000004E-2</v>
      </c>
      <c r="D244">
        <v>29946.769530000001</v>
      </c>
      <c r="E244">
        <v>4.9446353999999998E-2</v>
      </c>
      <c r="F244" s="41">
        <v>-1.2500000000000001E-2</v>
      </c>
      <c r="G244" s="5">
        <f t="shared" si="11"/>
        <v>0.108640236</v>
      </c>
      <c r="H244" s="5">
        <f t="shared" si="12"/>
        <v>6.1946353999999995E-2</v>
      </c>
      <c r="K244" s="5">
        <f t="shared" ref="K244:L245" si="15">G245</f>
        <v>2.7713217999999998E-2</v>
      </c>
      <c r="L244" s="5">
        <f t="shared" si="15"/>
        <v>8.6195709999999995E-3</v>
      </c>
    </row>
    <row r="245" spans="1:12" x14ac:dyDescent="0.3">
      <c r="A245" s="2">
        <v>43917</v>
      </c>
      <c r="B245">
        <v>710.34997599999997</v>
      </c>
      <c r="C245">
        <v>1.4713218E-2</v>
      </c>
      <c r="D245">
        <v>29815.589840000001</v>
      </c>
      <c r="E245">
        <v>-4.3804289999999999E-3</v>
      </c>
      <c r="F245" s="41">
        <v>-1.2999999999999999E-2</v>
      </c>
      <c r="G245" s="5">
        <f t="shared" si="11"/>
        <v>2.7713217999999998E-2</v>
      </c>
      <c r="H245" s="5">
        <f t="shared" si="12"/>
        <v>8.6195709999999995E-3</v>
      </c>
      <c r="K245" s="5">
        <f t="shared" si="15"/>
        <v>-3.8051256999999998E-2</v>
      </c>
      <c r="L245" s="5">
        <f t="shared" si="15"/>
        <v>-5.6725853999999999E-2</v>
      </c>
    </row>
    <row r="246" spans="1:12" x14ac:dyDescent="0.3">
      <c r="A246" s="2">
        <v>43920</v>
      </c>
      <c r="B246">
        <v>690.84997599999997</v>
      </c>
      <c r="C246">
        <v>-2.7451257E-2</v>
      </c>
      <c r="D246">
        <v>28440.320309999999</v>
      </c>
      <c r="E246">
        <v>-4.6125854000000001E-2</v>
      </c>
      <c r="F246" s="41">
        <v>1.06E-2</v>
      </c>
      <c r="G246" s="5">
        <f t="shared" si="11"/>
        <v>-3.8051256999999998E-2</v>
      </c>
      <c r="H246" s="5">
        <f t="shared" si="12"/>
        <v>-5.6725853999999999E-2</v>
      </c>
    </row>
  </sheetData>
  <mergeCells count="2">
    <mergeCell ref="K5:L5"/>
    <mergeCell ref="K6:L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4"/>
  <sheetViews>
    <sheetView workbookViewId="0">
      <selection activeCell="C30" sqref="C30"/>
    </sheetView>
  </sheetViews>
  <sheetFormatPr defaultRowHeight="14.4" x14ac:dyDescent="0.3"/>
  <cols>
    <col min="1" max="1" width="19.33203125" customWidth="1"/>
    <col min="2" max="2" width="12.88671875" customWidth="1"/>
    <col min="3" max="3" width="20.6640625" customWidth="1"/>
    <col min="4" max="4" width="20.33203125" customWidth="1"/>
    <col min="5" max="5" width="26.33203125" customWidth="1"/>
    <col min="6" max="6" width="19.6640625" customWidth="1"/>
    <col min="7" max="7" width="22.6640625" customWidth="1"/>
    <col min="8" max="8" width="27.88671875" customWidth="1"/>
  </cols>
  <sheetData>
    <row r="1" spans="1:8" s="38" customFormat="1" x14ac:dyDescent="0.3">
      <c r="A1" s="38" t="s">
        <v>0</v>
      </c>
      <c r="B1" s="38" t="s">
        <v>127</v>
      </c>
      <c r="C1" s="38" t="s">
        <v>126</v>
      </c>
      <c r="D1" s="38" t="s">
        <v>125</v>
      </c>
      <c r="E1" s="38" t="s">
        <v>124</v>
      </c>
      <c r="F1" s="39" t="s">
        <v>117</v>
      </c>
      <c r="G1" s="38" t="s">
        <v>118</v>
      </c>
      <c r="H1" s="38" t="s">
        <v>119</v>
      </c>
    </row>
    <row r="2" spans="1:8" x14ac:dyDescent="0.3">
      <c r="A2" s="2">
        <v>43556</v>
      </c>
      <c r="B2">
        <v>1753.480225</v>
      </c>
      <c r="D2">
        <v>38862.230469000002</v>
      </c>
      <c r="F2" s="40"/>
    </row>
    <row r="3" spans="1:8" x14ac:dyDescent="0.3">
      <c r="A3" s="2">
        <v>43563</v>
      </c>
      <c r="B3">
        <v>1749.108154</v>
      </c>
      <c r="C3">
        <f t="shared" ref="C3:C34" si="0">(B3-B2)/B2</f>
        <v>-2.4933677253189471E-3</v>
      </c>
      <c r="D3">
        <v>38767.109375</v>
      </c>
      <c r="E3">
        <f t="shared" ref="E3:E34" si="1">(D3-D2)/D2</f>
        <v>-2.4476488573109312E-3</v>
      </c>
      <c r="F3" s="41">
        <v>7.6E-3</v>
      </c>
      <c r="G3" s="5">
        <f t="shared" ref="G3:G34" si="2">C3-F3</f>
        <v>-1.0093367725318946E-2</v>
      </c>
      <c r="H3" s="5">
        <f t="shared" ref="H3:H34" si="3">E3-F3</f>
        <v>-1.0047648857310932E-2</v>
      </c>
    </row>
    <row r="4" spans="1:8" x14ac:dyDescent="0.3">
      <c r="A4" s="2">
        <v>43570</v>
      </c>
      <c r="B4">
        <v>1730.932861</v>
      </c>
      <c r="C4">
        <f t="shared" si="0"/>
        <v>-1.0391177331393317E-2</v>
      </c>
      <c r="D4">
        <v>39140.28125</v>
      </c>
      <c r="E4">
        <f t="shared" si="1"/>
        <v>9.6259917496105546E-3</v>
      </c>
      <c r="F4" s="41">
        <v>1.5E-3</v>
      </c>
      <c r="G4" s="5">
        <f t="shared" si="2"/>
        <v>-1.1891177331393317E-2</v>
      </c>
      <c r="H4" s="5">
        <f t="shared" si="3"/>
        <v>8.125991749610555E-3</v>
      </c>
    </row>
    <row r="5" spans="1:8" x14ac:dyDescent="0.3">
      <c r="A5" s="2">
        <v>43577</v>
      </c>
      <c r="B5">
        <v>1676.210327</v>
      </c>
      <c r="C5">
        <f t="shared" si="0"/>
        <v>-3.1614475195985085E-2</v>
      </c>
      <c r="D5">
        <v>39067.328125</v>
      </c>
      <c r="E5">
        <f t="shared" si="1"/>
        <v>-1.8638886249699599E-3</v>
      </c>
      <c r="F5" s="41">
        <v>-1.6000000000000001E-3</v>
      </c>
      <c r="G5" s="5">
        <f t="shared" si="2"/>
        <v>-3.0014475195985085E-2</v>
      </c>
      <c r="H5" s="5">
        <f t="shared" si="3"/>
        <v>-2.6388862496995978E-4</v>
      </c>
    </row>
    <row r="6" spans="1:8" x14ac:dyDescent="0.3">
      <c r="A6" s="2">
        <v>43584</v>
      </c>
      <c r="B6">
        <v>1572.561768</v>
      </c>
      <c r="C6">
        <f t="shared" si="0"/>
        <v>-6.1835055738801672E-2</v>
      </c>
      <c r="D6">
        <v>38963.261719000002</v>
      </c>
      <c r="E6">
        <f t="shared" si="1"/>
        <v>-2.6637707515350614E-3</v>
      </c>
      <c r="F6" s="41">
        <v>-1.5E-3</v>
      </c>
      <c r="G6" s="5">
        <f t="shared" si="2"/>
        <v>-6.0335055738801671E-2</v>
      </c>
      <c r="H6" s="5">
        <f t="shared" si="3"/>
        <v>-1.1637707515350613E-3</v>
      </c>
    </row>
    <row r="7" spans="1:8" x14ac:dyDescent="0.3">
      <c r="A7" s="2">
        <v>43591</v>
      </c>
      <c r="B7">
        <v>1539.8951420000001</v>
      </c>
      <c r="C7">
        <f t="shared" si="0"/>
        <v>-2.0772873069110472E-2</v>
      </c>
      <c r="D7">
        <v>37462.988280999998</v>
      </c>
      <c r="E7">
        <f t="shared" si="1"/>
        <v>-3.8504821511603893E-2</v>
      </c>
      <c r="F7" s="41">
        <v>2.2000000000000001E-3</v>
      </c>
      <c r="G7" s="5">
        <f t="shared" si="2"/>
        <v>-2.2972873069110472E-2</v>
      </c>
      <c r="H7" s="5">
        <f t="shared" si="3"/>
        <v>-4.0704821511603893E-2</v>
      </c>
    </row>
    <row r="8" spans="1:8" x14ac:dyDescent="0.3">
      <c r="A8" s="2">
        <v>43598</v>
      </c>
      <c r="B8">
        <v>1426.7657469999999</v>
      </c>
      <c r="C8">
        <f t="shared" si="0"/>
        <v>-7.3465648351269466E-2</v>
      </c>
      <c r="D8">
        <v>37930.769530999998</v>
      </c>
      <c r="E8">
        <f t="shared" si="1"/>
        <v>1.2486490572810054E-2</v>
      </c>
      <c r="F8" s="41">
        <v>-6.8999999999999999E-3</v>
      </c>
      <c r="G8" s="5">
        <f t="shared" si="2"/>
        <v>-6.6565648351269463E-2</v>
      </c>
      <c r="H8" s="5">
        <f t="shared" si="3"/>
        <v>1.9386490572810056E-2</v>
      </c>
    </row>
    <row r="9" spans="1:8" x14ac:dyDescent="0.3">
      <c r="A9" s="2">
        <v>43605</v>
      </c>
      <c r="B9">
        <v>1562.295044</v>
      </c>
      <c r="C9">
        <f t="shared" si="0"/>
        <v>9.4990573810011747E-2</v>
      </c>
      <c r="D9">
        <v>39434.71875</v>
      </c>
      <c r="E9">
        <f t="shared" si="1"/>
        <v>3.9649847276914771E-2</v>
      </c>
      <c r="F9" s="41">
        <v>-1.8499999999999999E-2</v>
      </c>
      <c r="G9" s="5">
        <f t="shared" si="2"/>
        <v>0.11349057381001175</v>
      </c>
      <c r="H9" s="5">
        <f t="shared" si="3"/>
        <v>5.8149847276914773E-2</v>
      </c>
    </row>
    <row r="10" spans="1:8" x14ac:dyDescent="0.3">
      <c r="A10" s="2">
        <v>43612</v>
      </c>
      <c r="B10">
        <v>1527.27063</v>
      </c>
      <c r="C10">
        <f t="shared" si="0"/>
        <v>-2.2418565644505738E-2</v>
      </c>
      <c r="D10">
        <v>39714.199219000002</v>
      </c>
      <c r="E10">
        <f t="shared" si="1"/>
        <v>7.0871678018497829E-3</v>
      </c>
      <c r="F10" s="41">
        <v>-2.6800000000000001E-2</v>
      </c>
      <c r="G10" s="5">
        <f t="shared" si="2"/>
        <v>4.3814343554942625E-3</v>
      </c>
      <c r="H10" s="5">
        <f t="shared" si="3"/>
        <v>3.3887167801849784E-2</v>
      </c>
    </row>
    <row r="11" spans="1:8" x14ac:dyDescent="0.3">
      <c r="A11" s="2">
        <v>43619</v>
      </c>
      <c r="B11">
        <v>1497.6004640000001</v>
      </c>
      <c r="C11">
        <f t="shared" si="0"/>
        <v>-1.9426921082087385E-2</v>
      </c>
      <c r="D11">
        <v>39615.898437999997</v>
      </c>
      <c r="E11">
        <f t="shared" si="1"/>
        <v>-2.4752049124278069E-3</v>
      </c>
      <c r="F11" s="41">
        <v>-8.2000000000000007E-3</v>
      </c>
      <c r="G11" s="5">
        <f t="shared" si="2"/>
        <v>-1.1226921082087385E-2</v>
      </c>
      <c r="H11" s="5">
        <f t="shared" si="3"/>
        <v>5.7247950875721938E-3</v>
      </c>
    </row>
    <row r="12" spans="1:8" x14ac:dyDescent="0.3">
      <c r="A12" s="2">
        <v>43626</v>
      </c>
      <c r="B12">
        <v>1427.355225</v>
      </c>
      <c r="C12">
        <f t="shared" si="0"/>
        <v>-4.6905193133006451E-2</v>
      </c>
      <c r="D12">
        <v>39452.070312999997</v>
      </c>
      <c r="E12">
        <f t="shared" si="1"/>
        <v>-4.1354135955390652E-3</v>
      </c>
      <c r="F12" s="41">
        <v>-7.9000000000000008E-3</v>
      </c>
      <c r="G12" s="5">
        <f t="shared" si="2"/>
        <v>-3.9005193133006447E-2</v>
      </c>
      <c r="H12" s="5">
        <f t="shared" si="3"/>
        <v>3.7645864044609356E-3</v>
      </c>
    </row>
    <row r="13" spans="1:8" x14ac:dyDescent="0.3">
      <c r="A13" s="2">
        <v>43633</v>
      </c>
      <c r="B13">
        <v>1367.0327150000001</v>
      </c>
      <c r="C13">
        <f t="shared" si="0"/>
        <v>-4.2261736212161179E-2</v>
      </c>
      <c r="D13">
        <v>39194.488280999998</v>
      </c>
      <c r="E13">
        <f t="shared" si="1"/>
        <v>-6.5289864373764342E-3</v>
      </c>
      <c r="F13" s="41">
        <v>-8.3999999999999995E-3</v>
      </c>
      <c r="G13" s="5">
        <f t="shared" si="2"/>
        <v>-3.3861736212161181E-2</v>
      </c>
      <c r="H13" s="5">
        <f t="shared" si="3"/>
        <v>1.8710135626235653E-3</v>
      </c>
    </row>
    <row r="14" spans="1:8" x14ac:dyDescent="0.3">
      <c r="A14" s="2">
        <v>43640</v>
      </c>
      <c r="B14">
        <v>1390.7098390000001</v>
      </c>
      <c r="C14">
        <f t="shared" si="0"/>
        <v>1.7320085862027119E-2</v>
      </c>
      <c r="D14">
        <v>39394.640625</v>
      </c>
      <c r="E14">
        <f t="shared" si="1"/>
        <v>5.1066451630911629E-3</v>
      </c>
      <c r="F14" s="41">
        <v>2.5999999999999999E-3</v>
      </c>
      <c r="G14" s="5">
        <f t="shared" si="2"/>
        <v>1.4720085862027119E-2</v>
      </c>
      <c r="H14" s="5">
        <f t="shared" si="3"/>
        <v>2.506645163091163E-3</v>
      </c>
    </row>
    <row r="15" spans="1:8" x14ac:dyDescent="0.3">
      <c r="A15" s="2">
        <v>43647</v>
      </c>
      <c r="B15">
        <v>1357.1099850000001</v>
      </c>
      <c r="C15">
        <f t="shared" si="0"/>
        <v>-2.4160218801759732E-2</v>
      </c>
      <c r="D15">
        <v>39513.390625</v>
      </c>
      <c r="E15">
        <f t="shared" si="1"/>
        <v>3.0143694196981901E-3</v>
      </c>
      <c r="F15" s="41">
        <v>-2.6700000000000002E-2</v>
      </c>
      <c r="G15" s="5">
        <f t="shared" si="2"/>
        <v>2.5397811982402693E-3</v>
      </c>
      <c r="H15" s="5">
        <f t="shared" si="3"/>
        <v>2.971436941969819E-2</v>
      </c>
    </row>
    <row r="16" spans="1:8" x14ac:dyDescent="0.3">
      <c r="A16" s="2">
        <v>43654</v>
      </c>
      <c r="B16">
        <v>1262.7945560000001</v>
      </c>
      <c r="C16">
        <f t="shared" si="0"/>
        <v>-6.9497262596590503E-2</v>
      </c>
      <c r="D16">
        <v>38736.230469000002</v>
      </c>
      <c r="E16">
        <f t="shared" si="1"/>
        <v>-1.9668273051421999E-2</v>
      </c>
      <c r="F16" s="41">
        <v>-3.09E-2</v>
      </c>
      <c r="G16" s="5">
        <f t="shared" si="2"/>
        <v>-3.8597262596590506E-2</v>
      </c>
      <c r="H16" s="5">
        <f t="shared" si="3"/>
        <v>1.1231726948578002E-2</v>
      </c>
    </row>
    <row r="17" spans="1:8" x14ac:dyDescent="0.3">
      <c r="A17" s="2">
        <v>43661</v>
      </c>
      <c r="B17">
        <v>1237.5946039999999</v>
      </c>
      <c r="C17">
        <f t="shared" si="0"/>
        <v>-1.9955702121351372E-2</v>
      </c>
      <c r="D17">
        <v>38337.011719000002</v>
      </c>
      <c r="E17">
        <f t="shared" si="1"/>
        <v>-1.0306081546047402E-2</v>
      </c>
      <c r="F17" s="41">
        <v>-1.9599999999999999E-2</v>
      </c>
      <c r="G17" s="5">
        <f t="shared" si="2"/>
        <v>-3.557021213513728E-4</v>
      </c>
      <c r="H17" s="5">
        <f t="shared" si="3"/>
        <v>9.2939184539525977E-3</v>
      </c>
    </row>
    <row r="18" spans="1:8" x14ac:dyDescent="0.3">
      <c r="A18" s="2">
        <v>43668</v>
      </c>
      <c r="B18">
        <v>1125.7425539999999</v>
      </c>
      <c r="C18">
        <f t="shared" si="0"/>
        <v>-9.0378585716587342E-2</v>
      </c>
      <c r="D18">
        <v>37882.789062999997</v>
      </c>
      <c r="E18">
        <f t="shared" si="1"/>
        <v>-1.184814975484619E-2</v>
      </c>
      <c r="F18" s="41">
        <v>2.58E-2</v>
      </c>
      <c r="G18" s="5">
        <f t="shared" si="2"/>
        <v>-0.11617858571658735</v>
      </c>
      <c r="H18" s="5">
        <f t="shared" si="3"/>
        <v>-3.7648149754846191E-2</v>
      </c>
    </row>
    <row r="19" spans="1:8" x14ac:dyDescent="0.3">
      <c r="A19" s="2">
        <v>43675</v>
      </c>
      <c r="B19">
        <v>1056.528687</v>
      </c>
      <c r="C19">
        <f t="shared" si="0"/>
        <v>-6.1482855697395929E-2</v>
      </c>
      <c r="D19">
        <v>37118.21875</v>
      </c>
      <c r="E19">
        <f t="shared" si="1"/>
        <v>-2.0182524357657446E-2</v>
      </c>
      <c r="F19" s="41">
        <v>-2.6499999999999999E-2</v>
      </c>
      <c r="G19" s="5">
        <f t="shared" si="2"/>
        <v>-3.4982855697395926E-2</v>
      </c>
      <c r="H19" s="5">
        <f t="shared" si="3"/>
        <v>6.3174756423425536E-3</v>
      </c>
    </row>
    <row r="20" spans="1:8" x14ac:dyDescent="0.3">
      <c r="A20" s="2">
        <v>43682</v>
      </c>
      <c r="B20">
        <v>1109.139038</v>
      </c>
      <c r="C20">
        <f t="shared" si="0"/>
        <v>4.9795478009581048E-2</v>
      </c>
      <c r="D20">
        <v>37581.910155999998</v>
      </c>
      <c r="E20">
        <f t="shared" si="1"/>
        <v>1.2492286042147378E-2</v>
      </c>
      <c r="F20" s="41">
        <v>2.24E-2</v>
      </c>
      <c r="G20" s="5">
        <f t="shared" si="2"/>
        <v>2.7395478009581049E-2</v>
      </c>
      <c r="H20" s="5">
        <f t="shared" si="3"/>
        <v>-9.9077139578526222E-3</v>
      </c>
    </row>
    <row r="21" spans="1:8" x14ac:dyDescent="0.3">
      <c r="A21" s="2">
        <v>43689</v>
      </c>
      <c r="B21">
        <v>1110.2646480000001</v>
      </c>
      <c r="C21">
        <f t="shared" si="0"/>
        <v>1.0148502229528878E-3</v>
      </c>
      <c r="D21">
        <v>37350.328125</v>
      </c>
      <c r="E21">
        <f t="shared" si="1"/>
        <v>-6.1620612161201113E-3</v>
      </c>
      <c r="F21" s="41">
        <v>6.3E-3</v>
      </c>
      <c r="G21" s="5">
        <f t="shared" si="2"/>
        <v>-5.2851497770471118E-3</v>
      </c>
      <c r="H21" s="5">
        <f t="shared" si="3"/>
        <v>-1.2462061216120111E-2</v>
      </c>
    </row>
    <row r="22" spans="1:8" x14ac:dyDescent="0.3">
      <c r="A22" s="2">
        <v>43696</v>
      </c>
      <c r="B22">
        <v>1184.6096190000001</v>
      </c>
      <c r="C22">
        <f t="shared" si="0"/>
        <v>6.6961486285205027E-2</v>
      </c>
      <c r="D22">
        <v>36701.160155999998</v>
      </c>
      <c r="E22">
        <f t="shared" si="1"/>
        <v>-1.7380515823781719E-2</v>
      </c>
      <c r="F22" s="41">
        <v>4.4000000000000003E-3</v>
      </c>
      <c r="G22" s="5">
        <f t="shared" si="2"/>
        <v>6.2561486285205026E-2</v>
      </c>
      <c r="H22" s="5">
        <f t="shared" si="3"/>
        <v>-2.178051582378172E-2</v>
      </c>
    </row>
    <row r="23" spans="1:8" x14ac:dyDescent="0.3">
      <c r="A23" s="2">
        <v>43703</v>
      </c>
      <c r="B23">
        <v>1204.3985600000001</v>
      </c>
      <c r="C23">
        <f t="shared" si="0"/>
        <v>1.6705031499495211E-2</v>
      </c>
      <c r="D23">
        <v>37332.789062999997</v>
      </c>
      <c r="E23">
        <f t="shared" si="1"/>
        <v>1.7210052878852609E-2</v>
      </c>
      <c r="F23" s="41">
        <v>-1.1999999999999999E-3</v>
      </c>
      <c r="G23" s="5">
        <f t="shared" si="2"/>
        <v>1.7905031499495211E-2</v>
      </c>
      <c r="H23" s="5">
        <f t="shared" si="3"/>
        <v>1.8410052878852608E-2</v>
      </c>
    </row>
    <row r="24" spans="1:8" x14ac:dyDescent="0.3">
      <c r="A24" s="2">
        <v>43710</v>
      </c>
      <c r="B24">
        <v>1202.71228</v>
      </c>
      <c r="C24">
        <f t="shared" si="0"/>
        <v>-1.4001013086565998E-3</v>
      </c>
      <c r="D24">
        <v>36981.769530999998</v>
      </c>
      <c r="E24">
        <f t="shared" si="1"/>
        <v>-9.4024459680107034E-3</v>
      </c>
      <c r="F24" s="41">
        <v>6.3E-3</v>
      </c>
      <c r="G24" s="5">
        <f t="shared" si="2"/>
        <v>-7.7001013086565994E-3</v>
      </c>
      <c r="H24" s="5">
        <f t="shared" si="3"/>
        <v>-1.5702445968010702E-2</v>
      </c>
    </row>
    <row r="25" spans="1:8" x14ac:dyDescent="0.3">
      <c r="A25" s="2">
        <v>43717</v>
      </c>
      <c r="B25">
        <v>1188.279663</v>
      </c>
      <c r="C25">
        <f t="shared" si="0"/>
        <v>-1.200005790246021E-2</v>
      </c>
      <c r="D25">
        <v>37384.988280999998</v>
      </c>
      <c r="E25">
        <f t="shared" si="1"/>
        <v>1.0903176216649168E-2</v>
      </c>
      <c r="F25" s="41">
        <v>5.1999999999999998E-3</v>
      </c>
      <c r="G25" s="5">
        <f t="shared" si="2"/>
        <v>-1.7200057902460208E-2</v>
      </c>
      <c r="H25" s="5">
        <f t="shared" si="3"/>
        <v>5.7031762166491681E-3</v>
      </c>
    </row>
    <row r="26" spans="1:8" x14ac:dyDescent="0.3">
      <c r="A26" s="2">
        <v>43724</v>
      </c>
      <c r="B26">
        <v>1196.5500489999999</v>
      </c>
      <c r="C26">
        <f t="shared" si="0"/>
        <v>6.9599659554216544E-3</v>
      </c>
      <c r="D26">
        <v>38014.621094000002</v>
      </c>
      <c r="E26">
        <f t="shared" si="1"/>
        <v>1.6841861986619886E-2</v>
      </c>
      <c r="F26" s="41">
        <v>2.2800000000000001E-2</v>
      </c>
      <c r="G26" s="5">
        <f t="shared" si="2"/>
        <v>-1.5840034044578347E-2</v>
      </c>
      <c r="H26" s="5">
        <f t="shared" si="3"/>
        <v>-5.9581380133801147E-3</v>
      </c>
    </row>
    <row r="27" spans="1:8" x14ac:dyDescent="0.3">
      <c r="A27" s="2">
        <v>43731</v>
      </c>
      <c r="B27">
        <v>1159</v>
      </c>
      <c r="C27">
        <f t="shared" si="0"/>
        <v>-3.138192926520865E-2</v>
      </c>
      <c r="D27">
        <v>38822.570312999997</v>
      </c>
      <c r="E27">
        <f t="shared" si="1"/>
        <v>2.1253643880920239E-2</v>
      </c>
      <c r="F27" s="41">
        <v>-7.7999999999999996E-3</v>
      </c>
      <c r="G27" s="5">
        <f t="shared" si="2"/>
        <v>-2.3581929265208648E-2</v>
      </c>
      <c r="H27" s="5">
        <f t="shared" si="3"/>
        <v>2.9053643880920237E-2</v>
      </c>
    </row>
    <row r="28" spans="1:8" x14ac:dyDescent="0.3">
      <c r="A28" s="2">
        <v>43738</v>
      </c>
      <c r="B28">
        <v>1104.75</v>
      </c>
      <c r="C28">
        <f t="shared" si="0"/>
        <v>-4.6807592752372736E-2</v>
      </c>
      <c r="D28">
        <v>37673.308594000002</v>
      </c>
      <c r="E28">
        <f t="shared" si="1"/>
        <v>-2.9602927104884571E-2</v>
      </c>
      <c r="F28" s="41">
        <v>-7.3000000000000001E-3</v>
      </c>
      <c r="G28" s="5">
        <f t="shared" si="2"/>
        <v>-3.9507592752372735E-2</v>
      </c>
      <c r="H28" s="5">
        <f t="shared" si="3"/>
        <v>-2.230292710488457E-2</v>
      </c>
    </row>
    <row r="29" spans="1:8" x14ac:dyDescent="0.3">
      <c r="A29" s="2">
        <v>43745</v>
      </c>
      <c r="B29">
        <v>1084.900024</v>
      </c>
      <c r="C29">
        <f t="shared" si="0"/>
        <v>-1.7967844308667092E-2</v>
      </c>
      <c r="D29">
        <v>38127.078125</v>
      </c>
      <c r="E29">
        <f t="shared" si="1"/>
        <v>1.2044854777429004E-2</v>
      </c>
      <c r="F29" s="41">
        <v>7.0000000000000001E-3</v>
      </c>
      <c r="G29" s="5">
        <f t="shared" si="2"/>
        <v>-2.4967844308667091E-2</v>
      </c>
      <c r="H29" s="5">
        <f t="shared" si="3"/>
        <v>5.0448547774290036E-3</v>
      </c>
    </row>
    <row r="30" spans="1:8" x14ac:dyDescent="0.3">
      <c r="A30" s="2">
        <v>43752</v>
      </c>
      <c r="B30">
        <v>1076.1999510000001</v>
      </c>
      <c r="C30">
        <f t="shared" si="0"/>
        <v>-8.019239383849415E-3</v>
      </c>
      <c r="D30">
        <v>39298.378905999998</v>
      </c>
      <c r="E30">
        <f t="shared" si="1"/>
        <v>3.0720968891449721E-2</v>
      </c>
      <c r="F30" s="41">
        <v>-5.1999999999999998E-3</v>
      </c>
      <c r="G30" s="5">
        <f t="shared" si="2"/>
        <v>-2.8192393838494152E-3</v>
      </c>
      <c r="H30" s="5">
        <f t="shared" si="3"/>
        <v>3.5920968891449717E-2</v>
      </c>
    </row>
    <row r="31" spans="1:8" x14ac:dyDescent="0.3">
      <c r="A31" s="2">
        <v>43759</v>
      </c>
      <c r="B31">
        <v>1060.900024</v>
      </c>
      <c r="C31">
        <f t="shared" si="0"/>
        <v>-1.4216621163923492E-2</v>
      </c>
      <c r="D31">
        <v>39058.058594000002</v>
      </c>
      <c r="E31">
        <f t="shared" si="1"/>
        <v>-6.1152729117613693E-3</v>
      </c>
      <c r="F31" s="41">
        <v>-3.3E-3</v>
      </c>
      <c r="G31" s="5">
        <f t="shared" si="2"/>
        <v>-1.0916621163923491E-2</v>
      </c>
      <c r="H31" s="5">
        <f t="shared" si="3"/>
        <v>-2.8152729117613693E-3</v>
      </c>
    </row>
    <row r="32" spans="1:8" x14ac:dyDescent="0.3">
      <c r="A32" s="2">
        <v>43766</v>
      </c>
      <c r="B32">
        <v>1111.099976</v>
      </c>
      <c r="C32">
        <f t="shared" si="0"/>
        <v>4.7318268323462621E-2</v>
      </c>
      <c r="D32">
        <v>40165.03125</v>
      </c>
      <c r="E32">
        <f t="shared" si="1"/>
        <v>2.8341722447260815E-2</v>
      </c>
      <c r="F32" s="41">
        <v>-3.3700000000000001E-2</v>
      </c>
      <c r="G32" s="5">
        <f t="shared" si="2"/>
        <v>8.1018268323462622E-2</v>
      </c>
      <c r="H32" s="5">
        <f t="shared" si="3"/>
        <v>6.2041722447260819E-2</v>
      </c>
    </row>
    <row r="33" spans="1:8" x14ac:dyDescent="0.3">
      <c r="A33" s="2">
        <v>43773</v>
      </c>
      <c r="B33">
        <v>1083.349976</v>
      </c>
      <c r="C33">
        <f t="shared" si="0"/>
        <v>-2.4975250291968325E-2</v>
      </c>
      <c r="D33">
        <v>40323.609375</v>
      </c>
      <c r="E33">
        <f t="shared" si="1"/>
        <v>3.9481638645556885E-3</v>
      </c>
      <c r="F33" s="41">
        <v>1.6899999999999998E-2</v>
      </c>
      <c r="G33" s="5">
        <f t="shared" si="2"/>
        <v>-4.1875250291968327E-2</v>
      </c>
      <c r="H33" s="5">
        <f t="shared" si="3"/>
        <v>-1.295183613544431E-2</v>
      </c>
    </row>
    <row r="34" spans="1:8" x14ac:dyDescent="0.3">
      <c r="A34" s="2">
        <v>43780</v>
      </c>
      <c r="B34">
        <v>1026.9499510000001</v>
      </c>
      <c r="C34">
        <f t="shared" si="0"/>
        <v>-5.2060761757011305E-2</v>
      </c>
      <c r="D34">
        <v>40356.691405999998</v>
      </c>
      <c r="E34">
        <f t="shared" si="1"/>
        <v>8.2041343800211579E-4</v>
      </c>
      <c r="F34" s="41">
        <v>-5.3E-3</v>
      </c>
      <c r="G34" s="5">
        <f t="shared" si="2"/>
        <v>-4.6760761757011306E-2</v>
      </c>
      <c r="H34" s="5">
        <f t="shared" si="3"/>
        <v>6.1204134380021154E-3</v>
      </c>
    </row>
    <row r="35" spans="1:8" x14ac:dyDescent="0.3">
      <c r="A35" s="2">
        <v>43787</v>
      </c>
      <c r="B35">
        <v>1008.700012</v>
      </c>
      <c r="C35">
        <f t="shared" ref="C35:C54" si="4">(B35-B34)/B34</f>
        <v>-1.7771011121066833E-2</v>
      </c>
      <c r="D35">
        <v>40359.410155999998</v>
      </c>
      <c r="E35">
        <f t="shared" ref="E35:E54" si="5">(D35-D34)/D34</f>
        <v>6.7368010242677918E-5</v>
      </c>
      <c r="F35" s="41">
        <v>-3.7000000000000002E-3</v>
      </c>
      <c r="G35" s="5">
        <f t="shared" ref="G35:G54" si="6">C35-F35</f>
        <v>-1.4071011121066833E-2</v>
      </c>
      <c r="H35" s="5">
        <f t="shared" ref="H35:H54" si="7">E35-F35</f>
        <v>3.7673680102426779E-3</v>
      </c>
    </row>
    <row r="36" spans="1:8" x14ac:dyDescent="0.3">
      <c r="A36" s="2">
        <v>43794</v>
      </c>
      <c r="B36">
        <v>1044.650024</v>
      </c>
      <c r="C36">
        <f t="shared" si="4"/>
        <v>3.563994405900732E-2</v>
      </c>
      <c r="D36">
        <v>40793.808594000002</v>
      </c>
      <c r="E36">
        <f t="shared" si="5"/>
        <v>1.0763250412256689E-2</v>
      </c>
      <c r="F36" s="41">
        <v>-5.4000000000000003E-3</v>
      </c>
      <c r="G36" s="5">
        <f t="shared" si="6"/>
        <v>4.1039944059007322E-2</v>
      </c>
      <c r="H36" s="5">
        <f t="shared" si="7"/>
        <v>1.6163250412256691E-2</v>
      </c>
    </row>
    <row r="37" spans="1:8" x14ac:dyDescent="0.3">
      <c r="A37" s="2">
        <v>43801</v>
      </c>
      <c r="B37">
        <v>1018.700012</v>
      </c>
      <c r="C37">
        <f t="shared" si="4"/>
        <v>-2.4840866705422116E-2</v>
      </c>
      <c r="D37">
        <v>40445.148437999997</v>
      </c>
      <c r="E37">
        <f t="shared" si="5"/>
        <v>-8.5468890504939686E-3</v>
      </c>
      <c r="F37" s="41">
        <v>3.1099999999999999E-2</v>
      </c>
      <c r="G37" s="5">
        <f t="shared" si="6"/>
        <v>-5.5940866705422115E-2</v>
      </c>
      <c r="H37" s="5">
        <f t="shared" si="7"/>
        <v>-3.9646889050493968E-2</v>
      </c>
    </row>
    <row r="38" spans="1:8" x14ac:dyDescent="0.3">
      <c r="A38" s="2">
        <v>43808</v>
      </c>
      <c r="B38">
        <v>964</v>
      </c>
      <c r="C38">
        <f t="shared" si="4"/>
        <v>-5.3695898061891859E-2</v>
      </c>
      <c r="D38">
        <v>41009.710937999997</v>
      </c>
      <c r="E38">
        <f t="shared" si="5"/>
        <v>1.3958719940549624E-2</v>
      </c>
      <c r="F38" s="41">
        <v>1.8200000000000001E-2</v>
      </c>
      <c r="G38" s="5">
        <f t="shared" si="6"/>
        <v>-7.1895898061891866E-2</v>
      </c>
      <c r="H38" s="5">
        <f t="shared" si="7"/>
        <v>-4.241280059450377E-3</v>
      </c>
    </row>
    <row r="39" spans="1:8" x14ac:dyDescent="0.3">
      <c r="A39" s="2">
        <v>43815</v>
      </c>
      <c r="B39">
        <v>982.20001200000002</v>
      </c>
      <c r="C39">
        <f t="shared" si="4"/>
        <v>1.8879680497925325E-2</v>
      </c>
      <c r="D39">
        <v>41681.539062999997</v>
      </c>
      <c r="E39">
        <f t="shared" si="5"/>
        <v>1.6382171676744921E-2</v>
      </c>
      <c r="F39" s="41">
        <v>-2.7099999999999999E-2</v>
      </c>
      <c r="G39" s="5">
        <f t="shared" si="6"/>
        <v>4.5979680497925321E-2</v>
      </c>
      <c r="H39" s="5">
        <f t="shared" si="7"/>
        <v>4.3482171676744924E-2</v>
      </c>
    </row>
    <row r="40" spans="1:8" x14ac:dyDescent="0.3">
      <c r="A40" s="2">
        <v>43822</v>
      </c>
      <c r="B40">
        <v>1113.150024</v>
      </c>
      <c r="C40">
        <f t="shared" si="4"/>
        <v>0.13332316269611286</v>
      </c>
      <c r="D40">
        <v>41575.140625</v>
      </c>
      <c r="E40">
        <f t="shared" si="5"/>
        <v>-2.5526513749691321E-3</v>
      </c>
      <c r="F40" s="41">
        <v>-1.49E-2</v>
      </c>
      <c r="G40" s="5">
        <f t="shared" si="6"/>
        <v>0.14822316269611285</v>
      </c>
      <c r="H40" s="5">
        <f t="shared" si="7"/>
        <v>1.2347348625030868E-2</v>
      </c>
    </row>
    <row r="41" spans="1:8" x14ac:dyDescent="0.3">
      <c r="A41" s="2">
        <v>43829</v>
      </c>
      <c r="B41">
        <v>1094.9499510000001</v>
      </c>
      <c r="C41">
        <f t="shared" si="4"/>
        <v>-1.6350062981267989E-2</v>
      </c>
      <c r="D41">
        <v>41464.609375</v>
      </c>
      <c r="E41">
        <f t="shared" si="5"/>
        <v>-2.6585899250942103E-3</v>
      </c>
      <c r="F41" s="41">
        <v>1.5E-3</v>
      </c>
      <c r="G41" s="5">
        <f t="shared" si="6"/>
        <v>-1.785006298126799E-2</v>
      </c>
      <c r="H41" s="5">
        <f t="shared" si="7"/>
        <v>-4.1585899250942103E-3</v>
      </c>
    </row>
    <row r="42" spans="1:8" x14ac:dyDescent="0.3">
      <c r="A42" s="2">
        <v>43836</v>
      </c>
      <c r="B42">
        <v>1163</v>
      </c>
      <c r="C42">
        <f t="shared" si="4"/>
        <v>6.2149004105485309E-2</v>
      </c>
      <c r="D42">
        <v>41599.71875</v>
      </c>
      <c r="E42">
        <f t="shared" si="5"/>
        <v>3.2584263311898135E-3</v>
      </c>
      <c r="F42" s="41">
        <v>1.15E-2</v>
      </c>
      <c r="G42" s="5">
        <f t="shared" si="6"/>
        <v>5.0649004105485312E-2</v>
      </c>
      <c r="H42" s="5">
        <f t="shared" si="7"/>
        <v>-8.2415736688101864E-3</v>
      </c>
    </row>
    <row r="43" spans="1:8" x14ac:dyDescent="0.3">
      <c r="A43" s="2">
        <v>43843</v>
      </c>
      <c r="B43">
        <v>1404.4499510000001</v>
      </c>
      <c r="C43">
        <f t="shared" si="4"/>
        <v>0.20760958813413591</v>
      </c>
      <c r="D43">
        <v>41945.371094000002</v>
      </c>
      <c r="E43">
        <f t="shared" si="5"/>
        <v>8.3090067525997853E-3</v>
      </c>
      <c r="F43" s="41">
        <v>5.5999999999999999E-3</v>
      </c>
      <c r="G43" s="5">
        <f t="shared" si="6"/>
        <v>0.20200958813413591</v>
      </c>
      <c r="H43" s="5">
        <f t="shared" si="7"/>
        <v>2.7090067525997854E-3</v>
      </c>
    </row>
    <row r="44" spans="1:8" x14ac:dyDescent="0.3">
      <c r="A44" s="2">
        <v>43850</v>
      </c>
      <c r="B44">
        <v>1430.5</v>
      </c>
      <c r="C44">
        <f t="shared" si="4"/>
        <v>1.8548221658914739E-2</v>
      </c>
      <c r="D44">
        <v>41613.191405999998</v>
      </c>
      <c r="E44">
        <f t="shared" si="5"/>
        <v>-7.9193407838873513E-3</v>
      </c>
      <c r="F44" s="41">
        <v>-6.6E-3</v>
      </c>
      <c r="G44" s="5">
        <f t="shared" si="6"/>
        <v>2.5148221658914741E-2</v>
      </c>
      <c r="H44" s="5">
        <f t="shared" si="7"/>
        <v>-1.3193407838873513E-3</v>
      </c>
    </row>
    <row r="45" spans="1:8" x14ac:dyDescent="0.3">
      <c r="A45" s="2">
        <v>43857</v>
      </c>
      <c r="B45">
        <v>1259.150024</v>
      </c>
      <c r="C45">
        <f t="shared" si="4"/>
        <v>-0.11978327577770008</v>
      </c>
      <c r="D45">
        <v>40723.488280999998</v>
      </c>
      <c r="E45">
        <f t="shared" si="5"/>
        <v>-2.1380314629550815E-2</v>
      </c>
      <c r="F45" s="41">
        <v>3.2000000000000002E-3</v>
      </c>
      <c r="G45" s="5">
        <f t="shared" si="6"/>
        <v>-0.12298327577770007</v>
      </c>
      <c r="H45" s="5">
        <f t="shared" si="7"/>
        <v>-2.4580314629550817E-2</v>
      </c>
    </row>
    <row r="46" spans="1:8" x14ac:dyDescent="0.3">
      <c r="A46" s="2">
        <v>43864</v>
      </c>
      <c r="B46">
        <v>1379.5</v>
      </c>
      <c r="C46">
        <f t="shared" si="4"/>
        <v>9.5580330942359543E-2</v>
      </c>
      <c r="D46">
        <v>41141.851562999997</v>
      </c>
      <c r="E46">
        <f t="shared" si="5"/>
        <v>1.0273267336855093E-2</v>
      </c>
      <c r="F46" s="41">
        <v>-2.4199999999999999E-2</v>
      </c>
      <c r="G46" s="5">
        <f t="shared" si="6"/>
        <v>0.11978033094235954</v>
      </c>
      <c r="H46" s="5">
        <f t="shared" si="7"/>
        <v>3.4473267336855094E-2</v>
      </c>
    </row>
    <row r="47" spans="1:8" x14ac:dyDescent="0.3">
      <c r="A47" s="2">
        <v>43871</v>
      </c>
      <c r="B47">
        <v>1306.1999510000001</v>
      </c>
      <c r="C47">
        <f t="shared" si="4"/>
        <v>-5.3135229430953203E-2</v>
      </c>
      <c r="D47">
        <v>41257.738280999998</v>
      </c>
      <c r="E47">
        <f t="shared" si="5"/>
        <v>2.816759907427737E-3</v>
      </c>
      <c r="F47" s="41">
        <v>-1.09E-2</v>
      </c>
      <c r="G47" s="5">
        <f t="shared" si="6"/>
        <v>-4.2235229430953203E-2</v>
      </c>
      <c r="H47" s="5">
        <f t="shared" si="7"/>
        <v>1.3716759907427737E-2</v>
      </c>
    </row>
    <row r="48" spans="1:8" x14ac:dyDescent="0.3">
      <c r="A48" s="2">
        <v>43878</v>
      </c>
      <c r="B48">
        <v>1270.4499510000001</v>
      </c>
      <c r="C48">
        <f t="shared" si="4"/>
        <v>-2.7369469714518462E-2</v>
      </c>
      <c r="D48">
        <v>41170.121094000002</v>
      </c>
      <c r="E48">
        <f t="shared" si="5"/>
        <v>-2.1236546318474667E-3</v>
      </c>
      <c r="F48" s="41">
        <v>8.3000000000000001E-3</v>
      </c>
      <c r="G48" s="5">
        <f t="shared" si="6"/>
        <v>-3.5669469714518461E-2</v>
      </c>
      <c r="H48" s="5">
        <f t="shared" si="7"/>
        <v>-1.0423654631847468E-2</v>
      </c>
    </row>
    <row r="49" spans="1:8" x14ac:dyDescent="0.3">
      <c r="A49" s="2">
        <v>43885</v>
      </c>
      <c r="B49">
        <v>1070.5500489999999</v>
      </c>
      <c r="C49">
        <f t="shared" si="4"/>
        <v>-0.15734575127706082</v>
      </c>
      <c r="D49">
        <v>38297.289062999997</v>
      </c>
      <c r="E49">
        <f t="shared" si="5"/>
        <v>-6.9779538040238662E-2</v>
      </c>
      <c r="F49" s="41">
        <v>-7.9000000000000008E-3</v>
      </c>
      <c r="G49" s="5">
        <f t="shared" si="6"/>
        <v>-0.14944575127706083</v>
      </c>
      <c r="H49" s="5">
        <f t="shared" si="7"/>
        <v>-6.1879538040238657E-2</v>
      </c>
    </row>
    <row r="50" spans="1:8" x14ac:dyDescent="0.3">
      <c r="A50" s="2">
        <v>43892</v>
      </c>
      <c r="B50">
        <v>1004.599976</v>
      </c>
      <c r="C50">
        <f t="shared" si="4"/>
        <v>-6.1603913858678437E-2</v>
      </c>
      <c r="D50">
        <v>37576.621094000002</v>
      </c>
      <c r="E50">
        <f t="shared" si="5"/>
        <v>-1.8817728007182906E-2</v>
      </c>
      <c r="F50" s="41">
        <v>-2.92E-2</v>
      </c>
      <c r="G50" s="5">
        <f t="shared" si="6"/>
        <v>-3.240391385867844E-2</v>
      </c>
      <c r="H50" s="5">
        <f t="shared" si="7"/>
        <v>1.0382271992817094E-2</v>
      </c>
    </row>
    <row r="51" spans="1:8" x14ac:dyDescent="0.3">
      <c r="A51" s="2">
        <v>43899</v>
      </c>
      <c r="B51">
        <v>910.5</v>
      </c>
      <c r="C51">
        <f t="shared" si="4"/>
        <v>-9.3669100386281484E-2</v>
      </c>
      <c r="D51">
        <v>34103.480469000002</v>
      </c>
      <c r="E51">
        <f t="shared" si="5"/>
        <v>-9.242823127475315E-2</v>
      </c>
      <c r="F51" s="41">
        <v>2.2200000000000001E-2</v>
      </c>
      <c r="G51" s="5">
        <f t="shared" si="6"/>
        <v>-0.11586910038628148</v>
      </c>
      <c r="H51" s="5">
        <f t="shared" si="7"/>
        <v>-0.11462823127475315</v>
      </c>
    </row>
    <row r="52" spans="1:8" x14ac:dyDescent="0.3">
      <c r="A52" s="2">
        <v>43906</v>
      </c>
      <c r="B52">
        <v>760.79998799999998</v>
      </c>
      <c r="C52">
        <f t="shared" si="4"/>
        <v>-0.16441516968698519</v>
      </c>
      <c r="D52">
        <v>29915.960938</v>
      </c>
      <c r="E52">
        <f t="shared" si="5"/>
        <v>-0.12278862665663844</v>
      </c>
      <c r="F52" s="41">
        <v>-0.01</v>
      </c>
      <c r="G52" s="5">
        <f t="shared" si="6"/>
        <v>-0.15441516968698518</v>
      </c>
      <c r="H52" s="5">
        <f t="shared" si="7"/>
        <v>-0.11278862665663844</v>
      </c>
    </row>
    <row r="53" spans="1:8" x14ac:dyDescent="0.3">
      <c r="A53" s="2">
        <v>43913</v>
      </c>
      <c r="B53">
        <v>710.34997599999997</v>
      </c>
      <c r="C53">
        <f t="shared" si="4"/>
        <v>-6.6311793895559343E-2</v>
      </c>
      <c r="D53">
        <v>29815.589843999998</v>
      </c>
      <c r="E53">
        <f t="shared" si="5"/>
        <v>-3.3551017869029249E-3</v>
      </c>
      <c r="F53" s="41">
        <v>-1.84E-2</v>
      </c>
      <c r="G53" s="5">
        <f t="shared" si="6"/>
        <v>-4.7911793895559343E-2</v>
      </c>
      <c r="H53" s="5">
        <f t="shared" si="7"/>
        <v>1.5044898213097076E-2</v>
      </c>
    </row>
    <row r="54" spans="1:8" x14ac:dyDescent="0.3">
      <c r="A54" s="2">
        <v>43920</v>
      </c>
      <c r="B54">
        <v>735.5</v>
      </c>
      <c r="C54">
        <f t="shared" si="4"/>
        <v>3.5405116984194886E-2</v>
      </c>
      <c r="D54">
        <v>29468.490234000001</v>
      </c>
      <c r="E54">
        <f t="shared" si="5"/>
        <v>-1.1641547653964886E-2</v>
      </c>
      <c r="F54" s="41">
        <v>2.64E-2</v>
      </c>
      <c r="G54" s="5">
        <f t="shared" si="6"/>
        <v>9.0051169841948858E-3</v>
      </c>
      <c r="H54" s="5">
        <f t="shared" si="7"/>
        <v>-3.8041547653964884E-2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5"/>
  <sheetViews>
    <sheetView workbookViewId="0">
      <selection activeCell="P7" sqref="P7"/>
    </sheetView>
  </sheetViews>
  <sheetFormatPr defaultRowHeight="14.4" x14ac:dyDescent="0.3"/>
  <cols>
    <col min="1" max="1" width="14" customWidth="1"/>
    <col min="2" max="2" width="18.33203125" customWidth="1"/>
    <col min="3" max="3" width="19" customWidth="1"/>
    <col min="4" max="4" width="5.6640625" customWidth="1"/>
    <col min="5" max="5" width="15.109375" customWidth="1"/>
    <col min="6" max="6" width="16.33203125" customWidth="1"/>
    <col min="7" max="7" width="5.6640625" customWidth="1"/>
    <col min="8" max="8" width="17.44140625" customWidth="1"/>
    <col min="9" max="9" width="6" customWidth="1"/>
    <col min="10" max="10" width="22.6640625" customWidth="1"/>
    <col min="11" max="11" width="24" customWidth="1"/>
    <col min="12" max="12" width="9.88671875" customWidth="1"/>
    <col min="13" max="13" width="9.5546875" customWidth="1"/>
    <col min="14" max="14" width="11.109375" customWidth="1"/>
  </cols>
  <sheetData>
    <row r="1" spans="1:15" s="61" customFormat="1" ht="15" thickBot="1" x14ac:dyDescent="0.35">
      <c r="A1" s="61" t="s">
        <v>0</v>
      </c>
      <c r="B1" s="61" t="s">
        <v>153</v>
      </c>
      <c r="C1" s="61" t="s">
        <v>152</v>
      </c>
      <c r="E1" s="61" t="s">
        <v>151</v>
      </c>
      <c r="F1" s="61" t="s">
        <v>150</v>
      </c>
      <c r="H1" s="61" t="s">
        <v>117</v>
      </c>
      <c r="J1" s="61" t="s">
        <v>149</v>
      </c>
      <c r="K1" s="61" t="s">
        <v>148</v>
      </c>
      <c r="M1" s="58"/>
      <c r="N1" s="58"/>
    </row>
    <row r="2" spans="1:15" ht="15" thickTop="1" x14ac:dyDescent="0.3">
      <c r="A2" s="2">
        <v>43920</v>
      </c>
      <c r="B2">
        <v>292.45001200000002</v>
      </c>
      <c r="C2">
        <v>-5.0949156000000002E-2</v>
      </c>
      <c r="E2">
        <v>8281.0996090000008</v>
      </c>
      <c r="F2">
        <v>-4.3780536000000002E-2</v>
      </c>
      <c r="H2" s="5">
        <v>1.06E-2</v>
      </c>
      <c r="J2" s="5">
        <f t="shared" ref="J2:J65" si="0">C2-$H2</f>
        <v>-6.1549156000000001E-2</v>
      </c>
      <c r="K2" s="5">
        <f t="shared" ref="K2:K65" si="1">F2-H2</f>
        <v>-5.4380536E-2</v>
      </c>
      <c r="M2" s="111" t="s">
        <v>147</v>
      </c>
      <c r="N2" s="111"/>
    </row>
    <row r="3" spans="1:15" ht="15" thickBot="1" x14ac:dyDescent="0.35">
      <c r="A3" s="2">
        <v>43917</v>
      </c>
      <c r="B3">
        <v>308.14999399999999</v>
      </c>
      <c r="C3">
        <v>-9.0047210000000003E-3</v>
      </c>
      <c r="E3">
        <v>8660.25</v>
      </c>
      <c r="F3">
        <v>2.1755379999999999E-3</v>
      </c>
      <c r="H3" s="5">
        <v>-1.2999999999999999E-2</v>
      </c>
      <c r="J3" s="5">
        <f t="shared" si="0"/>
        <v>3.9952789999999992E-3</v>
      </c>
      <c r="K3" s="5">
        <f t="shared" si="1"/>
        <v>1.5175537999999999E-2</v>
      </c>
      <c r="M3" s="60" t="s">
        <v>146</v>
      </c>
      <c r="N3" s="60" t="s">
        <v>145</v>
      </c>
    </row>
    <row r="4" spans="1:15" ht="15" thickTop="1" x14ac:dyDescent="0.3">
      <c r="A4" s="2">
        <v>43916</v>
      </c>
      <c r="B4">
        <v>310.95001200000002</v>
      </c>
      <c r="C4">
        <v>2.3703742999999999E-2</v>
      </c>
      <c r="E4">
        <v>8641.4501949999994</v>
      </c>
      <c r="F4">
        <v>3.8904356000000001E-2</v>
      </c>
      <c r="H4" s="5">
        <v>-1.2500000000000001E-2</v>
      </c>
      <c r="J4" s="5">
        <f t="shared" si="0"/>
        <v>3.6203742999999997E-2</v>
      </c>
      <c r="K4" s="5">
        <f t="shared" si="1"/>
        <v>5.1404355999999998E-2</v>
      </c>
      <c r="M4" s="5">
        <f t="shared" ref="M4:N6" si="2">J2</f>
        <v>-6.1549156000000001E-2</v>
      </c>
      <c r="N4" s="5">
        <f t="shared" si="2"/>
        <v>-5.4380536E-2</v>
      </c>
    </row>
    <row r="5" spans="1:15" x14ac:dyDescent="0.3">
      <c r="A5" s="2">
        <v>43915</v>
      </c>
      <c r="B5">
        <v>303.75</v>
      </c>
      <c r="C5">
        <v>-4.261557E-3</v>
      </c>
      <c r="E5">
        <v>8317.8496090000008</v>
      </c>
      <c r="F5">
        <v>6.6247469000000003E-2</v>
      </c>
      <c r="H5" s="5" t="s">
        <v>144</v>
      </c>
      <c r="J5" s="5" t="e">
        <f t="shared" si="0"/>
        <v>#VALUE!</v>
      </c>
      <c r="K5" s="5" t="e">
        <f t="shared" si="1"/>
        <v>#VALUE!</v>
      </c>
      <c r="M5" s="5">
        <f t="shared" si="2"/>
        <v>3.9952789999999992E-3</v>
      </c>
      <c r="N5" s="5">
        <f t="shared" si="2"/>
        <v>1.5175537999999999E-2</v>
      </c>
    </row>
    <row r="6" spans="1:15" x14ac:dyDescent="0.3">
      <c r="A6" s="2">
        <v>43914</v>
      </c>
      <c r="B6">
        <v>305.04998799999998</v>
      </c>
      <c r="C6">
        <v>5.8466257000000001E-2</v>
      </c>
      <c r="E6">
        <v>7801.0498049999997</v>
      </c>
      <c r="F6">
        <v>2.5071423999999998E-2</v>
      </c>
      <c r="H6" s="5">
        <v>-1.18E-2</v>
      </c>
      <c r="J6" s="5">
        <f t="shared" si="0"/>
        <v>7.0266256999999999E-2</v>
      </c>
      <c r="K6" s="5">
        <f t="shared" si="1"/>
        <v>3.6871424E-2</v>
      </c>
      <c r="M6" s="5">
        <f t="shared" si="2"/>
        <v>3.6203742999999997E-2</v>
      </c>
      <c r="N6" s="5">
        <f t="shared" si="2"/>
        <v>5.1404355999999998E-2</v>
      </c>
      <c r="O6" s="59"/>
    </row>
    <row r="7" spans="1:15" x14ac:dyDescent="0.3">
      <c r="A7" s="2">
        <v>43913</v>
      </c>
      <c r="B7">
        <v>288.20001200000002</v>
      </c>
      <c r="C7">
        <v>-7.0172605999999998E-2</v>
      </c>
      <c r="E7">
        <v>7610.25</v>
      </c>
      <c r="F7">
        <v>-0.12980466099999999</v>
      </c>
      <c r="H7" s="5">
        <v>1.9199999999999998E-2</v>
      </c>
      <c r="J7" s="5">
        <f t="shared" si="0"/>
        <v>-8.9372605999999993E-2</v>
      </c>
      <c r="K7" s="5">
        <f t="shared" si="1"/>
        <v>-0.14900466099999998</v>
      </c>
      <c r="M7" s="5">
        <f t="shared" ref="M7:M28" si="3">J6</f>
        <v>7.0266256999999999E-2</v>
      </c>
      <c r="N7" s="5">
        <f t="shared" ref="N7:N28" si="4">K6</f>
        <v>3.6871424E-2</v>
      </c>
    </row>
    <row r="8" spans="1:15" x14ac:dyDescent="0.3">
      <c r="A8" s="2">
        <v>43910</v>
      </c>
      <c r="B8">
        <v>309.95001200000002</v>
      </c>
      <c r="C8">
        <v>4.8545351E-2</v>
      </c>
      <c r="E8">
        <v>8745.4501949999994</v>
      </c>
      <c r="F8">
        <v>5.8329146999999998E-2</v>
      </c>
      <c r="H8" s="5">
        <v>-2.3599999999999999E-2</v>
      </c>
      <c r="J8" s="5">
        <f t="shared" si="0"/>
        <v>7.2145350999999996E-2</v>
      </c>
      <c r="K8" s="5">
        <f t="shared" si="1"/>
        <v>8.1929146999999994E-2</v>
      </c>
      <c r="M8" s="5">
        <f t="shared" si="3"/>
        <v>-8.9372605999999993E-2</v>
      </c>
      <c r="N8" s="5">
        <f t="shared" si="4"/>
        <v>-0.14900466099999998</v>
      </c>
    </row>
    <row r="9" spans="1:15" x14ac:dyDescent="0.3">
      <c r="A9" s="2">
        <v>43909</v>
      </c>
      <c r="B9">
        <v>295.60000600000001</v>
      </c>
      <c r="C9">
        <v>-6.0095370000000002E-2</v>
      </c>
      <c r="E9">
        <v>8263.4501949999994</v>
      </c>
      <c r="F9">
        <v>-2.4247781999999999E-2</v>
      </c>
      <c r="H9" s="5">
        <v>1.8100000000000002E-2</v>
      </c>
      <c r="J9" s="5">
        <f t="shared" si="0"/>
        <v>-7.819537E-2</v>
      </c>
      <c r="K9" s="5">
        <f t="shared" si="1"/>
        <v>-4.2347782E-2</v>
      </c>
      <c r="M9" s="5">
        <f t="shared" si="3"/>
        <v>7.2145350999999996E-2</v>
      </c>
      <c r="N9" s="5">
        <f t="shared" si="4"/>
        <v>8.1929146999999994E-2</v>
      </c>
    </row>
    <row r="10" spans="1:15" x14ac:dyDescent="0.3">
      <c r="A10" s="2">
        <v>43908</v>
      </c>
      <c r="B10">
        <v>314.5</v>
      </c>
      <c r="C10">
        <v>-9.2090054000000005E-2</v>
      </c>
      <c r="E10">
        <v>8468.7998050000006</v>
      </c>
      <c r="F10">
        <v>-5.5564540000000003E-2</v>
      </c>
      <c r="H10" s="5">
        <v>4.8999999999999998E-3</v>
      </c>
      <c r="J10" s="5">
        <f t="shared" si="0"/>
        <v>-9.6990054000000006E-2</v>
      </c>
      <c r="K10" s="5">
        <f t="shared" si="1"/>
        <v>-6.0464540000000004E-2</v>
      </c>
      <c r="M10" s="5">
        <f t="shared" si="3"/>
        <v>-7.819537E-2</v>
      </c>
      <c r="N10" s="5">
        <f t="shared" si="4"/>
        <v>-4.2347782E-2</v>
      </c>
    </row>
    <row r="11" spans="1:15" x14ac:dyDescent="0.3">
      <c r="A11" s="2">
        <v>43907</v>
      </c>
      <c r="B11">
        <v>346.39999399999999</v>
      </c>
      <c r="C11">
        <v>-6.4668587999999999E-2</v>
      </c>
      <c r="E11">
        <v>8967.0498050000006</v>
      </c>
      <c r="F11">
        <v>-2.5045184000000002E-2</v>
      </c>
      <c r="H11" s="5">
        <v>9.1999999999999998E-3</v>
      </c>
      <c r="J11" s="5">
        <f t="shared" si="0"/>
        <v>-7.3868587999999999E-2</v>
      </c>
      <c r="K11" s="5">
        <f t="shared" si="1"/>
        <v>-3.4245183999999998E-2</v>
      </c>
      <c r="M11" s="5">
        <f t="shared" si="3"/>
        <v>-9.6990054000000006E-2</v>
      </c>
      <c r="N11" s="5">
        <f t="shared" si="4"/>
        <v>-6.0464540000000004E-2</v>
      </c>
    </row>
    <row r="12" spans="1:15" x14ac:dyDescent="0.3">
      <c r="A12" s="2">
        <v>43906</v>
      </c>
      <c r="B12">
        <v>370.35000600000001</v>
      </c>
      <c r="C12">
        <v>-7.5742462999999996E-2</v>
      </c>
      <c r="E12">
        <v>9197.4003909999992</v>
      </c>
      <c r="F12">
        <v>-7.6121000999999994E-2</v>
      </c>
      <c r="H12" s="5">
        <v>-1.7999999999999999E-2</v>
      </c>
      <c r="J12" s="5">
        <f t="shared" si="0"/>
        <v>-5.7742462999999994E-2</v>
      </c>
      <c r="K12" s="5">
        <f t="shared" si="1"/>
        <v>-5.8121000999999992E-2</v>
      </c>
      <c r="M12" s="5">
        <f t="shared" si="3"/>
        <v>-7.3868587999999999E-2</v>
      </c>
      <c r="N12" s="5">
        <f t="shared" si="4"/>
        <v>-3.4245183999999998E-2</v>
      </c>
    </row>
    <row r="13" spans="1:15" x14ac:dyDescent="0.3">
      <c r="A13" s="2">
        <v>43903</v>
      </c>
      <c r="B13">
        <v>400.70001200000002</v>
      </c>
      <c r="C13">
        <v>7.7150570000000002E-2</v>
      </c>
      <c r="E13">
        <v>9955.2001949999994</v>
      </c>
      <c r="F13">
        <v>3.8065076000000003E-2</v>
      </c>
      <c r="H13" s="5">
        <v>1.38E-2</v>
      </c>
      <c r="J13" s="5">
        <f t="shared" si="0"/>
        <v>6.3350569999999995E-2</v>
      </c>
      <c r="K13" s="5">
        <f t="shared" si="1"/>
        <v>2.4265076000000003E-2</v>
      </c>
      <c r="M13" s="5">
        <f t="shared" si="3"/>
        <v>-5.7742462999999994E-2</v>
      </c>
      <c r="N13" s="5">
        <f t="shared" si="4"/>
        <v>-5.8121000999999992E-2</v>
      </c>
    </row>
    <row r="14" spans="1:15" x14ac:dyDescent="0.3">
      <c r="A14" s="2">
        <v>43902</v>
      </c>
      <c r="B14">
        <v>372</v>
      </c>
      <c r="C14">
        <v>-6.8136300999999996E-2</v>
      </c>
      <c r="E14">
        <v>9590.1503909999992</v>
      </c>
      <c r="F14">
        <v>-8.3019388E-2</v>
      </c>
      <c r="H14" s="5">
        <v>1.8100000000000002E-2</v>
      </c>
      <c r="J14" s="5">
        <f t="shared" si="0"/>
        <v>-8.6236301000000001E-2</v>
      </c>
      <c r="K14" s="5">
        <f t="shared" si="1"/>
        <v>-0.101119388</v>
      </c>
      <c r="M14" s="5">
        <f t="shared" si="3"/>
        <v>6.3350569999999995E-2</v>
      </c>
      <c r="N14" s="5">
        <f t="shared" si="4"/>
        <v>2.4265076000000003E-2</v>
      </c>
    </row>
    <row r="15" spans="1:15" x14ac:dyDescent="0.3">
      <c r="A15" s="2">
        <v>43901</v>
      </c>
      <c r="B15">
        <v>399.20001200000002</v>
      </c>
      <c r="C15">
        <v>-1.0779274E-2</v>
      </c>
      <c r="E15">
        <v>10458.400390000001</v>
      </c>
      <c r="F15">
        <v>6.6499799999999998E-4</v>
      </c>
      <c r="H15" s="5">
        <v>9.7000000000000003E-3</v>
      </c>
      <c r="J15" s="5">
        <f t="shared" si="0"/>
        <v>-2.0479273999999999E-2</v>
      </c>
      <c r="K15" s="5">
        <f t="shared" si="1"/>
        <v>-9.0350020000000003E-3</v>
      </c>
      <c r="M15" s="5">
        <f t="shared" si="3"/>
        <v>-8.6236301000000001E-2</v>
      </c>
      <c r="N15" s="5">
        <f t="shared" si="4"/>
        <v>-0.101119388</v>
      </c>
    </row>
    <row r="16" spans="1:15" x14ac:dyDescent="0.3">
      <c r="A16" s="2">
        <v>43899</v>
      </c>
      <c r="B16">
        <v>403.54998799999998</v>
      </c>
      <c r="C16">
        <v>-6.2383844000000001E-2</v>
      </c>
      <c r="E16">
        <v>10451.450199999999</v>
      </c>
      <c r="F16">
        <v>-4.8956042999999998E-2</v>
      </c>
      <c r="H16" s="5">
        <v>-1.9199999999999998E-2</v>
      </c>
      <c r="J16" s="5">
        <f t="shared" si="0"/>
        <v>-4.3183843999999999E-2</v>
      </c>
      <c r="K16" s="5">
        <f t="shared" si="1"/>
        <v>-2.9756042999999999E-2</v>
      </c>
      <c r="M16" s="5">
        <f t="shared" si="3"/>
        <v>-2.0479273999999999E-2</v>
      </c>
      <c r="N16" s="5">
        <f t="shared" si="4"/>
        <v>-9.0350020000000003E-3</v>
      </c>
    </row>
    <row r="17" spans="1:14" x14ac:dyDescent="0.3">
      <c r="A17" s="2">
        <v>43896</v>
      </c>
      <c r="B17">
        <v>430.39999399999999</v>
      </c>
      <c r="C17">
        <v>-5.0099341999999998E-2</v>
      </c>
      <c r="E17">
        <v>10989.450199999999</v>
      </c>
      <c r="F17">
        <v>-2.4806974999999998E-2</v>
      </c>
      <c r="H17" s="5">
        <v>-8.6999999999999994E-3</v>
      </c>
      <c r="J17" s="5">
        <f t="shared" si="0"/>
        <v>-4.1399341999999999E-2</v>
      </c>
      <c r="K17" s="5">
        <f t="shared" si="1"/>
        <v>-1.6106974999999999E-2</v>
      </c>
      <c r="M17" s="5">
        <f t="shared" si="3"/>
        <v>-4.3183843999999999E-2</v>
      </c>
      <c r="N17" s="5">
        <f t="shared" si="4"/>
        <v>-2.9756042999999999E-2</v>
      </c>
    </row>
    <row r="18" spans="1:14" x14ac:dyDescent="0.3">
      <c r="A18" s="2">
        <v>43895</v>
      </c>
      <c r="B18">
        <v>453.10000600000001</v>
      </c>
      <c r="C18">
        <v>-2.7264883E-2</v>
      </c>
      <c r="E18">
        <v>11269</v>
      </c>
      <c r="F18">
        <v>1.599858E-3</v>
      </c>
      <c r="H18" s="5">
        <v>2.0999999999999999E-3</v>
      </c>
      <c r="J18" s="5">
        <f t="shared" si="0"/>
        <v>-2.9364883000000001E-2</v>
      </c>
      <c r="K18" s="5">
        <f t="shared" si="1"/>
        <v>-5.0014199999999986E-4</v>
      </c>
      <c r="M18" s="5">
        <f t="shared" si="3"/>
        <v>-4.1399341999999999E-2</v>
      </c>
      <c r="N18" s="5">
        <f t="shared" si="4"/>
        <v>-1.6106974999999999E-2</v>
      </c>
    </row>
    <row r="19" spans="1:14" x14ac:dyDescent="0.3">
      <c r="A19" s="2">
        <v>43894</v>
      </c>
      <c r="B19">
        <v>465.79998799999998</v>
      </c>
      <c r="C19">
        <v>-1.9678009E-2</v>
      </c>
      <c r="E19">
        <v>11251</v>
      </c>
      <c r="F19">
        <v>-4.6269500000000003E-3</v>
      </c>
      <c r="H19" s="5">
        <v>-1.83E-2</v>
      </c>
      <c r="J19" s="5">
        <f t="shared" si="0"/>
        <v>-1.3780089999999995E-3</v>
      </c>
      <c r="K19" s="5">
        <f t="shared" si="1"/>
        <v>1.3673049999999999E-2</v>
      </c>
      <c r="M19" s="5">
        <f t="shared" si="3"/>
        <v>-2.9364883000000001E-2</v>
      </c>
      <c r="N19" s="5">
        <f t="shared" si="4"/>
        <v>-5.0014199999999986E-4</v>
      </c>
    </row>
    <row r="20" spans="1:14" x14ac:dyDescent="0.3">
      <c r="A20" s="2">
        <v>43893</v>
      </c>
      <c r="B20">
        <v>475.14999399999999</v>
      </c>
      <c r="C20">
        <v>-2.5133361E-2</v>
      </c>
      <c r="E20">
        <v>11303.29981</v>
      </c>
      <c r="F20">
        <v>1.5319647E-2</v>
      </c>
      <c r="H20" s="5">
        <v>-5.9999999999999995E-4</v>
      </c>
      <c r="J20" s="5">
        <f t="shared" si="0"/>
        <v>-2.4533361E-2</v>
      </c>
      <c r="K20" s="5">
        <f t="shared" si="1"/>
        <v>1.5919647000000002E-2</v>
      </c>
      <c r="M20" s="5">
        <f t="shared" si="3"/>
        <v>-1.3780089999999995E-3</v>
      </c>
      <c r="N20" s="5">
        <f t="shared" si="4"/>
        <v>1.3673049999999999E-2</v>
      </c>
    </row>
    <row r="21" spans="1:14" x14ac:dyDescent="0.3">
      <c r="A21" s="2">
        <v>43892</v>
      </c>
      <c r="B21">
        <v>487.39999399999999</v>
      </c>
      <c r="C21">
        <v>-1.0248E-3</v>
      </c>
      <c r="E21">
        <v>11132.75</v>
      </c>
      <c r="F21">
        <v>-6.1597520000000001E-3</v>
      </c>
      <c r="H21" s="5">
        <v>-3.8999999999999998E-3</v>
      </c>
      <c r="J21" s="5">
        <f t="shared" si="0"/>
        <v>2.8751999999999996E-3</v>
      </c>
      <c r="K21" s="5">
        <f t="shared" si="1"/>
        <v>-2.2597520000000003E-3</v>
      </c>
      <c r="M21" s="5">
        <f t="shared" si="3"/>
        <v>-2.4533361E-2</v>
      </c>
      <c r="N21" s="5">
        <f t="shared" si="4"/>
        <v>1.5919647000000002E-2</v>
      </c>
    </row>
    <row r="22" spans="1:14" x14ac:dyDescent="0.3">
      <c r="A22" s="2">
        <v>43889</v>
      </c>
      <c r="B22">
        <v>487.89999399999999</v>
      </c>
      <c r="C22">
        <v>-7.5859489000000002E-2</v>
      </c>
      <c r="E22">
        <v>11201.75</v>
      </c>
      <c r="F22">
        <v>-3.7096078999999997E-2</v>
      </c>
      <c r="H22" s="5">
        <v>-1.1000000000000001E-3</v>
      </c>
      <c r="J22" s="5">
        <f t="shared" si="0"/>
        <v>-7.4759488999999998E-2</v>
      </c>
      <c r="K22" s="5">
        <f t="shared" si="1"/>
        <v>-3.5996079E-2</v>
      </c>
      <c r="M22" s="5">
        <f t="shared" si="3"/>
        <v>2.8751999999999996E-3</v>
      </c>
      <c r="N22" s="5">
        <f t="shared" si="4"/>
        <v>-2.2597520000000003E-3</v>
      </c>
    </row>
    <row r="23" spans="1:14" x14ac:dyDescent="0.3">
      <c r="A23" s="2">
        <v>43888</v>
      </c>
      <c r="B23">
        <v>527.95001200000002</v>
      </c>
      <c r="C23">
        <v>-2.168074E-2</v>
      </c>
      <c r="E23">
        <v>11633.29981</v>
      </c>
      <c r="F23">
        <v>-3.8703769999999999E-3</v>
      </c>
      <c r="H23" s="5">
        <v>5.0000000000000001E-3</v>
      </c>
      <c r="J23" s="5">
        <f t="shared" si="0"/>
        <v>-2.6680740000000001E-2</v>
      </c>
      <c r="K23" s="5">
        <f t="shared" si="1"/>
        <v>-8.8703770000000005E-3</v>
      </c>
      <c r="M23" s="5">
        <f t="shared" si="3"/>
        <v>-7.4759488999999998E-2</v>
      </c>
      <c r="N23" s="5">
        <f t="shared" si="4"/>
        <v>-3.5996079E-2</v>
      </c>
    </row>
    <row r="24" spans="1:14" x14ac:dyDescent="0.3">
      <c r="A24" s="2">
        <v>43887</v>
      </c>
      <c r="B24">
        <v>539.65002400000003</v>
      </c>
      <c r="C24">
        <v>-1.4427841E-2</v>
      </c>
      <c r="E24">
        <v>11678.5</v>
      </c>
      <c r="F24">
        <v>-1.0120478E-2</v>
      </c>
      <c r="H24" s="5">
        <v>-3.3E-3</v>
      </c>
      <c r="J24" s="5">
        <f t="shared" si="0"/>
        <v>-1.1127840999999999E-2</v>
      </c>
      <c r="K24" s="5">
        <f t="shared" si="1"/>
        <v>-6.8204780000000005E-3</v>
      </c>
      <c r="M24" s="5">
        <f t="shared" si="3"/>
        <v>-2.6680740000000001E-2</v>
      </c>
      <c r="N24" s="5">
        <f t="shared" si="4"/>
        <v>-8.8703770000000005E-3</v>
      </c>
    </row>
    <row r="25" spans="1:14" x14ac:dyDescent="0.3">
      <c r="A25" s="2">
        <v>43886</v>
      </c>
      <c r="B25">
        <v>547.54998799999998</v>
      </c>
      <c r="C25">
        <v>-2.3452869000000001E-2</v>
      </c>
      <c r="E25">
        <v>11797.900390000001</v>
      </c>
      <c r="F25">
        <v>-2.6628569999999998E-3</v>
      </c>
      <c r="H25" s="5">
        <v>0</v>
      </c>
      <c r="J25" s="5">
        <f t="shared" si="0"/>
        <v>-2.3452869000000001E-2</v>
      </c>
      <c r="K25" s="5">
        <f t="shared" si="1"/>
        <v>-2.6628569999999998E-3</v>
      </c>
      <c r="M25" s="5">
        <f t="shared" si="3"/>
        <v>-1.1127840999999999E-2</v>
      </c>
      <c r="N25" s="5">
        <f t="shared" si="4"/>
        <v>-6.8204780000000005E-3</v>
      </c>
    </row>
    <row r="26" spans="1:14" x14ac:dyDescent="0.3">
      <c r="A26" s="2">
        <v>43885</v>
      </c>
      <c r="B26">
        <v>560.70001200000002</v>
      </c>
      <c r="C26">
        <v>-2.6308873E-2</v>
      </c>
      <c r="E26">
        <v>11829.400390000001</v>
      </c>
      <c r="F26">
        <v>-2.0813868999999999E-2</v>
      </c>
      <c r="H26" s="5">
        <v>-8.6E-3</v>
      </c>
      <c r="J26" s="5">
        <f t="shared" si="0"/>
        <v>-1.7708873E-2</v>
      </c>
      <c r="K26" s="5">
        <f t="shared" si="1"/>
        <v>-1.2213868999999999E-2</v>
      </c>
      <c r="M26" s="5">
        <f t="shared" si="3"/>
        <v>-2.3452869000000001E-2</v>
      </c>
      <c r="N26" s="5">
        <f t="shared" si="4"/>
        <v>-2.6628569999999998E-3</v>
      </c>
    </row>
    <row r="27" spans="1:14" x14ac:dyDescent="0.3">
      <c r="A27" s="2">
        <v>43881</v>
      </c>
      <c r="B27">
        <v>575.84997599999997</v>
      </c>
      <c r="C27">
        <v>1.9138340000000001E-3</v>
      </c>
      <c r="E27">
        <v>12080.849609999999</v>
      </c>
      <c r="F27">
        <v>-3.715253E-3</v>
      </c>
      <c r="H27" s="5">
        <v>6.0000000000000001E-3</v>
      </c>
      <c r="J27" s="5">
        <f t="shared" si="0"/>
        <v>-4.0861660000000005E-3</v>
      </c>
      <c r="K27" s="5">
        <f t="shared" si="1"/>
        <v>-9.7152530000000001E-3</v>
      </c>
      <c r="M27" s="5">
        <f t="shared" si="3"/>
        <v>-1.7708873E-2</v>
      </c>
      <c r="N27" s="5">
        <f t="shared" si="4"/>
        <v>-1.2213868999999999E-2</v>
      </c>
    </row>
    <row r="28" spans="1:14" x14ac:dyDescent="0.3">
      <c r="A28" s="2">
        <v>43880</v>
      </c>
      <c r="B28">
        <v>574.75</v>
      </c>
      <c r="C28">
        <v>2.704096E-3</v>
      </c>
      <c r="E28">
        <v>12125.900390000001</v>
      </c>
      <c r="F28">
        <v>1.1123651999999999E-2</v>
      </c>
      <c r="H28" s="5" t="s">
        <v>144</v>
      </c>
      <c r="J28" s="5" t="e">
        <f t="shared" si="0"/>
        <v>#VALUE!</v>
      </c>
      <c r="K28" s="5" t="e">
        <f t="shared" si="1"/>
        <v>#VALUE!</v>
      </c>
      <c r="M28" s="5">
        <f t="shared" si="3"/>
        <v>-4.0861660000000005E-3</v>
      </c>
      <c r="N28" s="5">
        <f t="shared" si="4"/>
        <v>-9.7152530000000001E-3</v>
      </c>
    </row>
    <row r="29" spans="1:14" x14ac:dyDescent="0.3">
      <c r="A29" s="2">
        <v>43879</v>
      </c>
      <c r="B29">
        <v>573.20001200000002</v>
      </c>
      <c r="C29">
        <v>-1.8577136000000001E-2</v>
      </c>
      <c r="E29">
        <v>11992.5</v>
      </c>
      <c r="F29">
        <v>-4.424763E-3</v>
      </c>
      <c r="H29" s="5">
        <v>-5.0000000000000001E-4</v>
      </c>
      <c r="J29" s="5">
        <f t="shared" si="0"/>
        <v>-1.8077136000000001E-2</v>
      </c>
      <c r="K29" s="5">
        <f t="shared" si="1"/>
        <v>-3.9247629999999995E-3</v>
      </c>
      <c r="M29" s="5">
        <f t="shared" ref="M29:M60" si="5">J29</f>
        <v>-1.8077136000000001E-2</v>
      </c>
      <c r="N29" s="5">
        <f t="shared" ref="N29:N60" si="6">K29</f>
        <v>-3.9247629999999995E-3</v>
      </c>
    </row>
    <row r="30" spans="1:14" x14ac:dyDescent="0.3">
      <c r="A30" s="2">
        <v>43878</v>
      </c>
      <c r="B30">
        <v>584.04998799999998</v>
      </c>
      <c r="C30">
        <v>-6.7177069999999998E-3</v>
      </c>
      <c r="E30">
        <v>12045.79981</v>
      </c>
      <c r="F30">
        <v>-5.5847329999999997E-3</v>
      </c>
      <c r="H30" s="5">
        <v>2.8E-3</v>
      </c>
      <c r="J30" s="5">
        <f t="shared" si="0"/>
        <v>-9.5177070000000003E-3</v>
      </c>
      <c r="K30" s="5">
        <f t="shared" si="1"/>
        <v>-8.3847330000000001E-3</v>
      </c>
      <c r="M30" s="5">
        <f t="shared" si="5"/>
        <v>-9.5177070000000003E-3</v>
      </c>
      <c r="N30" s="5">
        <f t="shared" si="6"/>
        <v>-8.3847330000000001E-3</v>
      </c>
    </row>
    <row r="31" spans="1:14" x14ac:dyDescent="0.3">
      <c r="A31" s="2">
        <v>43875</v>
      </c>
      <c r="B31">
        <v>588</v>
      </c>
      <c r="C31">
        <v>5.4803099000000001E-2</v>
      </c>
      <c r="E31">
        <v>12113.450199999999</v>
      </c>
      <c r="F31">
        <v>-5.0268539999999999E-3</v>
      </c>
      <c r="H31" s="5">
        <v>-8.3999999999999995E-3</v>
      </c>
      <c r="J31" s="5">
        <f t="shared" si="0"/>
        <v>6.3203098999999999E-2</v>
      </c>
      <c r="K31" s="5">
        <f t="shared" si="1"/>
        <v>3.3731459999999996E-3</v>
      </c>
      <c r="M31" s="5">
        <f t="shared" si="5"/>
        <v>6.3203098999999999E-2</v>
      </c>
      <c r="N31" s="5">
        <f t="shared" si="6"/>
        <v>3.3731459999999996E-3</v>
      </c>
    </row>
    <row r="32" spans="1:14" x14ac:dyDescent="0.3">
      <c r="A32" s="2">
        <v>43874</v>
      </c>
      <c r="B32">
        <v>557.45001200000002</v>
      </c>
      <c r="C32">
        <v>-5.6189159999999998E-3</v>
      </c>
      <c r="E32">
        <v>12174.650390000001</v>
      </c>
      <c r="F32">
        <v>-2.1759990000000001E-3</v>
      </c>
      <c r="H32" s="5">
        <v>-7.7000000000000002E-3</v>
      </c>
      <c r="J32" s="5">
        <f t="shared" si="0"/>
        <v>2.0810840000000004E-3</v>
      </c>
      <c r="K32" s="5">
        <f t="shared" si="1"/>
        <v>5.5240010000000006E-3</v>
      </c>
      <c r="M32" s="5">
        <f t="shared" si="5"/>
        <v>2.0810840000000004E-3</v>
      </c>
      <c r="N32" s="5">
        <f t="shared" si="6"/>
        <v>5.5240010000000006E-3</v>
      </c>
    </row>
    <row r="33" spans="1:14" x14ac:dyDescent="0.3">
      <c r="A33" s="2">
        <v>43873</v>
      </c>
      <c r="B33">
        <v>560.59997599999997</v>
      </c>
      <c r="C33">
        <v>-1.6232343E-2</v>
      </c>
      <c r="E33">
        <v>12201.200199999999</v>
      </c>
      <c r="F33">
        <v>7.7056959999999997E-3</v>
      </c>
      <c r="H33" s="5">
        <v>1.4E-3</v>
      </c>
      <c r="J33" s="5">
        <f t="shared" si="0"/>
        <v>-1.7632342999999998E-2</v>
      </c>
      <c r="K33" s="5">
        <f t="shared" si="1"/>
        <v>6.3056959999999995E-3</v>
      </c>
      <c r="M33" s="5">
        <f t="shared" si="5"/>
        <v>-1.7632342999999998E-2</v>
      </c>
      <c r="N33" s="5">
        <f t="shared" si="6"/>
        <v>6.3056959999999995E-3</v>
      </c>
    </row>
    <row r="34" spans="1:14" x14ac:dyDescent="0.3">
      <c r="A34" s="2">
        <v>43872</v>
      </c>
      <c r="B34">
        <v>569.84997599999997</v>
      </c>
      <c r="C34">
        <v>-1.6227921999999999E-2</v>
      </c>
      <c r="E34">
        <v>12107.900390000001</v>
      </c>
      <c r="F34">
        <v>6.3500300000000004E-3</v>
      </c>
      <c r="H34" s="5">
        <v>3.7000000000000002E-3</v>
      </c>
      <c r="J34" s="5">
        <f t="shared" si="0"/>
        <v>-1.9927922000000001E-2</v>
      </c>
      <c r="K34" s="5">
        <f t="shared" si="1"/>
        <v>2.6500300000000003E-3</v>
      </c>
      <c r="M34" s="5">
        <f t="shared" si="5"/>
        <v>-1.9927922000000001E-2</v>
      </c>
      <c r="N34" s="5">
        <f t="shared" si="6"/>
        <v>2.6500300000000003E-3</v>
      </c>
    </row>
    <row r="35" spans="1:14" x14ac:dyDescent="0.3">
      <c r="A35" s="2">
        <v>43871</v>
      </c>
      <c r="B35">
        <v>579.25</v>
      </c>
      <c r="C35">
        <v>-5.0565444000000001E-2</v>
      </c>
      <c r="E35">
        <v>12031.5</v>
      </c>
      <c r="F35">
        <v>-5.5255149999999999E-3</v>
      </c>
      <c r="H35" s="5">
        <v>2.0000000000000001E-4</v>
      </c>
      <c r="J35" s="5">
        <f t="shared" si="0"/>
        <v>-5.0765444E-2</v>
      </c>
      <c r="K35" s="5">
        <f t="shared" si="1"/>
        <v>-5.7255149999999996E-3</v>
      </c>
      <c r="M35" s="5">
        <f t="shared" si="5"/>
        <v>-5.0765444E-2</v>
      </c>
      <c r="N35" s="5">
        <f t="shared" si="6"/>
        <v>-5.7255149999999996E-3</v>
      </c>
    </row>
    <row r="36" spans="1:14" x14ac:dyDescent="0.3">
      <c r="A36" s="2">
        <v>43868</v>
      </c>
      <c r="B36">
        <v>610.09997599999997</v>
      </c>
      <c r="C36">
        <v>-8.1287600000000005E-3</v>
      </c>
      <c r="E36">
        <v>12098.349609999999</v>
      </c>
      <c r="F36">
        <v>-3.2625430000000001E-3</v>
      </c>
      <c r="H36" s="5">
        <v>-1.1000000000000001E-3</v>
      </c>
      <c r="J36" s="5">
        <f t="shared" si="0"/>
        <v>-7.0287600000000002E-3</v>
      </c>
      <c r="K36" s="5">
        <f t="shared" si="1"/>
        <v>-2.1625430000000003E-3</v>
      </c>
      <c r="M36" s="5">
        <f t="shared" si="5"/>
        <v>-7.0287600000000002E-3</v>
      </c>
      <c r="N36" s="5">
        <f t="shared" si="6"/>
        <v>-2.1625430000000003E-3</v>
      </c>
    </row>
    <row r="37" spans="1:14" x14ac:dyDescent="0.3">
      <c r="A37" s="2">
        <v>43867</v>
      </c>
      <c r="B37">
        <v>615.09997599999997</v>
      </c>
      <c r="C37">
        <v>-3.2409660000000001E-3</v>
      </c>
      <c r="E37">
        <v>12137.950199999999</v>
      </c>
      <c r="F37">
        <v>4.0366610000000004E-3</v>
      </c>
      <c r="H37" s="5">
        <v>-9.1000000000000004E-3</v>
      </c>
      <c r="J37" s="5">
        <f t="shared" si="0"/>
        <v>5.8590340000000008E-3</v>
      </c>
      <c r="K37" s="5">
        <f t="shared" si="1"/>
        <v>1.3136661000000001E-2</v>
      </c>
      <c r="M37" s="5">
        <f t="shared" si="5"/>
        <v>5.8590340000000008E-3</v>
      </c>
      <c r="N37" s="5">
        <f t="shared" si="6"/>
        <v>1.3136661000000001E-2</v>
      </c>
    </row>
    <row r="38" spans="1:14" x14ac:dyDescent="0.3">
      <c r="A38" s="2">
        <v>43866</v>
      </c>
      <c r="B38">
        <v>617.09997599999997</v>
      </c>
      <c r="C38">
        <v>-4.9079336000000001E-2</v>
      </c>
      <c r="E38">
        <v>12089.150390000001</v>
      </c>
      <c r="F38">
        <v>9.1404999999999993E-3</v>
      </c>
      <c r="H38" s="5">
        <v>2.0000000000000001E-4</v>
      </c>
      <c r="J38" s="5">
        <f t="shared" si="0"/>
        <v>-4.9279336E-2</v>
      </c>
      <c r="K38" s="5">
        <f t="shared" si="1"/>
        <v>8.9404999999999988E-3</v>
      </c>
      <c r="M38" s="5">
        <f t="shared" si="5"/>
        <v>-4.9279336E-2</v>
      </c>
      <c r="N38" s="5">
        <f t="shared" si="6"/>
        <v>8.9404999999999988E-3</v>
      </c>
    </row>
    <row r="39" spans="1:14" x14ac:dyDescent="0.3">
      <c r="A39" s="2">
        <v>43865</v>
      </c>
      <c r="B39">
        <v>648.95001200000002</v>
      </c>
      <c r="C39">
        <v>0.199981558</v>
      </c>
      <c r="E39">
        <v>11979.650390000001</v>
      </c>
      <c r="F39">
        <v>2.3210822999999998E-2</v>
      </c>
      <c r="H39" s="5">
        <v>2.0000000000000001E-4</v>
      </c>
      <c r="J39" s="5">
        <f t="shared" si="0"/>
        <v>0.199781558</v>
      </c>
      <c r="K39" s="5">
        <f t="shared" si="1"/>
        <v>2.3010823E-2</v>
      </c>
      <c r="M39" s="5">
        <f t="shared" si="5"/>
        <v>0.199781558</v>
      </c>
      <c r="N39" s="5">
        <f t="shared" si="6"/>
        <v>2.3010823E-2</v>
      </c>
    </row>
    <row r="40" spans="1:14" x14ac:dyDescent="0.3">
      <c r="A40" s="2">
        <v>43864</v>
      </c>
      <c r="B40">
        <v>540.79998799999998</v>
      </c>
      <c r="C40">
        <v>-3.5749288999999997E-2</v>
      </c>
      <c r="E40">
        <v>11707.900390000001</v>
      </c>
      <c r="F40">
        <v>-2.1250385E-2</v>
      </c>
      <c r="H40" s="5">
        <v>-1.4500000000000001E-2</v>
      </c>
      <c r="J40" s="5">
        <f t="shared" si="0"/>
        <v>-2.1249288999999998E-2</v>
      </c>
      <c r="K40" s="5">
        <f t="shared" si="1"/>
        <v>-6.7503849999999994E-3</v>
      </c>
      <c r="M40" s="5">
        <f t="shared" si="5"/>
        <v>-2.1249288999999998E-2</v>
      </c>
      <c r="N40" s="5">
        <f t="shared" si="6"/>
        <v>-6.7503849999999994E-3</v>
      </c>
    </row>
    <row r="41" spans="1:14" x14ac:dyDescent="0.3">
      <c r="A41" s="2">
        <v>43861</v>
      </c>
      <c r="B41">
        <v>560.84997599999997</v>
      </c>
      <c r="C41">
        <v>-6.8178429999999996E-3</v>
      </c>
      <c r="E41">
        <v>11962.099609999999</v>
      </c>
      <c r="F41">
        <v>-6.1234150000000001E-3</v>
      </c>
      <c r="H41" s="5">
        <v>6.3E-3</v>
      </c>
      <c r="J41" s="5">
        <f t="shared" si="0"/>
        <v>-1.3117843000000001E-2</v>
      </c>
      <c r="K41" s="5">
        <f t="shared" si="1"/>
        <v>-1.2423415E-2</v>
      </c>
      <c r="M41" s="5">
        <f t="shared" si="5"/>
        <v>-1.3117843000000001E-2</v>
      </c>
      <c r="N41" s="5">
        <f t="shared" si="6"/>
        <v>-1.2423415E-2</v>
      </c>
    </row>
    <row r="42" spans="1:14" x14ac:dyDescent="0.3">
      <c r="A42" s="2">
        <v>43860</v>
      </c>
      <c r="B42">
        <v>564.70001200000002</v>
      </c>
      <c r="C42">
        <v>-1.0600066999999999E-2</v>
      </c>
      <c r="E42">
        <v>12035.79981</v>
      </c>
      <c r="F42">
        <v>-7.7249839999999998E-3</v>
      </c>
      <c r="H42" s="5">
        <v>-1.5E-3</v>
      </c>
      <c r="J42" s="5">
        <f t="shared" si="0"/>
        <v>-9.1000669999999999E-3</v>
      </c>
      <c r="K42" s="5">
        <f t="shared" si="1"/>
        <v>-6.2249839999999994E-3</v>
      </c>
      <c r="M42" s="5">
        <f t="shared" si="5"/>
        <v>-9.1000669999999999E-3</v>
      </c>
      <c r="N42" s="5">
        <f t="shared" si="6"/>
        <v>-6.2249839999999994E-3</v>
      </c>
    </row>
    <row r="43" spans="1:14" x14ac:dyDescent="0.3">
      <c r="A43" s="2">
        <v>43859</v>
      </c>
      <c r="B43">
        <v>570.75</v>
      </c>
      <c r="C43">
        <v>-1.6965167999999999E-2</v>
      </c>
      <c r="E43">
        <v>12129.5</v>
      </c>
      <c r="F43">
        <v>6.1132560000000001E-3</v>
      </c>
      <c r="H43" s="5">
        <v>-1.1000000000000001E-3</v>
      </c>
      <c r="J43" s="5">
        <f t="shared" si="0"/>
        <v>-1.5865167999999999E-2</v>
      </c>
      <c r="K43" s="5">
        <f t="shared" si="1"/>
        <v>7.2132560000000004E-3</v>
      </c>
      <c r="M43" s="5">
        <f t="shared" si="5"/>
        <v>-1.5865167999999999E-2</v>
      </c>
      <c r="N43" s="5">
        <f t="shared" si="6"/>
        <v>7.2132560000000004E-3</v>
      </c>
    </row>
    <row r="44" spans="1:14" x14ac:dyDescent="0.3">
      <c r="A44" s="2">
        <v>43858</v>
      </c>
      <c r="B44">
        <v>580.59997599999997</v>
      </c>
      <c r="C44">
        <v>-1.032409E-3</v>
      </c>
      <c r="E44">
        <v>12055.79981</v>
      </c>
      <c r="F44">
        <v>-5.2149680000000004E-3</v>
      </c>
      <c r="H44" s="5">
        <v>3.7000000000000002E-3</v>
      </c>
      <c r="J44" s="5">
        <f t="shared" si="0"/>
        <v>-4.7324089999999999E-3</v>
      </c>
      <c r="K44" s="5">
        <f t="shared" si="1"/>
        <v>-8.9149680000000005E-3</v>
      </c>
      <c r="M44" s="5">
        <f t="shared" si="5"/>
        <v>-4.7324089999999999E-3</v>
      </c>
      <c r="N44" s="5">
        <f t="shared" si="6"/>
        <v>-8.9149680000000005E-3</v>
      </c>
    </row>
    <row r="45" spans="1:14" x14ac:dyDescent="0.3">
      <c r="A45" s="2">
        <v>43857</v>
      </c>
      <c r="B45">
        <v>581.20001200000002</v>
      </c>
      <c r="C45">
        <v>-9.4588629999999996E-3</v>
      </c>
      <c r="E45">
        <v>12119</v>
      </c>
      <c r="F45">
        <v>-1.0552528E-2</v>
      </c>
      <c r="H45" s="5">
        <v>-4.1000000000000003E-3</v>
      </c>
      <c r="J45" s="5">
        <f t="shared" si="0"/>
        <v>-5.3588629999999993E-3</v>
      </c>
      <c r="K45" s="5">
        <f t="shared" si="1"/>
        <v>-6.4525279999999999E-3</v>
      </c>
      <c r="M45" s="5">
        <f t="shared" si="5"/>
        <v>-5.3588629999999993E-3</v>
      </c>
      <c r="N45" s="5">
        <f t="shared" si="6"/>
        <v>-6.4525279999999999E-3</v>
      </c>
    </row>
    <row r="46" spans="1:14" x14ac:dyDescent="0.3">
      <c r="A46" s="2">
        <v>43854</v>
      </c>
      <c r="B46">
        <v>586.75</v>
      </c>
      <c r="C46">
        <v>-1.191611E-3</v>
      </c>
      <c r="E46">
        <v>12248.25</v>
      </c>
      <c r="F46">
        <v>5.574585E-3</v>
      </c>
      <c r="H46" s="5">
        <v>-2.7000000000000001E-3</v>
      </c>
      <c r="J46" s="5">
        <f t="shared" si="0"/>
        <v>1.5083890000000002E-3</v>
      </c>
      <c r="K46" s="5">
        <f t="shared" si="1"/>
        <v>8.274585000000001E-3</v>
      </c>
      <c r="M46" s="5">
        <f t="shared" si="5"/>
        <v>1.5083890000000002E-3</v>
      </c>
      <c r="N46" s="5">
        <f t="shared" si="6"/>
        <v>8.274585000000001E-3</v>
      </c>
    </row>
    <row r="47" spans="1:14" x14ac:dyDescent="0.3">
      <c r="A47" s="2">
        <v>43853</v>
      </c>
      <c r="B47">
        <v>587.45001200000002</v>
      </c>
      <c r="C47">
        <v>1.3636550000000001E-3</v>
      </c>
      <c r="E47">
        <v>12180.349609999999</v>
      </c>
      <c r="F47">
        <v>6.0667239999999999E-3</v>
      </c>
      <c r="H47" s="5">
        <v>-5.8999999999999999E-3</v>
      </c>
      <c r="J47" s="5">
        <f t="shared" si="0"/>
        <v>7.2636549999999999E-3</v>
      </c>
      <c r="K47" s="5">
        <f t="shared" si="1"/>
        <v>1.1966724E-2</v>
      </c>
      <c r="M47" s="5">
        <f t="shared" si="5"/>
        <v>7.2636549999999999E-3</v>
      </c>
      <c r="N47" s="5">
        <f t="shared" si="6"/>
        <v>1.1966724E-2</v>
      </c>
    </row>
    <row r="48" spans="1:14" x14ac:dyDescent="0.3">
      <c r="A48" s="2">
        <v>43852</v>
      </c>
      <c r="B48">
        <v>586.65002400000003</v>
      </c>
      <c r="C48">
        <v>-1.4778718E-2</v>
      </c>
      <c r="E48">
        <v>12106.900390000001</v>
      </c>
      <c r="F48">
        <v>-5.1725549999999997E-3</v>
      </c>
      <c r="H48" s="5">
        <v>2.9999999999999997E-4</v>
      </c>
      <c r="J48" s="5">
        <f t="shared" si="0"/>
        <v>-1.5078718E-2</v>
      </c>
      <c r="K48" s="5">
        <f t="shared" si="1"/>
        <v>-5.4725549999999996E-3</v>
      </c>
      <c r="M48" s="5">
        <f t="shared" si="5"/>
        <v>-1.5078718E-2</v>
      </c>
      <c r="N48" s="5">
        <f t="shared" si="6"/>
        <v>-5.4725549999999996E-3</v>
      </c>
    </row>
    <row r="49" spans="1:14" x14ac:dyDescent="0.3">
      <c r="A49" s="2">
        <v>43851</v>
      </c>
      <c r="B49">
        <v>595.45001200000002</v>
      </c>
      <c r="C49">
        <v>-5.2622190000000003E-3</v>
      </c>
      <c r="E49">
        <v>12169.849609999999</v>
      </c>
      <c r="F49">
        <v>-4.4746179999999997E-3</v>
      </c>
      <c r="H49" s="5">
        <v>-8.9999999999999998E-4</v>
      </c>
      <c r="J49" s="5">
        <f t="shared" si="0"/>
        <v>-4.3622190000000005E-3</v>
      </c>
      <c r="K49" s="5">
        <f t="shared" si="1"/>
        <v>-3.5746179999999999E-3</v>
      </c>
      <c r="M49" s="5">
        <f t="shared" si="5"/>
        <v>-4.3622190000000005E-3</v>
      </c>
      <c r="N49" s="5">
        <f t="shared" si="6"/>
        <v>-3.5746179999999999E-3</v>
      </c>
    </row>
    <row r="50" spans="1:14" x14ac:dyDescent="0.3">
      <c r="A50" s="2">
        <v>43850</v>
      </c>
      <c r="B50">
        <v>598.59997599999997</v>
      </c>
      <c r="C50">
        <v>-7.2145880000000001E-3</v>
      </c>
      <c r="E50">
        <v>12224.54981</v>
      </c>
      <c r="F50">
        <v>-1.0346194E-2</v>
      </c>
      <c r="H50" s="5">
        <v>2.5999999999999999E-3</v>
      </c>
      <c r="J50" s="5">
        <f t="shared" si="0"/>
        <v>-9.8145879999999991E-3</v>
      </c>
      <c r="K50" s="5">
        <f t="shared" si="1"/>
        <v>-1.2946193999999999E-2</v>
      </c>
      <c r="M50" s="5">
        <f t="shared" si="5"/>
        <v>-9.8145879999999991E-3</v>
      </c>
      <c r="N50" s="5">
        <f t="shared" si="6"/>
        <v>-1.2946193999999999E-2</v>
      </c>
    </row>
    <row r="51" spans="1:14" x14ac:dyDescent="0.3">
      <c r="A51" s="2">
        <v>43847</v>
      </c>
      <c r="B51">
        <v>602.95001200000002</v>
      </c>
      <c r="C51">
        <v>-1.3013606E-2</v>
      </c>
      <c r="E51">
        <v>12352.349609999999</v>
      </c>
      <c r="F51">
        <v>-2.5497900000000001E-4</v>
      </c>
      <c r="H51" s="5">
        <v>3.5999999999999999E-3</v>
      </c>
      <c r="J51" s="5">
        <f t="shared" si="0"/>
        <v>-1.6613606E-2</v>
      </c>
      <c r="K51" s="5">
        <f t="shared" si="1"/>
        <v>-3.8549789999999997E-3</v>
      </c>
      <c r="M51" s="5">
        <f t="shared" si="5"/>
        <v>-1.6613606E-2</v>
      </c>
      <c r="N51" s="5">
        <f t="shared" si="6"/>
        <v>-3.8549789999999997E-3</v>
      </c>
    </row>
    <row r="52" spans="1:14" x14ac:dyDescent="0.3">
      <c r="A52" s="2">
        <v>43846</v>
      </c>
      <c r="B52">
        <v>610.90002400000003</v>
      </c>
      <c r="C52">
        <v>2.6550240999999999E-2</v>
      </c>
      <c r="E52">
        <v>12355.5</v>
      </c>
      <c r="F52">
        <v>9.8840600000000005E-4</v>
      </c>
      <c r="H52" s="5">
        <v>-3.8E-3</v>
      </c>
      <c r="J52" s="5">
        <f t="shared" si="0"/>
        <v>3.0350241E-2</v>
      </c>
      <c r="K52" s="5">
        <f t="shared" si="1"/>
        <v>4.7884060000000003E-3</v>
      </c>
      <c r="M52" s="5">
        <f t="shared" si="5"/>
        <v>3.0350241E-2</v>
      </c>
      <c r="N52" s="5">
        <f t="shared" si="6"/>
        <v>4.7884060000000003E-3</v>
      </c>
    </row>
    <row r="53" spans="1:14" x14ac:dyDescent="0.3">
      <c r="A53" s="2">
        <v>43845</v>
      </c>
      <c r="B53">
        <v>595.09997599999997</v>
      </c>
      <c r="C53">
        <v>-2.1798260000000002E-3</v>
      </c>
      <c r="E53">
        <v>12343.29981</v>
      </c>
      <c r="F53">
        <v>-1.5369310000000001E-3</v>
      </c>
      <c r="H53" s="5">
        <v>-5.8999999999999999E-3</v>
      </c>
      <c r="J53" s="5">
        <f t="shared" si="0"/>
        <v>3.7201739999999997E-3</v>
      </c>
      <c r="K53" s="5">
        <f t="shared" si="1"/>
        <v>4.3630689999999998E-3</v>
      </c>
      <c r="M53" s="5">
        <f t="shared" si="5"/>
        <v>3.7201739999999997E-3</v>
      </c>
      <c r="N53" s="5">
        <f t="shared" si="6"/>
        <v>4.3630689999999998E-3</v>
      </c>
    </row>
    <row r="54" spans="1:14" x14ac:dyDescent="0.3">
      <c r="A54" s="2">
        <v>43844</v>
      </c>
      <c r="B54">
        <v>596.40002400000003</v>
      </c>
      <c r="C54">
        <v>-5.0274499999999997E-4</v>
      </c>
      <c r="E54">
        <v>12362.29981</v>
      </c>
      <c r="F54">
        <v>2.6562199999999999E-3</v>
      </c>
      <c r="H54" s="5">
        <v>1.06E-2</v>
      </c>
      <c r="J54" s="5">
        <f t="shared" si="0"/>
        <v>-1.1102745000000001E-2</v>
      </c>
      <c r="K54" s="5">
        <f t="shared" si="1"/>
        <v>-7.943780000000001E-3</v>
      </c>
      <c r="M54" s="5">
        <f t="shared" si="5"/>
        <v>-1.1102745000000001E-2</v>
      </c>
      <c r="N54" s="5">
        <f t="shared" si="6"/>
        <v>-7.943780000000001E-3</v>
      </c>
    </row>
    <row r="55" spans="1:14" x14ac:dyDescent="0.3">
      <c r="A55" s="2">
        <v>43843</v>
      </c>
      <c r="B55">
        <v>596.70001200000002</v>
      </c>
      <c r="C55">
        <v>1.2987054E-2</v>
      </c>
      <c r="E55">
        <v>12329.54981</v>
      </c>
      <c r="F55">
        <v>5.9354810000000003E-3</v>
      </c>
      <c r="H55" s="5">
        <v>1.1000000000000001E-3</v>
      </c>
      <c r="J55" s="5">
        <f t="shared" si="0"/>
        <v>1.1887053999999999E-2</v>
      </c>
      <c r="K55" s="5">
        <f t="shared" si="1"/>
        <v>4.835481E-3</v>
      </c>
      <c r="M55" s="5">
        <f t="shared" si="5"/>
        <v>1.1887053999999999E-2</v>
      </c>
      <c r="N55" s="5">
        <f t="shared" si="6"/>
        <v>4.835481E-3</v>
      </c>
    </row>
    <row r="56" spans="1:14" x14ac:dyDescent="0.3">
      <c r="A56" s="2">
        <v>43840</v>
      </c>
      <c r="B56">
        <v>589.04998799999998</v>
      </c>
      <c r="C56">
        <v>1.5301609999999999E-3</v>
      </c>
      <c r="E56">
        <v>12256.79981</v>
      </c>
      <c r="F56">
        <v>3.3480469999999998E-3</v>
      </c>
      <c r="H56" s="5">
        <v>9.4000000000000004E-3</v>
      </c>
      <c r="J56" s="5">
        <f t="shared" si="0"/>
        <v>-7.869839E-3</v>
      </c>
      <c r="K56" s="5">
        <f t="shared" si="1"/>
        <v>-6.0519530000000005E-3</v>
      </c>
      <c r="M56" s="5">
        <f t="shared" si="5"/>
        <v>-7.869839E-3</v>
      </c>
      <c r="N56" s="5">
        <f t="shared" si="6"/>
        <v>-6.0519530000000005E-3</v>
      </c>
    </row>
    <row r="57" spans="1:14" x14ac:dyDescent="0.3">
      <c r="A57" s="2">
        <v>43839</v>
      </c>
      <c r="B57">
        <v>588.15002400000003</v>
      </c>
      <c r="C57">
        <v>3.4120959999999999E-3</v>
      </c>
      <c r="E57">
        <v>12215.900390000001</v>
      </c>
      <c r="F57">
        <v>1.5845758000000001E-2</v>
      </c>
      <c r="H57" s="5">
        <v>-5.0000000000000001E-3</v>
      </c>
      <c r="J57" s="5">
        <f t="shared" si="0"/>
        <v>8.4120960000000009E-3</v>
      </c>
      <c r="K57" s="5">
        <f t="shared" si="1"/>
        <v>2.0845758000000002E-2</v>
      </c>
      <c r="M57" s="5">
        <f t="shared" si="5"/>
        <v>8.4120960000000009E-3</v>
      </c>
      <c r="N57" s="5">
        <f t="shared" si="6"/>
        <v>2.0845758000000002E-2</v>
      </c>
    </row>
    <row r="58" spans="1:14" x14ac:dyDescent="0.3">
      <c r="A58" s="2">
        <v>43838</v>
      </c>
      <c r="B58">
        <v>586.15002400000003</v>
      </c>
      <c r="C58">
        <v>-1.3713552E-2</v>
      </c>
      <c r="E58">
        <v>12025.349609999999</v>
      </c>
      <c r="F58">
        <v>-2.2899439999999999E-3</v>
      </c>
      <c r="H58" s="5">
        <v>1.1000000000000001E-3</v>
      </c>
      <c r="J58" s="5">
        <f t="shared" si="0"/>
        <v>-1.4813552000000001E-2</v>
      </c>
      <c r="K58" s="5">
        <f t="shared" si="1"/>
        <v>-3.3899439999999998E-3</v>
      </c>
      <c r="M58" s="5">
        <f t="shared" si="5"/>
        <v>-1.4813552000000001E-2</v>
      </c>
      <c r="N58" s="5">
        <f t="shared" si="6"/>
        <v>-3.3899439999999998E-3</v>
      </c>
    </row>
    <row r="59" spans="1:14" x14ac:dyDescent="0.3">
      <c r="A59" s="2">
        <v>43837</v>
      </c>
      <c r="B59">
        <v>594.29998799999998</v>
      </c>
      <c r="C59">
        <v>-2.7650562E-2</v>
      </c>
      <c r="E59">
        <v>12052.950199999999</v>
      </c>
      <c r="F59">
        <v>4.994592E-3</v>
      </c>
      <c r="H59" s="5">
        <v>-2.3E-3</v>
      </c>
      <c r="J59" s="5">
        <f t="shared" si="0"/>
        <v>-2.5350562E-2</v>
      </c>
      <c r="K59" s="5">
        <f t="shared" si="1"/>
        <v>7.2945919999999999E-3</v>
      </c>
      <c r="M59" s="5">
        <f t="shared" si="5"/>
        <v>-2.5350562E-2</v>
      </c>
      <c r="N59" s="5">
        <f t="shared" si="6"/>
        <v>7.2945919999999999E-3</v>
      </c>
    </row>
    <row r="60" spans="1:14" x14ac:dyDescent="0.3">
      <c r="A60" s="2">
        <v>43836</v>
      </c>
      <c r="B60">
        <v>611.20001200000002</v>
      </c>
      <c r="C60">
        <v>5.0623141000000003E-2</v>
      </c>
      <c r="E60">
        <v>11993.04981</v>
      </c>
      <c r="F60">
        <v>-1.9105852999999999E-2</v>
      </c>
      <c r="H60" s="5">
        <v>8.3999999999999995E-3</v>
      </c>
      <c r="J60" s="5">
        <f t="shared" si="0"/>
        <v>4.2223141000000006E-2</v>
      </c>
      <c r="K60" s="5">
        <f t="shared" si="1"/>
        <v>-2.7505852999999997E-2</v>
      </c>
      <c r="M60" s="5">
        <f t="shared" si="5"/>
        <v>4.2223141000000006E-2</v>
      </c>
      <c r="N60" s="5">
        <f t="shared" si="6"/>
        <v>-2.7505852999999997E-2</v>
      </c>
    </row>
    <row r="61" spans="1:14" x14ac:dyDescent="0.3">
      <c r="A61" s="2">
        <v>43833</v>
      </c>
      <c r="B61">
        <v>581.75</v>
      </c>
      <c r="C61">
        <v>3.9860554999999999E-2</v>
      </c>
      <c r="E61">
        <v>12226.650390000001</v>
      </c>
      <c r="F61">
        <v>-4.5227890000000001E-3</v>
      </c>
      <c r="H61" s="5">
        <v>1.1999999999999999E-3</v>
      </c>
      <c r="J61" s="5">
        <f t="shared" si="0"/>
        <v>3.8660554999999999E-2</v>
      </c>
      <c r="K61" s="5">
        <f t="shared" si="1"/>
        <v>-5.7227889999999998E-3</v>
      </c>
      <c r="M61" s="5">
        <f t="shared" ref="M61:M92" si="7">J61</f>
        <v>3.8660554999999999E-2</v>
      </c>
      <c r="N61" s="5">
        <f t="shared" ref="N61:N92" si="8">K61</f>
        <v>-5.7227889999999998E-3</v>
      </c>
    </row>
    <row r="62" spans="1:14" x14ac:dyDescent="0.3">
      <c r="A62" s="2">
        <v>43832</v>
      </c>
      <c r="B62">
        <v>559.45001200000002</v>
      </c>
      <c r="C62">
        <v>1.16325E-3</v>
      </c>
      <c r="E62">
        <v>12282.200199999999</v>
      </c>
      <c r="F62">
        <v>8.1838859999999996E-3</v>
      </c>
      <c r="H62" s="5">
        <v>2.0000000000000001E-4</v>
      </c>
      <c r="J62" s="5">
        <f t="shared" si="0"/>
        <v>9.6325000000000002E-4</v>
      </c>
      <c r="K62" s="5">
        <f t="shared" si="1"/>
        <v>7.9838859999999991E-3</v>
      </c>
      <c r="M62" s="5">
        <f t="shared" si="7"/>
        <v>9.6325000000000002E-4</v>
      </c>
      <c r="N62" s="5">
        <f t="shared" si="8"/>
        <v>7.9838859999999991E-3</v>
      </c>
    </row>
    <row r="63" spans="1:14" x14ac:dyDescent="0.3">
      <c r="A63" s="2">
        <v>43831</v>
      </c>
      <c r="B63">
        <v>558.79998799999998</v>
      </c>
      <c r="C63">
        <v>-6.4012019999999999E-3</v>
      </c>
      <c r="E63">
        <v>12182.5</v>
      </c>
      <c r="F63">
        <v>1.154609E-3</v>
      </c>
      <c r="H63" s="5">
        <v>-8.0999999999999996E-3</v>
      </c>
      <c r="J63" s="5">
        <f t="shared" si="0"/>
        <v>1.6987979999999996E-3</v>
      </c>
      <c r="K63" s="5">
        <f t="shared" si="1"/>
        <v>9.2546090000000004E-3</v>
      </c>
      <c r="M63" s="5">
        <f t="shared" si="7"/>
        <v>1.6987979999999996E-3</v>
      </c>
      <c r="N63" s="5">
        <f t="shared" si="8"/>
        <v>9.2546090000000004E-3</v>
      </c>
    </row>
    <row r="64" spans="1:14" x14ac:dyDescent="0.3">
      <c r="A64" s="2">
        <v>43830</v>
      </c>
      <c r="B64">
        <v>562.40002400000003</v>
      </c>
      <c r="C64">
        <v>-2.2847649000000001E-2</v>
      </c>
      <c r="E64">
        <v>12168.450199999999</v>
      </c>
      <c r="F64">
        <v>-7.131241E-3</v>
      </c>
      <c r="H64" s="5">
        <v>1.5E-3</v>
      </c>
      <c r="J64" s="5">
        <f t="shared" si="0"/>
        <v>-2.4347649000000002E-2</v>
      </c>
      <c r="K64" s="5">
        <f t="shared" si="1"/>
        <v>-8.6312409999999996E-3</v>
      </c>
      <c r="M64" s="5">
        <f t="shared" si="7"/>
        <v>-2.4347649000000002E-2</v>
      </c>
      <c r="N64" s="5">
        <f t="shared" si="8"/>
        <v>-8.6312409999999996E-3</v>
      </c>
    </row>
    <row r="65" spans="1:14" x14ac:dyDescent="0.3">
      <c r="A65" s="2">
        <v>43829</v>
      </c>
      <c r="B65">
        <v>575.54998799999998</v>
      </c>
      <c r="C65">
        <v>-8.0999780000000007E-3</v>
      </c>
      <c r="E65">
        <v>12255.849609999999</v>
      </c>
      <c r="F65">
        <v>8.2067399999999997E-4</v>
      </c>
      <c r="H65" s="5">
        <v>6.7999999999999996E-3</v>
      </c>
      <c r="J65" s="5">
        <f t="shared" si="0"/>
        <v>-1.4899978000000001E-2</v>
      </c>
      <c r="K65" s="5">
        <f t="shared" si="1"/>
        <v>-5.9793260000000001E-3</v>
      </c>
      <c r="M65" s="5">
        <f t="shared" si="7"/>
        <v>-1.4899978000000001E-2</v>
      </c>
      <c r="N65" s="5">
        <f t="shared" si="8"/>
        <v>-5.9793260000000001E-3</v>
      </c>
    </row>
    <row r="66" spans="1:14" x14ac:dyDescent="0.3">
      <c r="A66" s="2">
        <v>43826</v>
      </c>
      <c r="B66">
        <v>580.25</v>
      </c>
      <c r="C66">
        <v>-1.2088152E-2</v>
      </c>
      <c r="E66">
        <v>12245.79981</v>
      </c>
      <c r="F66">
        <v>9.8337949999999993E-3</v>
      </c>
      <c r="H66" s="5">
        <v>-1.1599999999999999E-2</v>
      </c>
      <c r="J66" s="5">
        <f t="shared" ref="J66:J129" si="9">C66-$H66</f>
        <v>-4.8815200000000038E-4</v>
      </c>
      <c r="K66" s="5">
        <f t="shared" ref="K66:K129" si="10">F66-H66</f>
        <v>2.1433794999999999E-2</v>
      </c>
      <c r="M66" s="5">
        <f t="shared" si="7"/>
        <v>-4.8815200000000038E-4</v>
      </c>
      <c r="N66" s="5">
        <f t="shared" si="8"/>
        <v>2.1433794999999999E-2</v>
      </c>
    </row>
    <row r="67" spans="1:14" x14ac:dyDescent="0.3">
      <c r="A67" s="2">
        <v>43825</v>
      </c>
      <c r="B67">
        <v>587.34997599999997</v>
      </c>
      <c r="C67">
        <v>6.7423855000000005E-2</v>
      </c>
      <c r="E67">
        <v>12126.54981</v>
      </c>
      <c r="F67">
        <v>-7.204523E-3</v>
      </c>
      <c r="H67" s="5">
        <v>8.0000000000000004E-4</v>
      </c>
      <c r="J67" s="5">
        <f t="shared" si="9"/>
        <v>6.662385500000001E-2</v>
      </c>
      <c r="K67" s="5">
        <f t="shared" si="10"/>
        <v>-8.0045229999999995E-3</v>
      </c>
      <c r="M67" s="5">
        <f t="shared" si="7"/>
        <v>6.662385500000001E-2</v>
      </c>
      <c r="N67" s="5">
        <f t="shared" si="8"/>
        <v>-8.0045229999999995E-3</v>
      </c>
    </row>
    <row r="68" spans="1:14" x14ac:dyDescent="0.3">
      <c r="A68" s="2">
        <v>43823</v>
      </c>
      <c r="B68">
        <v>550.25</v>
      </c>
      <c r="C68">
        <v>1.9264656000000002E-2</v>
      </c>
      <c r="E68">
        <v>12214.54981</v>
      </c>
      <c r="F68">
        <v>-3.9306189999999998E-3</v>
      </c>
      <c r="H68" s="5">
        <v>1.4E-3</v>
      </c>
      <c r="J68" s="5">
        <f t="shared" si="9"/>
        <v>1.7864656000000003E-2</v>
      </c>
      <c r="K68" s="5">
        <f t="shared" si="10"/>
        <v>-5.330619E-3</v>
      </c>
      <c r="M68" s="5">
        <f t="shared" si="7"/>
        <v>1.7864656000000003E-2</v>
      </c>
      <c r="N68" s="5">
        <f t="shared" si="8"/>
        <v>-5.330619E-3</v>
      </c>
    </row>
    <row r="69" spans="1:14" x14ac:dyDescent="0.3">
      <c r="A69" s="2">
        <v>43822</v>
      </c>
      <c r="B69">
        <v>539.84997599999997</v>
      </c>
      <c r="C69">
        <v>-1.153538E-2</v>
      </c>
      <c r="E69">
        <v>12262.75</v>
      </c>
      <c r="F69">
        <v>-7.3744700000000002E-4</v>
      </c>
      <c r="H69" s="5">
        <v>-5.4999999999999997E-3</v>
      </c>
      <c r="J69" s="5">
        <f t="shared" si="9"/>
        <v>-6.0353799999999999E-3</v>
      </c>
      <c r="K69" s="5">
        <f t="shared" si="10"/>
        <v>4.7625529999999992E-3</v>
      </c>
      <c r="M69" s="5">
        <f t="shared" si="7"/>
        <v>-6.0353799999999999E-3</v>
      </c>
      <c r="N69" s="5">
        <f t="shared" si="8"/>
        <v>4.7625529999999992E-3</v>
      </c>
    </row>
    <row r="70" spans="1:14" x14ac:dyDescent="0.3">
      <c r="A70" s="2">
        <v>43819</v>
      </c>
      <c r="B70">
        <v>546.15002400000003</v>
      </c>
      <c r="C70">
        <v>-2.3746240000000001E-3</v>
      </c>
      <c r="E70">
        <v>12271.79981</v>
      </c>
      <c r="F70">
        <v>9.8694199999999998E-4</v>
      </c>
      <c r="H70" s="5">
        <v>-2.1899999999999999E-2</v>
      </c>
      <c r="J70" s="5">
        <f t="shared" si="9"/>
        <v>1.9525376000000001E-2</v>
      </c>
      <c r="K70" s="5">
        <f t="shared" si="10"/>
        <v>2.2886942E-2</v>
      </c>
      <c r="M70" s="5">
        <f t="shared" si="7"/>
        <v>1.9525376000000001E-2</v>
      </c>
      <c r="N70" s="5">
        <f t="shared" si="8"/>
        <v>2.2886942E-2</v>
      </c>
    </row>
    <row r="71" spans="1:14" x14ac:dyDescent="0.3">
      <c r="A71" s="2">
        <v>43818</v>
      </c>
      <c r="B71">
        <v>547.45001200000002</v>
      </c>
      <c r="C71">
        <v>4.2189999999999997E-3</v>
      </c>
      <c r="E71">
        <v>12259.700199999999</v>
      </c>
      <c r="F71">
        <v>3.1133110000000001E-3</v>
      </c>
      <c r="H71" s="5">
        <v>6.1000000000000004E-3</v>
      </c>
      <c r="J71" s="5">
        <f t="shared" si="9"/>
        <v>-1.8810000000000007E-3</v>
      </c>
      <c r="K71" s="5">
        <f t="shared" si="10"/>
        <v>-2.9866890000000003E-3</v>
      </c>
      <c r="M71" s="5">
        <f t="shared" si="7"/>
        <v>-1.8810000000000007E-3</v>
      </c>
      <c r="N71" s="5">
        <f t="shared" si="8"/>
        <v>-2.9866890000000003E-3</v>
      </c>
    </row>
    <row r="72" spans="1:14" x14ac:dyDescent="0.3">
      <c r="A72" s="2">
        <v>43817</v>
      </c>
      <c r="B72">
        <v>545.15002400000003</v>
      </c>
      <c r="C72">
        <v>-2.0136860000000002E-3</v>
      </c>
      <c r="E72">
        <v>12221.650390000001</v>
      </c>
      <c r="F72">
        <v>4.6568340000000003E-3</v>
      </c>
      <c r="H72" s="5">
        <v>-5.7999999999999996E-3</v>
      </c>
      <c r="J72" s="5">
        <f t="shared" si="9"/>
        <v>3.7863139999999994E-3</v>
      </c>
      <c r="K72" s="5">
        <f t="shared" si="10"/>
        <v>1.0456834E-2</v>
      </c>
      <c r="M72" s="5">
        <f t="shared" si="7"/>
        <v>3.7863139999999994E-3</v>
      </c>
      <c r="N72" s="5">
        <f t="shared" si="8"/>
        <v>1.0456834E-2</v>
      </c>
    </row>
    <row r="73" spans="1:14" x14ac:dyDescent="0.3">
      <c r="A73" s="2">
        <v>43816</v>
      </c>
      <c r="B73">
        <v>546.25</v>
      </c>
      <c r="C73">
        <v>1.9258770000000001E-3</v>
      </c>
      <c r="E73">
        <v>12165</v>
      </c>
      <c r="F73">
        <v>9.212731E-3</v>
      </c>
      <c r="H73" s="5">
        <v>-7.4000000000000003E-3</v>
      </c>
      <c r="J73" s="5">
        <f t="shared" si="9"/>
        <v>9.3258769999999998E-3</v>
      </c>
      <c r="K73" s="5">
        <f t="shared" si="10"/>
        <v>1.6612730999999999E-2</v>
      </c>
      <c r="M73" s="5">
        <f t="shared" si="7"/>
        <v>9.3258769999999998E-3</v>
      </c>
      <c r="N73" s="5">
        <f t="shared" si="8"/>
        <v>1.6612730999999999E-2</v>
      </c>
    </row>
    <row r="74" spans="1:14" x14ac:dyDescent="0.3">
      <c r="A74" s="2">
        <v>43815</v>
      </c>
      <c r="B74">
        <v>545.20001200000002</v>
      </c>
      <c r="C74">
        <v>-1.3123358999999999E-2</v>
      </c>
      <c r="E74">
        <v>12053.950199999999</v>
      </c>
      <c r="F74">
        <v>-2.70959E-3</v>
      </c>
      <c r="H74" s="5">
        <v>1.8E-3</v>
      </c>
      <c r="J74" s="5">
        <f t="shared" si="9"/>
        <v>-1.4923358999999999E-2</v>
      </c>
      <c r="K74" s="5">
        <f t="shared" si="10"/>
        <v>-4.50959E-3</v>
      </c>
      <c r="M74" s="5">
        <f t="shared" si="7"/>
        <v>-1.4923358999999999E-2</v>
      </c>
      <c r="N74" s="5">
        <f t="shared" si="8"/>
        <v>-4.50959E-3</v>
      </c>
    </row>
    <row r="75" spans="1:14" x14ac:dyDescent="0.3">
      <c r="A75" s="2">
        <v>43812</v>
      </c>
      <c r="B75">
        <v>552.45001200000002</v>
      </c>
      <c r="C75">
        <v>-1.9087357999999999E-2</v>
      </c>
      <c r="E75">
        <v>12086.700199999999</v>
      </c>
      <c r="F75">
        <v>9.5975869999999994E-3</v>
      </c>
      <c r="H75" s="5">
        <v>1.8E-3</v>
      </c>
      <c r="J75" s="5">
        <f t="shared" si="9"/>
        <v>-2.0887357999999998E-2</v>
      </c>
      <c r="K75" s="5">
        <f t="shared" si="10"/>
        <v>7.7975869999999999E-3</v>
      </c>
      <c r="M75" s="5">
        <f t="shared" si="7"/>
        <v>-2.0887357999999998E-2</v>
      </c>
      <c r="N75" s="5">
        <f t="shared" si="8"/>
        <v>7.7975869999999999E-3</v>
      </c>
    </row>
    <row r="76" spans="1:14" x14ac:dyDescent="0.3">
      <c r="A76" s="2">
        <v>43811</v>
      </c>
      <c r="B76">
        <v>563.20001200000002</v>
      </c>
      <c r="C76">
        <v>1.9643408000000001E-2</v>
      </c>
      <c r="E76">
        <v>11971.79981</v>
      </c>
      <c r="F76">
        <v>5.1762079999999999E-3</v>
      </c>
      <c r="H76" s="5">
        <v>1.5E-3</v>
      </c>
      <c r="J76" s="5">
        <f t="shared" si="9"/>
        <v>1.8143408E-2</v>
      </c>
      <c r="K76" s="5">
        <f t="shared" si="10"/>
        <v>3.6762079999999998E-3</v>
      </c>
      <c r="M76" s="5">
        <f t="shared" si="7"/>
        <v>1.8143408E-2</v>
      </c>
      <c r="N76" s="5">
        <f t="shared" si="8"/>
        <v>3.6762079999999998E-3</v>
      </c>
    </row>
    <row r="77" spans="1:14" x14ac:dyDescent="0.3">
      <c r="A77" s="2">
        <v>43810</v>
      </c>
      <c r="B77">
        <v>552.34997599999997</v>
      </c>
      <c r="C77">
        <v>1.7593936000000001E-2</v>
      </c>
      <c r="E77">
        <v>11910.150390000001</v>
      </c>
      <c r="F77">
        <v>4.4995770000000003E-3</v>
      </c>
      <c r="H77" s="5">
        <v>8.5000000000000006E-3</v>
      </c>
      <c r="J77" s="5">
        <f t="shared" si="9"/>
        <v>9.0939360000000004E-3</v>
      </c>
      <c r="K77" s="5">
        <f t="shared" si="10"/>
        <v>-4.0004230000000003E-3</v>
      </c>
      <c r="M77" s="5">
        <f t="shared" si="7"/>
        <v>9.0939360000000004E-3</v>
      </c>
      <c r="N77" s="5">
        <f t="shared" si="8"/>
        <v>-4.0004230000000003E-3</v>
      </c>
    </row>
    <row r="78" spans="1:14" x14ac:dyDescent="0.3">
      <c r="A78" s="2">
        <v>43809</v>
      </c>
      <c r="B78">
        <v>542.79998799999998</v>
      </c>
      <c r="C78">
        <v>-3.3561888999999998E-2</v>
      </c>
      <c r="E78">
        <v>11856.79981</v>
      </c>
      <c r="F78">
        <v>-6.7602260000000003E-3</v>
      </c>
      <c r="H78" s="5">
        <v>6.6E-3</v>
      </c>
      <c r="J78" s="5">
        <f t="shared" si="9"/>
        <v>-4.0161888999999999E-2</v>
      </c>
      <c r="K78" s="5">
        <f t="shared" si="10"/>
        <v>-1.3360225999999999E-2</v>
      </c>
      <c r="M78" s="5">
        <f t="shared" si="7"/>
        <v>-4.0161888999999999E-2</v>
      </c>
      <c r="N78" s="5">
        <f t="shared" si="8"/>
        <v>-1.3360225999999999E-2</v>
      </c>
    </row>
    <row r="79" spans="1:14" x14ac:dyDescent="0.3">
      <c r="A79" s="2">
        <v>43808</v>
      </c>
      <c r="B79">
        <v>561.65002400000003</v>
      </c>
      <c r="C79">
        <v>2.8569519999999998E-3</v>
      </c>
      <c r="E79">
        <v>11937.5</v>
      </c>
      <c r="F79">
        <v>1.342113E-3</v>
      </c>
      <c r="H79" s="5">
        <v>-2.9999999999999997E-4</v>
      </c>
      <c r="J79" s="5">
        <f t="shared" si="9"/>
        <v>3.1569519999999998E-3</v>
      </c>
      <c r="K79" s="5">
        <f t="shared" si="10"/>
        <v>1.6421129999999999E-3</v>
      </c>
      <c r="M79" s="5">
        <f t="shared" si="7"/>
        <v>3.1569519999999998E-3</v>
      </c>
      <c r="N79" s="5">
        <f t="shared" si="8"/>
        <v>1.6421129999999999E-3</v>
      </c>
    </row>
    <row r="80" spans="1:14" x14ac:dyDescent="0.3">
      <c r="A80" s="2">
        <v>43805</v>
      </c>
      <c r="B80">
        <v>560.04998799999998</v>
      </c>
      <c r="C80">
        <v>-2.8534278999999999E-2</v>
      </c>
      <c r="E80">
        <v>11921.5</v>
      </c>
      <c r="F80">
        <v>-8.0626699999999992E-3</v>
      </c>
      <c r="H80" s="5">
        <v>8.0000000000000002E-3</v>
      </c>
      <c r="J80" s="5">
        <f t="shared" si="9"/>
        <v>-3.6534279000000003E-2</v>
      </c>
      <c r="K80" s="5">
        <f t="shared" si="10"/>
        <v>-1.6062670000000001E-2</v>
      </c>
      <c r="M80" s="5">
        <f t="shared" si="7"/>
        <v>-3.6534279000000003E-2</v>
      </c>
      <c r="N80" s="5">
        <f t="shared" si="8"/>
        <v>-1.6062670000000001E-2</v>
      </c>
    </row>
    <row r="81" spans="1:14" x14ac:dyDescent="0.3">
      <c r="A81" s="2">
        <v>43804</v>
      </c>
      <c r="B81">
        <v>576.5</v>
      </c>
      <c r="C81">
        <v>7.4557315999999998E-2</v>
      </c>
      <c r="E81">
        <v>12018.400390000001</v>
      </c>
      <c r="F81">
        <v>-2.0592369999999998E-3</v>
      </c>
      <c r="H81" s="5">
        <v>2.2599999999999999E-2</v>
      </c>
      <c r="J81" s="5">
        <f t="shared" si="9"/>
        <v>5.1957316000000003E-2</v>
      </c>
      <c r="K81" s="5">
        <f t="shared" si="10"/>
        <v>-2.4659236999999997E-2</v>
      </c>
      <c r="M81" s="5">
        <f t="shared" si="7"/>
        <v>5.1957316000000003E-2</v>
      </c>
      <c r="N81" s="5">
        <f t="shared" si="8"/>
        <v>-2.4659236999999997E-2</v>
      </c>
    </row>
    <row r="82" spans="1:14" x14ac:dyDescent="0.3">
      <c r="A82" s="2">
        <v>43803</v>
      </c>
      <c r="B82">
        <v>536.5</v>
      </c>
      <c r="C82">
        <v>4.3672819000000002E-2</v>
      </c>
      <c r="E82">
        <v>12043.200199999999</v>
      </c>
      <c r="F82">
        <v>4.0853080000000002E-3</v>
      </c>
      <c r="H82" s="5">
        <v>0</v>
      </c>
      <c r="J82" s="5">
        <f t="shared" si="9"/>
        <v>4.3672819000000002E-2</v>
      </c>
      <c r="K82" s="5">
        <f t="shared" si="10"/>
        <v>4.0853080000000002E-3</v>
      </c>
      <c r="M82" s="5">
        <f t="shared" si="7"/>
        <v>4.3672819000000002E-2</v>
      </c>
      <c r="N82" s="5">
        <f t="shared" si="8"/>
        <v>4.0853080000000002E-3</v>
      </c>
    </row>
    <row r="83" spans="1:14" x14ac:dyDescent="0.3">
      <c r="A83" s="2">
        <v>43802</v>
      </c>
      <c r="B83">
        <v>514.04998799999998</v>
      </c>
      <c r="C83">
        <v>-2.0483993999999998E-2</v>
      </c>
      <c r="E83">
        <v>11994.200199999999</v>
      </c>
      <c r="F83">
        <v>-4.4819969999999997E-3</v>
      </c>
      <c r="H83" s="5">
        <v>-3.3999999999999998E-3</v>
      </c>
      <c r="J83" s="5">
        <f t="shared" si="9"/>
        <v>-1.7083993999999998E-2</v>
      </c>
      <c r="K83" s="5">
        <f t="shared" si="10"/>
        <v>-1.0819969999999999E-3</v>
      </c>
      <c r="M83" s="5">
        <f t="shared" si="7"/>
        <v>-1.7083993999999998E-2</v>
      </c>
      <c r="N83" s="5">
        <f t="shared" si="8"/>
        <v>-1.0819969999999999E-3</v>
      </c>
    </row>
    <row r="84" spans="1:14" x14ac:dyDescent="0.3">
      <c r="A84" s="2">
        <v>43801</v>
      </c>
      <c r="B84">
        <v>524.79998799999998</v>
      </c>
      <c r="C84">
        <v>4.7865210000000002E-3</v>
      </c>
      <c r="E84">
        <v>12048.200199999999</v>
      </c>
      <c r="F84">
        <v>-6.5109300000000005E-4</v>
      </c>
      <c r="H84" s="5">
        <v>3.7000000000000002E-3</v>
      </c>
      <c r="J84" s="5">
        <f t="shared" si="9"/>
        <v>1.086521E-3</v>
      </c>
      <c r="K84" s="5">
        <f t="shared" si="10"/>
        <v>-4.3510930000000003E-3</v>
      </c>
      <c r="M84" s="5">
        <f t="shared" si="7"/>
        <v>1.086521E-3</v>
      </c>
      <c r="N84" s="5">
        <f t="shared" si="8"/>
        <v>-4.3510930000000003E-3</v>
      </c>
    </row>
    <row r="85" spans="1:14" x14ac:dyDescent="0.3">
      <c r="A85" s="2">
        <v>43798</v>
      </c>
      <c r="B85">
        <v>522.29998799999998</v>
      </c>
      <c r="C85">
        <v>1.15004E-3</v>
      </c>
      <c r="E85">
        <v>12056.04981</v>
      </c>
      <c r="F85">
        <v>-7.8264679999999996E-3</v>
      </c>
      <c r="H85" s="5">
        <v>1.1000000000000001E-3</v>
      </c>
      <c r="J85" s="5">
        <f t="shared" si="9"/>
        <v>5.0039999999999894E-5</v>
      </c>
      <c r="K85" s="5">
        <f t="shared" si="10"/>
        <v>-8.9264679999999999E-3</v>
      </c>
      <c r="M85" s="5">
        <f t="shared" si="7"/>
        <v>5.0039999999999894E-5</v>
      </c>
      <c r="N85" s="5">
        <f t="shared" si="8"/>
        <v>-8.9264679999999999E-3</v>
      </c>
    </row>
    <row r="86" spans="1:14" x14ac:dyDescent="0.3">
      <c r="A86" s="2">
        <v>43797</v>
      </c>
      <c r="B86">
        <v>521.70001200000002</v>
      </c>
      <c r="C86">
        <v>-2.3947592E-2</v>
      </c>
      <c r="E86">
        <v>12151.150390000001</v>
      </c>
      <c r="F86">
        <v>4.169196E-3</v>
      </c>
      <c r="H86" s="5">
        <v>-2.2000000000000001E-3</v>
      </c>
      <c r="J86" s="5">
        <f t="shared" si="9"/>
        <v>-2.1747592E-2</v>
      </c>
      <c r="K86" s="5">
        <f t="shared" si="10"/>
        <v>6.3691960000000006E-3</v>
      </c>
      <c r="M86" s="5">
        <f t="shared" si="7"/>
        <v>-2.1747592E-2</v>
      </c>
      <c r="N86" s="5">
        <f t="shared" si="8"/>
        <v>6.3691960000000006E-3</v>
      </c>
    </row>
    <row r="87" spans="1:14" x14ac:dyDescent="0.3">
      <c r="A87" s="2">
        <v>43796</v>
      </c>
      <c r="B87">
        <v>534.5</v>
      </c>
      <c r="C87">
        <v>5.0201370000000002E-2</v>
      </c>
      <c r="E87">
        <v>12100.700199999999</v>
      </c>
      <c r="F87">
        <v>5.2335580000000001E-3</v>
      </c>
      <c r="H87" s="5">
        <v>-1.6999999999999999E-3</v>
      </c>
      <c r="J87" s="5">
        <f t="shared" si="9"/>
        <v>5.1901370000000002E-2</v>
      </c>
      <c r="K87" s="5">
        <f t="shared" si="10"/>
        <v>6.9335580000000003E-3</v>
      </c>
      <c r="M87" s="5">
        <f t="shared" si="7"/>
        <v>5.1901370000000002E-2</v>
      </c>
      <c r="N87" s="5">
        <f t="shared" si="8"/>
        <v>6.9335580000000003E-3</v>
      </c>
    </row>
    <row r="88" spans="1:14" x14ac:dyDescent="0.3">
      <c r="A88" s="2">
        <v>43795</v>
      </c>
      <c r="B88">
        <v>508.95001200000002</v>
      </c>
      <c r="C88">
        <v>-7.120492E-3</v>
      </c>
      <c r="E88">
        <v>12037.700199999999</v>
      </c>
      <c r="F88">
        <v>-2.9857999999999998E-3</v>
      </c>
      <c r="H88" s="5">
        <v>1.5E-3</v>
      </c>
      <c r="J88" s="5">
        <f t="shared" si="9"/>
        <v>-8.6204920000000004E-3</v>
      </c>
      <c r="K88" s="5">
        <f t="shared" si="10"/>
        <v>-4.4857999999999999E-3</v>
      </c>
      <c r="M88" s="5">
        <f t="shared" si="7"/>
        <v>-8.6204920000000004E-3</v>
      </c>
      <c r="N88" s="5">
        <f t="shared" si="8"/>
        <v>-4.4857999999999999E-3</v>
      </c>
    </row>
    <row r="89" spans="1:14" x14ac:dyDescent="0.3">
      <c r="A89" s="2">
        <v>43794</v>
      </c>
      <c r="B89">
        <v>512.59997599999997</v>
      </c>
      <c r="C89">
        <v>5.6895510000000002E-3</v>
      </c>
      <c r="E89">
        <v>12073.75</v>
      </c>
      <c r="F89">
        <v>1.3374539E-2</v>
      </c>
      <c r="H89" s="5">
        <v>-4.1999999999999997E-3</v>
      </c>
      <c r="J89" s="5">
        <f t="shared" si="9"/>
        <v>9.8895509999999999E-3</v>
      </c>
      <c r="K89" s="5">
        <f t="shared" si="10"/>
        <v>1.7574539E-2</v>
      </c>
      <c r="M89" s="5">
        <f t="shared" si="7"/>
        <v>9.8895509999999999E-3</v>
      </c>
      <c r="N89" s="5">
        <f t="shared" si="8"/>
        <v>1.7574539E-2</v>
      </c>
    </row>
    <row r="90" spans="1:14" x14ac:dyDescent="0.3">
      <c r="A90" s="2">
        <v>43791</v>
      </c>
      <c r="B90">
        <v>509.70001200000002</v>
      </c>
      <c r="C90">
        <v>5.9206629999999996E-3</v>
      </c>
      <c r="E90">
        <v>11914.400390000001</v>
      </c>
      <c r="F90">
        <v>-4.5118809999999997E-3</v>
      </c>
      <c r="H90" s="5">
        <v>-1.5E-3</v>
      </c>
      <c r="J90" s="5">
        <f t="shared" si="9"/>
        <v>7.4206629999999992E-3</v>
      </c>
      <c r="K90" s="5">
        <f t="shared" si="10"/>
        <v>-3.0118809999999997E-3</v>
      </c>
      <c r="M90" s="5">
        <f t="shared" si="7"/>
        <v>7.4206629999999992E-3</v>
      </c>
      <c r="N90" s="5">
        <f t="shared" si="8"/>
        <v>-3.0118809999999997E-3</v>
      </c>
    </row>
    <row r="91" spans="1:14" x14ac:dyDescent="0.3">
      <c r="A91" s="2">
        <v>43790</v>
      </c>
      <c r="B91">
        <v>506.70001200000002</v>
      </c>
      <c r="C91">
        <v>-1.969667E-3</v>
      </c>
      <c r="E91">
        <v>11968.400390000001</v>
      </c>
      <c r="F91">
        <v>-2.5584599999999998E-3</v>
      </c>
      <c r="H91" s="5">
        <v>7.3000000000000001E-3</v>
      </c>
      <c r="J91" s="5">
        <f t="shared" si="9"/>
        <v>-9.2696670000000005E-3</v>
      </c>
      <c r="K91" s="5">
        <f t="shared" si="10"/>
        <v>-9.8584599999999994E-3</v>
      </c>
      <c r="M91" s="5">
        <f t="shared" si="7"/>
        <v>-9.2696670000000005E-3</v>
      </c>
      <c r="N91" s="5">
        <f t="shared" si="8"/>
        <v>-9.8584599999999994E-3</v>
      </c>
    </row>
    <row r="92" spans="1:14" x14ac:dyDescent="0.3">
      <c r="A92" s="2">
        <v>43789</v>
      </c>
      <c r="B92">
        <v>507.70001200000002</v>
      </c>
      <c r="C92">
        <v>-1.2352838E-2</v>
      </c>
      <c r="E92">
        <v>11999.099609999999</v>
      </c>
      <c r="F92">
        <v>4.9413319999999997E-3</v>
      </c>
      <c r="H92" s="5">
        <v>-2.3E-3</v>
      </c>
      <c r="J92" s="5">
        <f t="shared" si="9"/>
        <v>-1.0052838E-2</v>
      </c>
      <c r="K92" s="5">
        <f t="shared" si="10"/>
        <v>7.2413319999999996E-3</v>
      </c>
      <c r="M92" s="5">
        <f t="shared" si="7"/>
        <v>-1.0052838E-2</v>
      </c>
      <c r="N92" s="5">
        <f t="shared" si="8"/>
        <v>7.2413319999999996E-3</v>
      </c>
    </row>
    <row r="93" spans="1:14" x14ac:dyDescent="0.3">
      <c r="A93" s="2">
        <v>43788</v>
      </c>
      <c r="B93">
        <v>514.04998799999998</v>
      </c>
      <c r="C93">
        <v>-3.3286340999999997E-2</v>
      </c>
      <c r="E93">
        <v>11940.099609999999</v>
      </c>
      <c r="F93">
        <v>4.6783299999999996E-3</v>
      </c>
      <c r="H93" s="5">
        <v>-5.9999999999999995E-4</v>
      </c>
      <c r="J93" s="5">
        <f t="shared" si="9"/>
        <v>-3.2686340999999994E-2</v>
      </c>
      <c r="K93" s="5">
        <f t="shared" si="10"/>
        <v>5.2783299999999995E-3</v>
      </c>
      <c r="M93" s="5">
        <f t="shared" ref="M93:M107" si="11">J93</f>
        <v>-3.2686340999999994E-2</v>
      </c>
      <c r="N93" s="5">
        <f t="shared" ref="N93:N107" si="12">K93</f>
        <v>5.2783299999999995E-3</v>
      </c>
    </row>
    <row r="94" spans="1:14" x14ac:dyDescent="0.3">
      <c r="A94" s="2">
        <v>43787</v>
      </c>
      <c r="B94">
        <v>531.75</v>
      </c>
      <c r="C94">
        <v>-1.7733400999999999E-2</v>
      </c>
      <c r="E94">
        <v>11884.5</v>
      </c>
      <c r="F94">
        <v>-9.2053600000000001E-4</v>
      </c>
      <c r="H94" s="5">
        <v>-6.4000000000000003E-3</v>
      </c>
      <c r="J94" s="5">
        <f t="shared" si="9"/>
        <v>-1.1333401E-2</v>
      </c>
      <c r="K94" s="5">
        <f t="shared" si="10"/>
        <v>5.4794639999999999E-3</v>
      </c>
      <c r="M94" s="5">
        <f t="shared" si="11"/>
        <v>-1.1333401E-2</v>
      </c>
      <c r="N94" s="5">
        <f t="shared" si="12"/>
        <v>5.4794639999999999E-3</v>
      </c>
    </row>
    <row r="95" spans="1:14" x14ac:dyDescent="0.3">
      <c r="A95" s="2">
        <v>43784</v>
      </c>
      <c r="B95">
        <v>541.34997599999997</v>
      </c>
      <c r="C95">
        <v>2.7522066000000001E-2</v>
      </c>
      <c r="E95">
        <v>11895.450199999999</v>
      </c>
      <c r="F95">
        <v>1.966846E-3</v>
      </c>
      <c r="H95" s="5">
        <v>5.9999999999999995E-4</v>
      </c>
      <c r="J95" s="5">
        <f t="shared" si="9"/>
        <v>2.6922066000000001E-2</v>
      </c>
      <c r="K95" s="5">
        <f t="shared" si="10"/>
        <v>1.3668460000000001E-3</v>
      </c>
      <c r="M95" s="5">
        <f t="shared" si="11"/>
        <v>2.6922066000000001E-2</v>
      </c>
      <c r="N95" s="5">
        <f t="shared" si="12"/>
        <v>1.3668460000000001E-3</v>
      </c>
    </row>
    <row r="96" spans="1:14" x14ac:dyDescent="0.3">
      <c r="A96" s="2">
        <v>43783</v>
      </c>
      <c r="B96">
        <v>526.84997599999997</v>
      </c>
      <c r="C96">
        <v>-2.2813776000000001E-2</v>
      </c>
      <c r="E96">
        <v>11872.099609999999</v>
      </c>
      <c r="F96">
        <v>2.672991E-3</v>
      </c>
      <c r="H96" s="5">
        <v>-2E-3</v>
      </c>
      <c r="J96" s="5">
        <f t="shared" si="9"/>
        <v>-2.0813775999999999E-2</v>
      </c>
      <c r="K96" s="5">
        <f t="shared" si="10"/>
        <v>4.6729909999999996E-3</v>
      </c>
      <c r="M96" s="5">
        <f t="shared" si="11"/>
        <v>-2.0813775999999999E-2</v>
      </c>
      <c r="N96" s="5">
        <f t="shared" si="12"/>
        <v>4.6729909999999996E-3</v>
      </c>
    </row>
    <row r="97" spans="1:14" x14ac:dyDescent="0.3">
      <c r="A97" s="2">
        <v>43782</v>
      </c>
      <c r="B97">
        <v>539.15002400000003</v>
      </c>
      <c r="C97">
        <v>-8.3386199999999999E-4</v>
      </c>
      <c r="E97">
        <v>11840.450199999999</v>
      </c>
      <c r="F97">
        <v>-6.1275280000000001E-3</v>
      </c>
      <c r="H97" s="5">
        <v>-5.0000000000000001E-3</v>
      </c>
      <c r="J97" s="5">
        <f t="shared" si="9"/>
        <v>4.1661379999999998E-3</v>
      </c>
      <c r="K97" s="5">
        <f t="shared" si="10"/>
        <v>-1.127528E-3</v>
      </c>
      <c r="M97" s="5">
        <f t="shared" si="11"/>
        <v>4.1661379999999998E-3</v>
      </c>
      <c r="N97" s="5">
        <f t="shared" si="12"/>
        <v>-1.127528E-3</v>
      </c>
    </row>
    <row r="98" spans="1:14" x14ac:dyDescent="0.3">
      <c r="A98" s="2">
        <v>43780</v>
      </c>
      <c r="B98">
        <v>539.59997599999997</v>
      </c>
      <c r="C98">
        <v>-2.0778536E-2</v>
      </c>
      <c r="E98">
        <v>11913.450199999999</v>
      </c>
      <c r="F98">
        <v>4.45057E-4</v>
      </c>
      <c r="H98" s="5">
        <v>1.1000000000000001E-3</v>
      </c>
      <c r="J98" s="5">
        <f t="shared" si="9"/>
        <v>-2.1878536000000001E-2</v>
      </c>
      <c r="K98" s="5">
        <f t="shared" si="10"/>
        <v>-6.5494300000000006E-4</v>
      </c>
      <c r="M98" s="5">
        <f t="shared" si="11"/>
        <v>-2.1878536000000001E-2</v>
      </c>
      <c r="N98" s="5">
        <f t="shared" si="12"/>
        <v>-6.5494300000000006E-4</v>
      </c>
    </row>
    <row r="99" spans="1:14" x14ac:dyDescent="0.3">
      <c r="A99" s="2">
        <v>43777</v>
      </c>
      <c r="B99">
        <v>551.04998799999998</v>
      </c>
      <c r="C99">
        <v>6.7598650000000003E-3</v>
      </c>
      <c r="E99">
        <v>11908.150390000001</v>
      </c>
      <c r="F99">
        <v>-8.6495989999999991E-3</v>
      </c>
      <c r="H99" s="5">
        <v>8.0000000000000002E-3</v>
      </c>
      <c r="J99" s="5">
        <f t="shared" si="9"/>
        <v>-1.2401349999999998E-3</v>
      </c>
      <c r="K99" s="5">
        <f t="shared" si="10"/>
        <v>-1.6649599000000001E-2</v>
      </c>
      <c r="M99" s="5">
        <f t="shared" si="11"/>
        <v>-1.2401349999999998E-3</v>
      </c>
      <c r="N99" s="5">
        <f t="shared" si="12"/>
        <v>-1.6649599000000001E-2</v>
      </c>
    </row>
    <row r="100" spans="1:14" x14ac:dyDescent="0.3">
      <c r="A100" s="2">
        <v>43776</v>
      </c>
      <c r="B100">
        <v>547.34997599999997</v>
      </c>
      <c r="C100">
        <v>-2.0665678E-2</v>
      </c>
      <c r="E100">
        <v>12012.04981</v>
      </c>
      <c r="F100">
        <v>3.8442089999999999E-3</v>
      </c>
      <c r="H100" s="5">
        <v>2.5000000000000001E-3</v>
      </c>
      <c r="J100" s="5">
        <f t="shared" si="9"/>
        <v>-2.3165677999999999E-2</v>
      </c>
      <c r="K100" s="5">
        <f t="shared" si="10"/>
        <v>1.3442089999999999E-3</v>
      </c>
      <c r="M100" s="5">
        <f t="shared" si="11"/>
        <v>-2.3165677999999999E-2</v>
      </c>
      <c r="N100" s="5">
        <f t="shared" si="12"/>
        <v>1.3442089999999999E-3</v>
      </c>
    </row>
    <row r="101" spans="1:14" x14ac:dyDescent="0.3">
      <c r="A101" s="2">
        <v>43775</v>
      </c>
      <c r="B101">
        <v>558.90002400000003</v>
      </c>
      <c r="C101">
        <v>9.3002689999999999E-3</v>
      </c>
      <c r="E101">
        <v>11966.04981</v>
      </c>
      <c r="F101">
        <v>4.0990840000000002E-3</v>
      </c>
      <c r="H101" s="5">
        <v>-4.3E-3</v>
      </c>
      <c r="J101" s="5">
        <f t="shared" si="9"/>
        <v>1.3600269E-2</v>
      </c>
      <c r="K101" s="5">
        <f t="shared" si="10"/>
        <v>8.3990840000000011E-3</v>
      </c>
      <c r="M101" s="5">
        <f t="shared" si="11"/>
        <v>1.3600269E-2</v>
      </c>
      <c r="N101" s="5">
        <f t="shared" si="12"/>
        <v>8.3990840000000011E-3</v>
      </c>
    </row>
    <row r="102" spans="1:14" x14ac:dyDescent="0.3">
      <c r="A102" s="2">
        <v>43774</v>
      </c>
      <c r="B102">
        <v>553.75</v>
      </c>
      <c r="C102">
        <v>-8.3274070000000002E-3</v>
      </c>
      <c r="E102">
        <v>11917.200199999999</v>
      </c>
      <c r="F102">
        <v>-2.0181729999999998E-3</v>
      </c>
      <c r="H102" s="5">
        <v>6.6E-3</v>
      </c>
      <c r="J102" s="5">
        <f t="shared" si="9"/>
        <v>-1.4927407E-2</v>
      </c>
      <c r="K102" s="5">
        <f t="shared" si="10"/>
        <v>-8.6181729999999998E-3</v>
      </c>
      <c r="M102" s="5">
        <f t="shared" si="11"/>
        <v>-1.4927407E-2</v>
      </c>
      <c r="N102" s="5">
        <f t="shared" si="12"/>
        <v>-8.6181729999999998E-3</v>
      </c>
    </row>
    <row r="103" spans="1:14" x14ac:dyDescent="0.3">
      <c r="A103" s="2">
        <v>43773</v>
      </c>
      <c r="B103">
        <v>558.40002400000003</v>
      </c>
      <c r="C103">
        <v>-7.2888459999999999E-3</v>
      </c>
      <c r="E103">
        <v>11941.29981</v>
      </c>
      <c r="F103">
        <v>4.2638889999999999E-3</v>
      </c>
      <c r="H103" s="5">
        <v>4.0000000000000001E-3</v>
      </c>
      <c r="J103" s="5">
        <f t="shared" si="9"/>
        <v>-1.1288846E-2</v>
      </c>
      <c r="K103" s="5">
        <f t="shared" si="10"/>
        <v>2.6388899999999979E-4</v>
      </c>
      <c r="M103" s="5">
        <f t="shared" si="11"/>
        <v>-1.1288846E-2</v>
      </c>
      <c r="N103" s="5">
        <f t="shared" si="12"/>
        <v>2.6388899999999979E-4</v>
      </c>
    </row>
    <row r="104" spans="1:14" x14ac:dyDescent="0.3">
      <c r="A104" s="2">
        <v>43770</v>
      </c>
      <c r="B104">
        <v>562.5</v>
      </c>
      <c r="C104">
        <v>-4.1982497000000001E-2</v>
      </c>
      <c r="E104">
        <v>11890.599609999999</v>
      </c>
      <c r="F104">
        <v>1.1070909999999999E-3</v>
      </c>
      <c r="H104" s="5">
        <v>-2.98E-2</v>
      </c>
      <c r="J104" s="5">
        <f t="shared" si="9"/>
        <v>-1.2182497E-2</v>
      </c>
      <c r="K104" s="5">
        <f t="shared" si="10"/>
        <v>3.0907091000000001E-2</v>
      </c>
      <c r="M104" s="5">
        <f t="shared" si="11"/>
        <v>-1.2182497E-2</v>
      </c>
      <c r="N104" s="5">
        <f t="shared" si="12"/>
        <v>3.0907091000000001E-2</v>
      </c>
    </row>
    <row r="105" spans="1:14" x14ac:dyDescent="0.3">
      <c r="A105" s="2">
        <v>43769</v>
      </c>
      <c r="B105">
        <v>587.15002400000003</v>
      </c>
      <c r="C105">
        <v>7.3776240000000002E-3</v>
      </c>
      <c r="E105">
        <v>11877.450199999999</v>
      </c>
      <c r="F105">
        <v>2.8157970000000001E-3</v>
      </c>
      <c r="H105" s="5">
        <v>-3.2000000000000002E-3</v>
      </c>
      <c r="J105" s="5">
        <f t="shared" si="9"/>
        <v>1.0577624000000001E-2</v>
      </c>
      <c r="K105" s="5">
        <f t="shared" si="10"/>
        <v>6.0157969999999998E-3</v>
      </c>
      <c r="M105" s="5">
        <f t="shared" si="11"/>
        <v>1.0577624000000001E-2</v>
      </c>
      <c r="N105" s="5">
        <f t="shared" si="12"/>
        <v>6.0157969999999998E-3</v>
      </c>
    </row>
    <row r="106" spans="1:14" x14ac:dyDescent="0.3">
      <c r="A106" s="2">
        <v>43768</v>
      </c>
      <c r="B106">
        <v>582.84997599999997</v>
      </c>
      <c r="C106">
        <v>3.788774E-3</v>
      </c>
      <c r="E106">
        <v>11844.099609999999</v>
      </c>
      <c r="F106">
        <v>4.8571079999999997E-3</v>
      </c>
      <c r="H106" s="5">
        <v>-2.2000000000000001E-3</v>
      </c>
      <c r="J106" s="5">
        <f t="shared" si="9"/>
        <v>5.9887740000000005E-3</v>
      </c>
      <c r="K106" s="5">
        <f t="shared" si="10"/>
        <v>7.0571079999999994E-3</v>
      </c>
      <c r="M106" s="5">
        <f t="shared" si="11"/>
        <v>5.9887740000000005E-3</v>
      </c>
      <c r="N106" s="5">
        <f t="shared" si="12"/>
        <v>7.0571079999999994E-3</v>
      </c>
    </row>
    <row r="107" spans="1:14" x14ac:dyDescent="0.3">
      <c r="A107" s="2">
        <v>43767</v>
      </c>
      <c r="B107">
        <v>580.65002400000003</v>
      </c>
      <c r="C107">
        <v>3.9287652999999999E-2</v>
      </c>
      <c r="E107">
        <v>11786.849609999999</v>
      </c>
      <c r="F107">
        <v>1.7519937999999999E-2</v>
      </c>
      <c r="H107" s="5">
        <v>1.2999999999999999E-3</v>
      </c>
      <c r="J107" s="5">
        <f t="shared" si="9"/>
        <v>3.7987652999999996E-2</v>
      </c>
      <c r="K107" s="5">
        <f t="shared" si="10"/>
        <v>1.6219938E-2</v>
      </c>
      <c r="M107" s="5">
        <f t="shared" si="11"/>
        <v>3.7987652999999996E-2</v>
      </c>
      <c r="N107" s="5">
        <f t="shared" si="12"/>
        <v>1.6219938E-2</v>
      </c>
    </row>
    <row r="108" spans="1:14" x14ac:dyDescent="0.3">
      <c r="A108" s="2">
        <v>43763</v>
      </c>
      <c r="B108">
        <v>558.70001200000002</v>
      </c>
      <c r="C108">
        <v>1.0751409999999999E-3</v>
      </c>
      <c r="E108">
        <v>11583.900390000001</v>
      </c>
      <c r="F108">
        <v>1.12305E-4</v>
      </c>
      <c r="H108" s="5" t="s">
        <v>144</v>
      </c>
      <c r="J108" s="5" t="e">
        <f t="shared" si="9"/>
        <v>#VALUE!</v>
      </c>
      <c r="K108" s="5" t="e">
        <f t="shared" si="10"/>
        <v>#VALUE!</v>
      </c>
      <c r="M108" s="5">
        <f t="shared" ref="M108:M139" si="13">J109</f>
        <v>-8.3830060000000001E-3</v>
      </c>
      <c r="N108" s="5">
        <f t="shared" ref="N108:N139" si="14">K109</f>
        <v>-6.5279300000000004E-4</v>
      </c>
    </row>
    <row r="109" spans="1:14" x14ac:dyDescent="0.3">
      <c r="A109" s="2">
        <v>43762</v>
      </c>
      <c r="B109">
        <v>558.09997599999997</v>
      </c>
      <c r="C109">
        <v>-9.5830059999999998E-3</v>
      </c>
      <c r="E109">
        <v>11582.599609999999</v>
      </c>
      <c r="F109">
        <v>-1.8527929999999999E-3</v>
      </c>
      <c r="H109" s="5">
        <v>-1.1999999999999999E-3</v>
      </c>
      <c r="J109" s="5">
        <f t="shared" si="9"/>
        <v>-8.3830060000000001E-3</v>
      </c>
      <c r="K109" s="5">
        <f t="shared" si="10"/>
        <v>-6.5279300000000004E-4</v>
      </c>
      <c r="M109" s="5">
        <f t="shared" si="13"/>
        <v>-9.1436820000000002E-3</v>
      </c>
      <c r="N109" s="5">
        <f t="shared" si="14"/>
        <v>1.359124E-3</v>
      </c>
    </row>
    <row r="110" spans="1:14" x14ac:dyDescent="0.3">
      <c r="A110" s="2">
        <v>43761</v>
      </c>
      <c r="B110">
        <v>563.5</v>
      </c>
      <c r="C110">
        <v>-9.1436820000000002E-3</v>
      </c>
      <c r="E110">
        <v>11604.099609999999</v>
      </c>
      <c r="F110">
        <v>1.359124E-3</v>
      </c>
      <c r="H110" s="5">
        <v>0</v>
      </c>
      <c r="J110" s="5">
        <f t="shared" si="9"/>
        <v>-9.1436820000000002E-3</v>
      </c>
      <c r="K110" s="5">
        <f t="shared" si="10"/>
        <v>1.359124E-3</v>
      </c>
      <c r="M110" s="5">
        <f t="shared" si="13"/>
        <v>-9.5449300000000001E-3</v>
      </c>
      <c r="N110" s="5">
        <f t="shared" si="14"/>
        <v>-3.002602E-3</v>
      </c>
    </row>
    <row r="111" spans="1:14" x14ac:dyDescent="0.3">
      <c r="A111" s="2">
        <v>43760</v>
      </c>
      <c r="B111">
        <v>568.70001200000002</v>
      </c>
      <c r="C111">
        <v>-1.2844929999999999E-2</v>
      </c>
      <c r="E111">
        <v>11588.349609999999</v>
      </c>
      <c r="F111">
        <v>-6.302602E-3</v>
      </c>
      <c r="H111" s="5">
        <v>-3.3E-3</v>
      </c>
      <c r="J111" s="5">
        <f t="shared" si="9"/>
        <v>-9.5449300000000001E-3</v>
      </c>
      <c r="K111" s="5">
        <f t="shared" si="10"/>
        <v>-3.002602E-3</v>
      </c>
      <c r="M111" s="5">
        <f t="shared" si="13"/>
        <v>-1.2868662999999999E-3</v>
      </c>
      <c r="N111" s="5">
        <f t="shared" si="14"/>
        <v>5.3162890000000001E-3</v>
      </c>
    </row>
    <row r="112" spans="1:14" x14ac:dyDescent="0.3">
      <c r="A112" s="2">
        <v>43756</v>
      </c>
      <c r="B112">
        <v>576.09997599999997</v>
      </c>
      <c r="C112" s="28">
        <v>-8.6866299999999999E-5</v>
      </c>
      <c r="E112">
        <v>11661.849609999999</v>
      </c>
      <c r="F112">
        <v>6.5162889999999998E-3</v>
      </c>
      <c r="H112" s="5">
        <v>1.1999999999999999E-3</v>
      </c>
      <c r="J112" s="5">
        <f t="shared" si="9"/>
        <v>-1.2868662999999999E-3</v>
      </c>
      <c r="K112" s="5">
        <f t="shared" si="10"/>
        <v>5.3162890000000001E-3</v>
      </c>
      <c r="M112" s="5">
        <f t="shared" si="13"/>
        <v>6.2049767999999998E-2</v>
      </c>
      <c r="N112" s="5">
        <f t="shared" si="14"/>
        <v>1.1672505999999999E-2</v>
      </c>
    </row>
    <row r="113" spans="1:14" x14ac:dyDescent="0.3">
      <c r="A113" s="2">
        <v>43755</v>
      </c>
      <c r="B113">
        <v>576.15002400000003</v>
      </c>
      <c r="C113">
        <v>6.1049767999999997E-2</v>
      </c>
      <c r="E113">
        <v>11586.349609999999</v>
      </c>
      <c r="F113">
        <v>1.0672506E-2</v>
      </c>
      <c r="H113" s="5">
        <v>-1E-3</v>
      </c>
      <c r="J113" s="5">
        <f t="shared" si="9"/>
        <v>6.2049767999999998E-2</v>
      </c>
      <c r="K113" s="5">
        <f t="shared" si="10"/>
        <v>1.1672505999999999E-2</v>
      </c>
      <c r="M113" s="5">
        <f t="shared" si="13"/>
        <v>3.5446879999999998E-3</v>
      </c>
      <c r="N113" s="5">
        <f t="shared" si="14"/>
        <v>-3.3761589999999997E-3</v>
      </c>
    </row>
    <row r="114" spans="1:14" x14ac:dyDescent="0.3">
      <c r="A114" s="2">
        <v>43754</v>
      </c>
      <c r="B114">
        <v>543</v>
      </c>
      <c r="C114">
        <v>1.0044688E-2</v>
      </c>
      <c r="E114">
        <v>11464</v>
      </c>
      <c r="F114">
        <v>3.123841E-3</v>
      </c>
      <c r="H114" s="5">
        <v>6.4999999999999997E-3</v>
      </c>
      <c r="J114" s="5">
        <f t="shared" si="9"/>
        <v>3.5446879999999998E-3</v>
      </c>
      <c r="K114" s="5">
        <f t="shared" si="10"/>
        <v>-3.3761589999999997E-3</v>
      </c>
      <c r="M114" s="5">
        <f t="shared" si="13"/>
        <v>-2.182415E-3</v>
      </c>
      <c r="N114" s="5">
        <f t="shared" si="14"/>
        <v>8.2843540000000007E-3</v>
      </c>
    </row>
    <row r="115" spans="1:14" x14ac:dyDescent="0.3">
      <c r="A115" s="2">
        <v>43753</v>
      </c>
      <c r="B115">
        <v>537.59997599999997</v>
      </c>
      <c r="C115">
        <v>-2.7824149999999999E-3</v>
      </c>
      <c r="E115">
        <v>11428.29981</v>
      </c>
      <c r="F115">
        <v>7.684354E-3</v>
      </c>
      <c r="H115" s="5">
        <v>-5.9999999999999995E-4</v>
      </c>
      <c r="J115" s="5">
        <f t="shared" si="9"/>
        <v>-2.182415E-3</v>
      </c>
      <c r="K115" s="5">
        <f t="shared" si="10"/>
        <v>8.2843540000000007E-3</v>
      </c>
      <c r="M115" s="5">
        <f t="shared" si="13"/>
        <v>4.5699859999999998E-3</v>
      </c>
      <c r="N115" s="5">
        <f t="shared" si="14"/>
        <v>4.693315E-3</v>
      </c>
    </row>
    <row r="116" spans="1:14" x14ac:dyDescent="0.3">
      <c r="A116" s="2">
        <v>43752</v>
      </c>
      <c r="B116">
        <v>539.09997599999997</v>
      </c>
      <c r="C116">
        <v>3.0699859999999998E-3</v>
      </c>
      <c r="E116">
        <v>11341.150390000001</v>
      </c>
      <c r="F116">
        <v>3.193315E-3</v>
      </c>
      <c r="H116" s="5">
        <v>-1.5E-3</v>
      </c>
      <c r="J116" s="5">
        <f t="shared" si="9"/>
        <v>4.5699859999999998E-3</v>
      </c>
      <c r="K116" s="5">
        <f t="shared" si="10"/>
        <v>4.693315E-3</v>
      </c>
      <c r="M116" s="5">
        <f t="shared" si="13"/>
        <v>1.6943568999999999E-2</v>
      </c>
      <c r="N116" s="5">
        <f t="shared" si="14"/>
        <v>1.4775285000000001E-2</v>
      </c>
    </row>
    <row r="117" spans="1:14" x14ac:dyDescent="0.3">
      <c r="A117" s="2">
        <v>43749</v>
      </c>
      <c r="B117">
        <v>537.45001200000002</v>
      </c>
      <c r="C117">
        <v>8.4435689999999997E-3</v>
      </c>
      <c r="E117">
        <v>11305.04981</v>
      </c>
      <c r="F117">
        <v>6.2752850000000002E-3</v>
      </c>
      <c r="H117" s="5">
        <v>-8.5000000000000006E-3</v>
      </c>
      <c r="J117" s="5">
        <f t="shared" si="9"/>
        <v>1.6943568999999999E-2</v>
      </c>
      <c r="K117" s="5">
        <f t="shared" si="10"/>
        <v>1.4775285000000001E-2</v>
      </c>
      <c r="M117" s="5">
        <f t="shared" si="13"/>
        <v>-2.9310070000000001E-2</v>
      </c>
      <c r="N117" s="5">
        <f t="shared" si="14"/>
        <v>-1.4160834000000001E-2</v>
      </c>
    </row>
    <row r="118" spans="1:14" x14ac:dyDescent="0.3">
      <c r="A118" s="2">
        <v>43748</v>
      </c>
      <c r="B118">
        <v>532.95001200000002</v>
      </c>
      <c r="C118">
        <v>-2.2110069999999999E-2</v>
      </c>
      <c r="E118">
        <v>11234.54981</v>
      </c>
      <c r="F118">
        <v>-6.9608339999999999E-3</v>
      </c>
      <c r="H118" s="5">
        <v>7.1999999999999998E-3</v>
      </c>
      <c r="J118" s="5">
        <f t="shared" si="9"/>
        <v>-2.9310070000000001E-2</v>
      </c>
      <c r="K118" s="5">
        <f t="shared" si="10"/>
        <v>-1.4160834000000001E-2</v>
      </c>
      <c r="M118" s="5">
        <f t="shared" si="13"/>
        <v>1.5758413000000002E-2</v>
      </c>
      <c r="N118" s="5">
        <f t="shared" si="14"/>
        <v>1.3197833000000003E-2</v>
      </c>
    </row>
    <row r="119" spans="1:14" x14ac:dyDescent="0.3">
      <c r="A119" s="2">
        <v>43747</v>
      </c>
      <c r="B119">
        <v>545</v>
      </c>
      <c r="C119">
        <v>1.9358413000000001E-2</v>
      </c>
      <c r="E119">
        <v>11313.29981</v>
      </c>
      <c r="F119">
        <v>1.6797833000000002E-2</v>
      </c>
      <c r="H119" s="5">
        <v>3.5999999999999999E-3</v>
      </c>
      <c r="J119" s="5">
        <f t="shared" si="9"/>
        <v>1.5758413000000002E-2</v>
      </c>
      <c r="K119" s="5">
        <f t="shared" si="10"/>
        <v>1.3197833000000003E-2</v>
      </c>
      <c r="M119" s="5">
        <f t="shared" si="13"/>
        <v>-2.4836004999999998E-2</v>
      </c>
      <c r="N119" s="5">
        <f t="shared" si="14"/>
        <v>-2.226684E-3</v>
      </c>
    </row>
    <row r="120" spans="1:14" x14ac:dyDescent="0.3">
      <c r="A120" s="2">
        <v>43745</v>
      </c>
      <c r="B120">
        <v>534.65002400000003</v>
      </c>
      <c r="C120">
        <v>-2.6936004999999999E-2</v>
      </c>
      <c r="E120">
        <v>11126.400390000001</v>
      </c>
      <c r="F120">
        <v>-4.3266839999999999E-3</v>
      </c>
      <c r="H120" s="5">
        <v>-2.0999999999999999E-3</v>
      </c>
      <c r="J120" s="5">
        <f t="shared" si="9"/>
        <v>-2.4836004999999998E-2</v>
      </c>
      <c r="K120" s="5">
        <f t="shared" si="10"/>
        <v>-2.226684E-3</v>
      </c>
      <c r="M120" s="5">
        <f t="shared" si="13"/>
        <v>5.52842E-3</v>
      </c>
      <c r="N120" s="5">
        <f t="shared" si="14"/>
        <v>-1.0707759999999998E-2</v>
      </c>
    </row>
    <row r="121" spans="1:14" x14ac:dyDescent="0.3">
      <c r="A121" s="2">
        <v>43742</v>
      </c>
      <c r="B121">
        <v>549.45001200000002</v>
      </c>
      <c r="C121">
        <v>3.9284200000000002E-3</v>
      </c>
      <c r="E121">
        <v>11174.75</v>
      </c>
      <c r="F121">
        <v>-1.2307759999999999E-2</v>
      </c>
      <c r="H121" s="5">
        <v>-1.6000000000000001E-3</v>
      </c>
      <c r="J121" s="5">
        <f t="shared" si="9"/>
        <v>5.52842E-3</v>
      </c>
      <c r="K121" s="5">
        <f t="shared" si="10"/>
        <v>-1.0707759999999998E-2</v>
      </c>
      <c r="M121" s="5">
        <f t="shared" si="13"/>
        <v>6.3699780000000001E-3</v>
      </c>
      <c r="N121" s="5">
        <f t="shared" si="14"/>
        <v>-1.5240562999999999E-2</v>
      </c>
    </row>
    <row r="122" spans="1:14" x14ac:dyDescent="0.3">
      <c r="A122" s="2">
        <v>43741</v>
      </c>
      <c r="B122">
        <v>547.29998799999998</v>
      </c>
      <c r="C122">
        <v>1.7569978E-2</v>
      </c>
      <c r="E122">
        <v>11314</v>
      </c>
      <c r="F122">
        <v>-4.0405629999999996E-3</v>
      </c>
      <c r="H122" s="5">
        <v>1.12E-2</v>
      </c>
      <c r="J122" s="5">
        <f t="shared" si="9"/>
        <v>6.3699780000000001E-3</v>
      </c>
      <c r="K122" s="5">
        <f t="shared" si="10"/>
        <v>-1.5240562999999999E-2</v>
      </c>
      <c r="M122" s="5">
        <f t="shared" si="13"/>
        <v>-2.7979111000000001E-2</v>
      </c>
      <c r="N122" s="5">
        <f t="shared" si="14"/>
        <v>-2.2830319999999991E-3</v>
      </c>
    </row>
    <row r="123" spans="1:14" x14ac:dyDescent="0.3">
      <c r="A123" s="2">
        <v>43739</v>
      </c>
      <c r="B123">
        <v>537.84997599999997</v>
      </c>
      <c r="C123">
        <v>-3.5679110999999999E-2</v>
      </c>
      <c r="E123">
        <v>11359.900390000001</v>
      </c>
      <c r="F123">
        <v>-9.9830319999999993E-3</v>
      </c>
      <c r="H123" s="5">
        <v>-7.7000000000000002E-3</v>
      </c>
      <c r="J123" s="5">
        <f t="shared" si="9"/>
        <v>-2.7979111000000001E-2</v>
      </c>
      <c r="K123" s="5">
        <f t="shared" si="10"/>
        <v>-2.2830319999999991E-3</v>
      </c>
      <c r="M123" s="5">
        <f t="shared" si="13"/>
        <v>-1.2172906000000001E-2</v>
      </c>
      <c r="N123" s="5">
        <f t="shared" si="14"/>
        <v>2.4035380000000002E-3</v>
      </c>
    </row>
    <row r="124" spans="1:14" x14ac:dyDescent="0.3">
      <c r="A124" s="2">
        <v>43738</v>
      </c>
      <c r="B124">
        <v>557.75</v>
      </c>
      <c r="C124">
        <v>-1.7872906000000001E-2</v>
      </c>
      <c r="E124">
        <v>11474.450199999999</v>
      </c>
      <c r="F124">
        <v>-3.296462E-3</v>
      </c>
      <c r="H124" s="5">
        <v>-5.7000000000000002E-3</v>
      </c>
      <c r="J124" s="5">
        <f t="shared" si="9"/>
        <v>-1.2172906000000001E-2</v>
      </c>
      <c r="K124" s="5">
        <f t="shared" si="10"/>
        <v>2.4035380000000002E-3</v>
      </c>
      <c r="M124" s="5">
        <f t="shared" si="13"/>
        <v>5.1881360000000003E-3</v>
      </c>
      <c r="N124" s="5">
        <f t="shared" si="14"/>
        <v>1.8435000000000673E-5</v>
      </c>
    </row>
    <row r="125" spans="1:14" x14ac:dyDescent="0.3">
      <c r="A125" s="2">
        <v>43735</v>
      </c>
      <c r="B125">
        <v>567.90002400000003</v>
      </c>
      <c r="C125" s="28">
        <v>8.8135999999999998E-5</v>
      </c>
      <c r="E125">
        <v>11512.400390000001</v>
      </c>
      <c r="F125">
        <v>-5.0815649999999997E-3</v>
      </c>
      <c r="H125" s="5">
        <v>-5.1000000000000004E-3</v>
      </c>
      <c r="J125" s="5">
        <f t="shared" si="9"/>
        <v>5.1881360000000003E-3</v>
      </c>
      <c r="K125" s="5">
        <f t="shared" si="10"/>
        <v>1.8435000000000673E-5</v>
      </c>
      <c r="M125" s="5">
        <f t="shared" si="13"/>
        <v>8.9594229999999993E-3</v>
      </c>
      <c r="N125" s="5">
        <f t="shared" si="14"/>
        <v>8.6508490000000004E-3</v>
      </c>
    </row>
    <row r="126" spans="1:14" x14ac:dyDescent="0.3">
      <c r="A126" s="2">
        <v>43734</v>
      </c>
      <c r="B126">
        <v>567.84997599999997</v>
      </c>
      <c r="C126">
        <v>1.1759423E-2</v>
      </c>
      <c r="E126">
        <v>11571.200199999999</v>
      </c>
      <c r="F126">
        <v>1.1450849000000001E-2</v>
      </c>
      <c r="H126" s="5">
        <v>2.8E-3</v>
      </c>
      <c r="J126" s="5">
        <f t="shared" si="9"/>
        <v>8.9594229999999993E-3</v>
      </c>
      <c r="K126" s="5">
        <f t="shared" si="10"/>
        <v>8.6508490000000004E-3</v>
      </c>
      <c r="M126" s="5">
        <f t="shared" si="13"/>
        <v>-1.7497893E-2</v>
      </c>
      <c r="N126" s="5">
        <f t="shared" si="14"/>
        <v>-6.2716120000000002E-3</v>
      </c>
    </row>
    <row r="127" spans="1:14" x14ac:dyDescent="0.3">
      <c r="A127" s="2">
        <v>43733</v>
      </c>
      <c r="B127">
        <v>561.25</v>
      </c>
      <c r="C127">
        <v>-2.3997892999999999E-2</v>
      </c>
      <c r="E127">
        <v>11440.200199999999</v>
      </c>
      <c r="F127">
        <v>-1.2771612E-2</v>
      </c>
      <c r="H127" s="5">
        <v>-6.4999999999999997E-3</v>
      </c>
      <c r="J127" s="5">
        <f t="shared" si="9"/>
        <v>-1.7497893E-2</v>
      </c>
      <c r="K127" s="5">
        <f t="shared" si="10"/>
        <v>-6.2716120000000002E-3</v>
      </c>
      <c r="M127" s="5">
        <f t="shared" si="13"/>
        <v>-3.2072820000000001E-3</v>
      </c>
      <c r="N127" s="5">
        <f t="shared" si="14"/>
        <v>2.0655349999999999E-3</v>
      </c>
    </row>
    <row r="128" spans="1:14" x14ac:dyDescent="0.3">
      <c r="A128" s="2">
        <v>43732</v>
      </c>
      <c r="B128">
        <v>575.04998799999998</v>
      </c>
      <c r="C128">
        <v>-6.307282E-3</v>
      </c>
      <c r="E128">
        <v>11588.200199999999</v>
      </c>
      <c r="F128">
        <v>-1.034465E-3</v>
      </c>
      <c r="H128" s="5">
        <v>-3.0999999999999999E-3</v>
      </c>
      <c r="J128" s="5">
        <f t="shared" si="9"/>
        <v>-3.2072820000000001E-3</v>
      </c>
      <c r="K128" s="5">
        <f t="shared" si="10"/>
        <v>2.0655349999999999E-3</v>
      </c>
      <c r="M128" s="5">
        <f t="shared" si="13"/>
        <v>1.3448392E-2</v>
      </c>
      <c r="N128" s="5">
        <f t="shared" si="14"/>
        <v>2.3615577000000002E-2</v>
      </c>
    </row>
    <row r="129" spans="1:14" x14ac:dyDescent="0.3">
      <c r="A129" s="2">
        <v>43731</v>
      </c>
      <c r="B129">
        <v>578.70001200000002</v>
      </c>
      <c r="C129">
        <v>1.8748391999999999E-2</v>
      </c>
      <c r="E129">
        <v>11600.200199999999</v>
      </c>
      <c r="F129">
        <v>2.8915577000000001E-2</v>
      </c>
      <c r="H129" s="5">
        <v>5.3E-3</v>
      </c>
      <c r="J129" s="5">
        <f t="shared" si="9"/>
        <v>1.3448392E-2</v>
      </c>
      <c r="K129" s="5">
        <f t="shared" si="10"/>
        <v>2.3615577000000002E-2</v>
      </c>
      <c r="M129" s="5">
        <f t="shared" si="13"/>
        <v>2.4037102000000001E-2</v>
      </c>
      <c r="N129" s="5">
        <f t="shared" si="14"/>
        <v>5.9491128999999997E-2</v>
      </c>
    </row>
    <row r="130" spans="1:14" x14ac:dyDescent="0.3">
      <c r="A130" s="2">
        <v>43728</v>
      </c>
      <c r="B130">
        <v>568.04998799999998</v>
      </c>
      <c r="C130">
        <v>1.7737102000000001E-2</v>
      </c>
      <c r="E130">
        <v>11274.200199999999</v>
      </c>
      <c r="F130">
        <v>5.3191128999999997E-2</v>
      </c>
      <c r="H130" s="5">
        <v>-6.3E-3</v>
      </c>
      <c r="J130" s="5">
        <f t="shared" ref="J130:J193" si="15">C130-$H130</f>
        <v>2.4037102000000001E-2</v>
      </c>
      <c r="K130" s="5">
        <f t="shared" ref="K130:K193" si="16">F130-H130</f>
        <v>5.9491128999999997E-2</v>
      </c>
      <c r="M130" s="5">
        <f t="shared" si="13"/>
        <v>-5.4717358000000001E-2</v>
      </c>
      <c r="N130" s="5">
        <f t="shared" si="14"/>
        <v>-3.4831590000000003E-2</v>
      </c>
    </row>
    <row r="131" spans="1:14" x14ac:dyDescent="0.3">
      <c r="A131" s="2">
        <v>43727</v>
      </c>
      <c r="B131">
        <v>558.15002400000003</v>
      </c>
      <c r="C131">
        <v>-3.2417358E-2</v>
      </c>
      <c r="E131">
        <v>10704.79981</v>
      </c>
      <c r="F131">
        <v>-1.253159E-2</v>
      </c>
      <c r="H131" s="5">
        <v>2.23E-2</v>
      </c>
      <c r="J131" s="5">
        <f t="shared" si="15"/>
        <v>-5.4717358000000001E-2</v>
      </c>
      <c r="K131" s="5">
        <f t="shared" si="16"/>
        <v>-3.4831590000000003E-2</v>
      </c>
      <c r="M131" s="5">
        <f t="shared" si="13"/>
        <v>-2.1479217000000002E-2</v>
      </c>
      <c r="N131" s="5">
        <f t="shared" si="14"/>
        <v>-4.6914099999999974E-4</v>
      </c>
    </row>
    <row r="132" spans="1:14" x14ac:dyDescent="0.3">
      <c r="A132" s="2">
        <v>43726</v>
      </c>
      <c r="B132">
        <v>576.84997599999997</v>
      </c>
      <c r="C132">
        <v>-1.8879217E-2</v>
      </c>
      <c r="E132">
        <v>10840.650390000001</v>
      </c>
      <c r="F132">
        <v>2.1308590000000001E-3</v>
      </c>
      <c r="H132" s="5">
        <v>2.5999999999999999E-3</v>
      </c>
      <c r="J132" s="5">
        <f t="shared" si="15"/>
        <v>-2.1479217000000002E-2</v>
      </c>
      <c r="K132" s="5">
        <f t="shared" si="16"/>
        <v>-4.6914099999999974E-4</v>
      </c>
      <c r="M132" s="5">
        <f t="shared" si="13"/>
        <v>-6.676625999999998E-3</v>
      </c>
      <c r="N132" s="5">
        <f t="shared" si="14"/>
        <v>-3.9465999999999807E-4</v>
      </c>
    </row>
    <row r="133" spans="1:14" x14ac:dyDescent="0.3">
      <c r="A133" s="2">
        <v>43725</v>
      </c>
      <c r="B133">
        <v>587.95001200000002</v>
      </c>
      <c r="C133">
        <v>-2.3176625999999999E-2</v>
      </c>
      <c r="E133">
        <v>10817.599609999999</v>
      </c>
      <c r="F133">
        <v>-1.6894659999999999E-2</v>
      </c>
      <c r="H133" s="5">
        <v>-1.6500000000000001E-2</v>
      </c>
      <c r="J133" s="5">
        <f t="shared" si="15"/>
        <v>-6.676625999999998E-3</v>
      </c>
      <c r="K133" s="5">
        <f t="shared" si="16"/>
        <v>-3.9465999999999807E-4</v>
      </c>
      <c r="M133" s="5">
        <f t="shared" si="13"/>
        <v>-3.0874623E-2</v>
      </c>
      <c r="N133" s="5">
        <f t="shared" si="14"/>
        <v>-9.2367500000000002E-3</v>
      </c>
    </row>
    <row r="134" spans="1:14" x14ac:dyDescent="0.3">
      <c r="A134" s="2">
        <v>43724</v>
      </c>
      <c r="B134">
        <v>601.90002400000003</v>
      </c>
      <c r="C134">
        <v>-2.8174622999999999E-2</v>
      </c>
      <c r="E134">
        <v>11003.5</v>
      </c>
      <c r="F134">
        <v>-6.53675E-3</v>
      </c>
      <c r="H134" s="5">
        <v>2.7000000000000001E-3</v>
      </c>
      <c r="J134" s="5">
        <f t="shared" si="15"/>
        <v>-3.0874623E-2</v>
      </c>
      <c r="K134" s="5">
        <f t="shared" si="16"/>
        <v>-9.2367500000000002E-3</v>
      </c>
      <c r="M134" s="5">
        <f t="shared" si="13"/>
        <v>-9.0664510000000014E-3</v>
      </c>
      <c r="N134" s="5">
        <f t="shared" si="14"/>
        <v>-3.4230550000000012E-3</v>
      </c>
    </row>
    <row r="135" spans="1:14" x14ac:dyDescent="0.3">
      <c r="A135" s="2">
        <v>43721</v>
      </c>
      <c r="B135">
        <v>619.34997599999997</v>
      </c>
      <c r="C135">
        <v>2.8335489999999999E-3</v>
      </c>
      <c r="E135">
        <v>11075.900390000001</v>
      </c>
      <c r="F135">
        <v>8.4769449999999996E-3</v>
      </c>
      <c r="H135" s="5">
        <v>1.1900000000000001E-2</v>
      </c>
      <c r="J135" s="5">
        <f t="shared" si="15"/>
        <v>-9.0664510000000014E-3</v>
      </c>
      <c r="K135" s="5">
        <f t="shared" si="16"/>
        <v>-3.4230550000000012E-3</v>
      </c>
      <c r="M135" s="5">
        <f t="shared" si="13"/>
        <v>-7.6609979999999996E-3</v>
      </c>
      <c r="N135" s="5">
        <f t="shared" si="14"/>
        <v>-6.9356899999999978E-4</v>
      </c>
    </row>
    <row r="136" spans="1:14" x14ac:dyDescent="0.3">
      <c r="A136" s="2">
        <v>43720</v>
      </c>
      <c r="B136">
        <v>617.59997599999997</v>
      </c>
      <c r="C136">
        <v>-1.1760998E-2</v>
      </c>
      <c r="E136">
        <v>10982.79981</v>
      </c>
      <c r="F136">
        <v>-4.7935690000000001E-3</v>
      </c>
      <c r="H136" s="5">
        <v>-4.1000000000000003E-3</v>
      </c>
      <c r="J136" s="5">
        <f t="shared" si="15"/>
        <v>-7.6609979999999996E-3</v>
      </c>
      <c r="K136" s="5">
        <f t="shared" si="16"/>
        <v>-6.9356899999999978E-4</v>
      </c>
      <c r="M136" s="5">
        <f t="shared" si="13"/>
        <v>2.9096237E-2</v>
      </c>
      <c r="N136" s="5">
        <f t="shared" si="14"/>
        <v>5.3673949999999996E-3</v>
      </c>
    </row>
    <row r="137" spans="1:14" x14ac:dyDescent="0.3">
      <c r="A137" s="2">
        <v>43719</v>
      </c>
      <c r="B137">
        <v>624.95001200000002</v>
      </c>
      <c r="C137">
        <v>2.6696237000000001E-2</v>
      </c>
      <c r="E137">
        <v>11035.700199999999</v>
      </c>
      <c r="F137">
        <v>2.9673949999999998E-3</v>
      </c>
      <c r="H137" s="5">
        <v>-2.3999999999999998E-3</v>
      </c>
      <c r="J137" s="5">
        <f t="shared" si="15"/>
        <v>2.9096237E-2</v>
      </c>
      <c r="K137" s="5">
        <f t="shared" si="16"/>
        <v>5.3673949999999996E-3</v>
      </c>
      <c r="M137" s="5">
        <f t="shared" si="13"/>
        <v>-3.4184074000000002E-2</v>
      </c>
      <c r="N137" s="5">
        <f t="shared" si="14"/>
        <v>-1.0606453000000002E-2</v>
      </c>
    </row>
    <row r="138" spans="1:14" x14ac:dyDescent="0.3">
      <c r="A138" s="2">
        <v>43717</v>
      </c>
      <c r="B138">
        <v>608.70001200000002</v>
      </c>
      <c r="C138">
        <v>-1.8384074E-2</v>
      </c>
      <c r="E138">
        <v>11003.04981</v>
      </c>
      <c r="F138">
        <v>5.1935469999999997E-3</v>
      </c>
      <c r="H138" s="5">
        <v>1.5800000000000002E-2</v>
      </c>
      <c r="J138" s="5">
        <f t="shared" si="15"/>
        <v>-3.4184074000000002E-2</v>
      </c>
      <c r="K138" s="5">
        <f t="shared" si="16"/>
        <v>-1.0606453000000002E-2</v>
      </c>
      <c r="M138" s="5">
        <f t="shared" si="13"/>
        <v>1.6838834E-2</v>
      </c>
      <c r="N138" s="5">
        <f t="shared" si="14"/>
        <v>1.3161643000000001E-2</v>
      </c>
    </row>
    <row r="139" spans="1:14" x14ac:dyDescent="0.3">
      <c r="A139" s="2">
        <v>43714</v>
      </c>
      <c r="B139">
        <v>620.09997599999997</v>
      </c>
      <c r="C139">
        <v>1.2738833999999999E-2</v>
      </c>
      <c r="E139">
        <v>10946.200199999999</v>
      </c>
      <c r="F139">
        <v>9.0616429999999994E-3</v>
      </c>
      <c r="H139" s="5">
        <v>-4.1000000000000003E-3</v>
      </c>
      <c r="J139" s="5">
        <f t="shared" si="15"/>
        <v>1.6838834E-2</v>
      </c>
      <c r="K139" s="5">
        <f t="shared" si="16"/>
        <v>1.3161643000000001E-2</v>
      </c>
      <c r="M139" s="5">
        <f t="shared" si="13"/>
        <v>2.2573855E-2</v>
      </c>
      <c r="N139" s="5">
        <f t="shared" si="14"/>
        <v>-3.7003130000000002E-3</v>
      </c>
    </row>
    <row r="140" spans="1:14" x14ac:dyDescent="0.3">
      <c r="A140" s="2">
        <v>43713</v>
      </c>
      <c r="B140">
        <v>612.29998799999998</v>
      </c>
      <c r="C140">
        <v>2.6573855E-2</v>
      </c>
      <c r="E140">
        <v>10847.900390000001</v>
      </c>
      <c r="F140">
        <v>2.9968699999999998E-4</v>
      </c>
      <c r="H140" s="5">
        <v>4.0000000000000001E-3</v>
      </c>
      <c r="J140" s="5">
        <f t="shared" si="15"/>
        <v>2.2573855E-2</v>
      </c>
      <c r="K140" s="5">
        <f t="shared" si="16"/>
        <v>-3.7003130000000002E-3</v>
      </c>
      <c r="M140" s="5">
        <f t="shared" ref="M140:M171" si="17">J141</f>
        <v>7.7038829999999999E-3</v>
      </c>
      <c r="N140" s="5">
        <f t="shared" ref="N140:N171" si="18">K141</f>
        <v>3.2954499999999966E-4</v>
      </c>
    </row>
    <row r="141" spans="1:14" x14ac:dyDescent="0.3">
      <c r="A141" s="2">
        <v>43712</v>
      </c>
      <c r="B141">
        <v>596.45001200000002</v>
      </c>
      <c r="C141">
        <v>1.1703883E-2</v>
      </c>
      <c r="E141">
        <v>10844.650390000001</v>
      </c>
      <c r="F141">
        <v>4.3295449999999997E-3</v>
      </c>
      <c r="H141" s="5">
        <v>4.0000000000000001E-3</v>
      </c>
      <c r="J141" s="5">
        <f t="shared" si="15"/>
        <v>7.7038829999999999E-3</v>
      </c>
      <c r="K141" s="5">
        <f t="shared" si="16"/>
        <v>3.2954499999999966E-4</v>
      </c>
      <c r="M141" s="5">
        <f t="shared" si="17"/>
        <v>-1.8053143000000001E-2</v>
      </c>
      <c r="N141" s="5">
        <f t="shared" si="18"/>
        <v>-2.4943119E-2</v>
      </c>
    </row>
    <row r="142" spans="1:14" x14ac:dyDescent="0.3">
      <c r="A142" s="2">
        <v>43711</v>
      </c>
      <c r="B142">
        <v>589.54998799999998</v>
      </c>
      <c r="C142">
        <v>-1.3553143E-2</v>
      </c>
      <c r="E142">
        <v>10797.900390000001</v>
      </c>
      <c r="F142">
        <v>-2.0443118999999999E-2</v>
      </c>
      <c r="H142" s="5">
        <v>4.4999999999999997E-3</v>
      </c>
      <c r="J142" s="5">
        <f t="shared" si="15"/>
        <v>-1.8053143000000001E-2</v>
      </c>
      <c r="K142" s="5">
        <f t="shared" si="16"/>
        <v>-2.4943119E-2</v>
      </c>
      <c r="M142" s="5">
        <f t="shared" si="17"/>
        <v>-7.5161079999999996E-3</v>
      </c>
      <c r="N142" s="5">
        <f t="shared" si="18"/>
        <v>1.294583E-2</v>
      </c>
    </row>
    <row r="143" spans="1:14" x14ac:dyDescent="0.3">
      <c r="A143" s="2">
        <v>43707</v>
      </c>
      <c r="B143">
        <v>597.65002400000003</v>
      </c>
      <c r="C143">
        <v>-1.3616108E-2</v>
      </c>
      <c r="E143">
        <v>11023.25</v>
      </c>
      <c r="F143">
        <v>6.8458299999999998E-3</v>
      </c>
      <c r="H143" s="5">
        <v>-6.1000000000000004E-3</v>
      </c>
      <c r="J143" s="5">
        <f t="shared" si="15"/>
        <v>-7.5161079999999996E-3</v>
      </c>
      <c r="K143" s="5">
        <f t="shared" si="16"/>
        <v>1.294583E-2</v>
      </c>
      <c r="M143" s="5">
        <f t="shared" si="17"/>
        <v>-1.8316239999999998E-2</v>
      </c>
      <c r="N143" s="5">
        <f t="shared" si="18"/>
        <v>-1.0853786000000001E-2</v>
      </c>
    </row>
    <row r="144" spans="1:14" x14ac:dyDescent="0.3">
      <c r="A144" s="2">
        <v>43706</v>
      </c>
      <c r="B144">
        <v>605.90002400000003</v>
      </c>
      <c r="C144">
        <v>-1.6316239999999999E-2</v>
      </c>
      <c r="E144">
        <v>10948.29981</v>
      </c>
      <c r="F144">
        <v>-8.8537860000000006E-3</v>
      </c>
      <c r="H144" s="5">
        <v>2E-3</v>
      </c>
      <c r="J144" s="5">
        <f t="shared" si="15"/>
        <v>-1.8316239999999998E-2</v>
      </c>
      <c r="K144" s="5">
        <f t="shared" si="16"/>
        <v>-1.0853786000000001E-2</v>
      </c>
      <c r="M144" s="5">
        <f t="shared" si="17"/>
        <v>-2.1114867999999998E-2</v>
      </c>
      <c r="N144" s="5">
        <f t="shared" si="18"/>
        <v>-2.1352670000000002E-3</v>
      </c>
    </row>
    <row r="145" spans="1:14" x14ac:dyDescent="0.3">
      <c r="A145" s="2">
        <v>43705</v>
      </c>
      <c r="B145">
        <v>615.95001200000002</v>
      </c>
      <c r="C145">
        <v>-2.4314868E-2</v>
      </c>
      <c r="E145">
        <v>11046.099609999999</v>
      </c>
      <c r="F145">
        <v>-5.3352670000000003E-3</v>
      </c>
      <c r="H145" s="5">
        <v>-3.2000000000000002E-3</v>
      </c>
      <c r="J145" s="5">
        <f t="shared" si="15"/>
        <v>-2.1114867999999998E-2</v>
      </c>
      <c r="K145" s="5">
        <f t="shared" si="16"/>
        <v>-2.1352670000000002E-3</v>
      </c>
      <c r="M145" s="5">
        <f t="shared" si="17"/>
        <v>1.4507946999999998E-2</v>
      </c>
      <c r="N145" s="5">
        <f t="shared" si="18"/>
        <v>-2.3044090000000003E-3</v>
      </c>
    </row>
    <row r="146" spans="1:14" x14ac:dyDescent="0.3">
      <c r="A146" s="2">
        <v>43704</v>
      </c>
      <c r="B146">
        <v>631.29998799999998</v>
      </c>
      <c r="C146">
        <v>2.1107946999999998E-2</v>
      </c>
      <c r="E146">
        <v>11105.349609999999</v>
      </c>
      <c r="F146">
        <v>4.2955909999999996E-3</v>
      </c>
      <c r="H146" s="5">
        <v>6.6E-3</v>
      </c>
      <c r="J146" s="5">
        <f t="shared" si="15"/>
        <v>1.4507946999999998E-2</v>
      </c>
      <c r="K146" s="5">
        <f t="shared" si="16"/>
        <v>-2.3044090000000003E-3</v>
      </c>
      <c r="M146" s="5">
        <f t="shared" si="17"/>
        <v>1.2698684000000002E-2</v>
      </c>
      <c r="N146" s="5">
        <f t="shared" si="18"/>
        <v>1.3500067000000001E-2</v>
      </c>
    </row>
    <row r="147" spans="1:14" x14ac:dyDescent="0.3">
      <c r="A147" s="2">
        <v>43703</v>
      </c>
      <c r="B147">
        <v>618.25</v>
      </c>
      <c r="C147">
        <v>2.0298684000000001E-2</v>
      </c>
      <c r="E147">
        <v>11057.849609999999</v>
      </c>
      <c r="F147">
        <v>2.1100067E-2</v>
      </c>
      <c r="H147" s="5">
        <v>7.6E-3</v>
      </c>
      <c r="J147" s="5">
        <f t="shared" si="15"/>
        <v>1.2698684000000002E-2</v>
      </c>
      <c r="K147" s="5">
        <f t="shared" si="16"/>
        <v>1.3500067000000001E-2</v>
      </c>
      <c r="M147" s="5">
        <f t="shared" si="17"/>
        <v>3.1121296E-2</v>
      </c>
      <c r="N147" s="5">
        <f t="shared" si="18"/>
        <v>2.2192639E-2</v>
      </c>
    </row>
    <row r="148" spans="1:14" x14ac:dyDescent="0.3">
      <c r="A148" s="2">
        <v>43700</v>
      </c>
      <c r="B148">
        <v>605.95001200000002</v>
      </c>
      <c r="C148">
        <v>1.7121296000000001E-2</v>
      </c>
      <c r="E148">
        <v>10829.349609999999</v>
      </c>
      <c r="F148">
        <v>8.1926389999999998E-3</v>
      </c>
      <c r="H148" s="5">
        <v>-1.4E-2</v>
      </c>
      <c r="J148" s="5">
        <f t="shared" si="15"/>
        <v>3.1121296E-2</v>
      </c>
      <c r="K148" s="5">
        <f t="shared" si="16"/>
        <v>2.2192639E-2</v>
      </c>
      <c r="M148" s="5">
        <f t="shared" si="17"/>
        <v>-3.7581204E-2</v>
      </c>
      <c r="N148" s="5">
        <f t="shared" si="18"/>
        <v>-1.7742830000000001E-2</v>
      </c>
    </row>
    <row r="149" spans="1:14" x14ac:dyDescent="0.3">
      <c r="A149" s="2">
        <v>43699</v>
      </c>
      <c r="B149">
        <v>595.75</v>
      </c>
      <c r="C149">
        <v>-3.6081203999999999E-2</v>
      </c>
      <c r="E149">
        <v>10741.349609999999</v>
      </c>
      <c r="F149">
        <v>-1.624283E-2</v>
      </c>
      <c r="H149" s="5">
        <v>1.5E-3</v>
      </c>
      <c r="J149" s="5">
        <f t="shared" si="15"/>
        <v>-3.7581204E-2</v>
      </c>
      <c r="K149" s="5">
        <f t="shared" si="16"/>
        <v>-1.7742830000000001E-2</v>
      </c>
      <c r="M149" s="5">
        <f t="shared" si="17"/>
        <v>3.0554291000000001E-2</v>
      </c>
      <c r="N149" s="5">
        <f t="shared" si="18"/>
        <v>-8.0225569999999996E-3</v>
      </c>
    </row>
    <row r="150" spans="1:14" x14ac:dyDescent="0.3">
      <c r="A150" s="2">
        <v>43698</v>
      </c>
      <c r="B150">
        <v>618.04998799999998</v>
      </c>
      <c r="C150">
        <v>2.9654290999999999E-2</v>
      </c>
      <c r="E150">
        <v>10918.700199999999</v>
      </c>
      <c r="F150">
        <v>-8.9225569999999994E-3</v>
      </c>
      <c r="H150" s="5">
        <v>-8.9999999999999998E-4</v>
      </c>
      <c r="J150" s="5">
        <f t="shared" si="15"/>
        <v>3.0554291000000001E-2</v>
      </c>
      <c r="K150" s="5">
        <f t="shared" si="16"/>
        <v>-8.0225569999999996E-3</v>
      </c>
      <c r="M150" s="5">
        <f t="shared" si="17"/>
        <v>-1.9853291999999998E-2</v>
      </c>
      <c r="N150" s="5">
        <f t="shared" si="18"/>
        <v>-6.3822399999999974E-4</v>
      </c>
    </row>
    <row r="151" spans="1:14" x14ac:dyDescent="0.3">
      <c r="A151" s="2">
        <v>43697</v>
      </c>
      <c r="B151">
        <v>600.25</v>
      </c>
      <c r="C151">
        <v>-2.2553291999999999E-2</v>
      </c>
      <c r="E151">
        <v>11017</v>
      </c>
      <c r="F151">
        <v>-3.3382239999999999E-3</v>
      </c>
      <c r="H151" s="5">
        <v>-2.7000000000000001E-3</v>
      </c>
      <c r="J151" s="5">
        <f t="shared" si="15"/>
        <v>-1.9853291999999998E-2</v>
      </c>
      <c r="K151" s="5">
        <f t="shared" si="16"/>
        <v>-6.3822399999999974E-4</v>
      </c>
      <c r="M151" s="5">
        <f t="shared" si="17"/>
        <v>-4.6668385E-2</v>
      </c>
      <c r="N151" s="5">
        <f t="shared" si="18"/>
        <v>1.052199E-3</v>
      </c>
    </row>
    <row r="152" spans="1:14" x14ac:dyDescent="0.3">
      <c r="A152" s="2">
        <v>43696</v>
      </c>
      <c r="B152">
        <v>614.09997599999997</v>
      </c>
      <c r="C152">
        <v>-4.7168385E-2</v>
      </c>
      <c r="E152">
        <v>11053.900390000001</v>
      </c>
      <c r="F152">
        <v>5.5219899999999996E-4</v>
      </c>
      <c r="H152" s="5">
        <v>-5.0000000000000001E-4</v>
      </c>
      <c r="J152" s="5">
        <f t="shared" si="15"/>
        <v>-4.6668385E-2</v>
      </c>
      <c r="K152" s="5">
        <f t="shared" si="16"/>
        <v>1.052199E-3</v>
      </c>
      <c r="M152" s="5">
        <f t="shared" si="17"/>
        <v>0.13989916599999999</v>
      </c>
      <c r="N152" s="5">
        <f t="shared" si="18"/>
        <v>-5.3317850000000003E-3</v>
      </c>
    </row>
    <row r="153" spans="1:14" x14ac:dyDescent="0.3">
      <c r="A153" s="2">
        <v>43693</v>
      </c>
      <c r="B153">
        <v>644.5</v>
      </c>
      <c r="C153">
        <v>0.146899166</v>
      </c>
      <c r="E153">
        <v>11047.79981</v>
      </c>
      <c r="F153">
        <v>1.668215E-3</v>
      </c>
      <c r="H153" s="5">
        <v>7.0000000000000001E-3</v>
      </c>
      <c r="J153" s="5">
        <f t="shared" si="15"/>
        <v>0.13989916599999999</v>
      </c>
      <c r="K153" s="5">
        <f t="shared" si="16"/>
        <v>-5.3317850000000003E-3</v>
      </c>
      <c r="M153" s="5">
        <f t="shared" si="17"/>
        <v>-1.6395757999999996E-2</v>
      </c>
      <c r="N153" s="5">
        <f t="shared" si="18"/>
        <v>2.2277595000000001E-2</v>
      </c>
    </row>
    <row r="154" spans="1:14" x14ac:dyDescent="0.3">
      <c r="A154" s="2">
        <v>43691</v>
      </c>
      <c r="B154">
        <v>561.95001200000002</v>
      </c>
      <c r="C154">
        <v>-2.9195757999999999E-2</v>
      </c>
      <c r="E154">
        <v>11029.400390000001</v>
      </c>
      <c r="F154">
        <v>9.4775950000000001E-3</v>
      </c>
      <c r="H154" s="5">
        <v>-1.2800000000000001E-2</v>
      </c>
      <c r="J154" s="5">
        <f t="shared" si="15"/>
        <v>-1.6395757999999996E-2</v>
      </c>
      <c r="K154" s="5">
        <f t="shared" si="16"/>
        <v>2.2277595000000001E-2</v>
      </c>
      <c r="M154" s="5">
        <f t="shared" si="17"/>
        <v>-6.0791099999999917E-4</v>
      </c>
      <c r="N154" s="5">
        <f t="shared" si="18"/>
        <v>-3.2144245000000002E-2</v>
      </c>
    </row>
    <row r="155" spans="1:14" x14ac:dyDescent="0.3">
      <c r="A155" s="2">
        <v>43690</v>
      </c>
      <c r="B155">
        <v>578.84997599999997</v>
      </c>
      <c r="C155">
        <v>1.4992089E-2</v>
      </c>
      <c r="E155">
        <v>10925.849609999999</v>
      </c>
      <c r="F155">
        <v>-1.6544244999999999E-2</v>
      </c>
      <c r="H155" s="5">
        <v>1.5599999999999999E-2</v>
      </c>
      <c r="J155" s="5">
        <f t="shared" si="15"/>
        <v>-6.0791099999999917E-4</v>
      </c>
      <c r="K155" s="5">
        <f t="shared" si="16"/>
        <v>-3.2144245000000002E-2</v>
      </c>
      <c r="M155" s="5">
        <f t="shared" si="17"/>
        <v>2.6838423E-2</v>
      </c>
      <c r="N155" s="5">
        <f t="shared" si="18"/>
        <v>3.2975569999999996E-3</v>
      </c>
    </row>
    <row r="156" spans="1:14" x14ac:dyDescent="0.3">
      <c r="A156" s="2">
        <v>43686</v>
      </c>
      <c r="B156">
        <v>570.29998799999998</v>
      </c>
      <c r="C156">
        <v>3.0538422999999999E-2</v>
      </c>
      <c r="E156">
        <v>11109.650390000001</v>
      </c>
      <c r="F156">
        <v>6.9975569999999997E-3</v>
      </c>
      <c r="H156" s="5">
        <v>3.7000000000000002E-3</v>
      </c>
      <c r="J156" s="5">
        <f t="shared" si="15"/>
        <v>2.6838423E-2</v>
      </c>
      <c r="K156" s="5">
        <f t="shared" si="16"/>
        <v>3.2975569999999996E-3</v>
      </c>
      <c r="M156" s="5">
        <f t="shared" si="17"/>
        <v>-9.1320179999999987E-3</v>
      </c>
      <c r="N156" s="5">
        <f t="shared" si="18"/>
        <v>1.9005110000000006E-3</v>
      </c>
    </row>
    <row r="157" spans="1:14" x14ac:dyDescent="0.3">
      <c r="A157" s="2">
        <v>43685</v>
      </c>
      <c r="B157">
        <v>553.40002400000003</v>
      </c>
      <c r="C157">
        <v>5.267982E-3</v>
      </c>
      <c r="E157">
        <v>11032.450199999999</v>
      </c>
      <c r="F157">
        <v>1.6300511E-2</v>
      </c>
      <c r="H157" s="5">
        <v>1.44E-2</v>
      </c>
      <c r="J157" s="5">
        <f t="shared" si="15"/>
        <v>-9.1320179999999987E-3</v>
      </c>
      <c r="K157" s="5">
        <f t="shared" si="16"/>
        <v>1.9005110000000006E-3</v>
      </c>
      <c r="M157" s="5">
        <f t="shared" si="17"/>
        <v>-2.5052262999999998E-2</v>
      </c>
      <c r="N157" s="5">
        <f t="shared" si="18"/>
        <v>-1.3671674E-2</v>
      </c>
    </row>
    <row r="158" spans="1:14" x14ac:dyDescent="0.3">
      <c r="A158" s="2">
        <v>43684</v>
      </c>
      <c r="B158">
        <v>550.5</v>
      </c>
      <c r="C158">
        <v>-1.9852262999999998E-2</v>
      </c>
      <c r="E158">
        <v>10855.5</v>
      </c>
      <c r="F158">
        <v>-8.4716740000000002E-3</v>
      </c>
      <c r="H158" s="5">
        <v>5.1999999999999998E-3</v>
      </c>
      <c r="J158" s="5">
        <f t="shared" si="15"/>
        <v>-2.5052262999999998E-2</v>
      </c>
      <c r="K158" s="5">
        <f t="shared" si="16"/>
        <v>-1.3671674E-2</v>
      </c>
      <c r="M158" s="5">
        <f t="shared" si="17"/>
        <v>1.0466536E-2</v>
      </c>
      <c r="N158" s="5">
        <f t="shared" si="18"/>
        <v>2.984889000000001E-3</v>
      </c>
    </row>
    <row r="159" spans="1:14" x14ac:dyDescent="0.3">
      <c r="A159" s="2">
        <v>43683</v>
      </c>
      <c r="B159">
        <v>561.65002400000003</v>
      </c>
      <c r="C159">
        <v>1.5366536E-2</v>
      </c>
      <c r="E159">
        <v>10948.25</v>
      </c>
      <c r="F159">
        <v>7.8848890000000008E-3</v>
      </c>
      <c r="H159" s="5">
        <v>4.8999999999999998E-3</v>
      </c>
      <c r="J159" s="5">
        <f t="shared" si="15"/>
        <v>1.0466536E-2</v>
      </c>
      <c r="K159" s="5">
        <f t="shared" si="16"/>
        <v>2.984889000000001E-3</v>
      </c>
      <c r="M159" s="5">
        <f t="shared" si="17"/>
        <v>-4.1407000000000076E-4</v>
      </c>
      <c r="N159" s="5">
        <f t="shared" si="18"/>
        <v>-4.1529519999999997E-3</v>
      </c>
    </row>
    <row r="160" spans="1:14" x14ac:dyDescent="0.3">
      <c r="A160" s="2">
        <v>43682</v>
      </c>
      <c r="B160">
        <v>553.15002400000003</v>
      </c>
      <c r="C160">
        <v>-8.5140700000000003E-3</v>
      </c>
      <c r="E160">
        <v>10862.599609999999</v>
      </c>
      <c r="F160">
        <v>-1.2252951999999999E-2</v>
      </c>
      <c r="H160" s="5">
        <v>-8.0999999999999996E-3</v>
      </c>
      <c r="J160" s="5">
        <f t="shared" si="15"/>
        <v>-4.1407000000000076E-4</v>
      </c>
      <c r="K160" s="5">
        <f t="shared" si="16"/>
        <v>-4.1529519999999997E-3</v>
      </c>
      <c r="M160" s="5">
        <f t="shared" si="17"/>
        <v>-3.8683097E-2</v>
      </c>
      <c r="N160" s="5">
        <f t="shared" si="18"/>
        <v>-4.4198900000000001E-3</v>
      </c>
    </row>
    <row r="161" spans="1:14" x14ac:dyDescent="0.3">
      <c r="A161" s="2">
        <v>43679</v>
      </c>
      <c r="B161">
        <v>557.90002400000003</v>
      </c>
      <c r="C161">
        <v>-3.2683097000000001E-2</v>
      </c>
      <c r="E161">
        <v>10997.349609999999</v>
      </c>
      <c r="F161">
        <v>1.58011E-3</v>
      </c>
      <c r="H161" s="5">
        <v>6.0000000000000001E-3</v>
      </c>
      <c r="J161" s="5">
        <f t="shared" si="15"/>
        <v>-3.8683097E-2</v>
      </c>
      <c r="K161" s="5">
        <f t="shared" si="16"/>
        <v>-4.4198900000000001E-3</v>
      </c>
      <c r="M161" s="5">
        <f t="shared" si="17"/>
        <v>1.9933283000000003E-2</v>
      </c>
      <c r="N161" s="5">
        <f t="shared" si="18"/>
        <v>-1.3123040000000002E-3</v>
      </c>
    </row>
    <row r="162" spans="1:14" x14ac:dyDescent="0.3">
      <c r="A162" s="2">
        <v>43678</v>
      </c>
      <c r="B162">
        <v>576.75</v>
      </c>
      <c r="C162">
        <v>8.8332830000000008E-3</v>
      </c>
      <c r="E162">
        <v>10980</v>
      </c>
      <c r="F162">
        <v>-1.2412304000000001E-2</v>
      </c>
      <c r="H162" s="5">
        <v>-1.11E-2</v>
      </c>
      <c r="J162" s="5">
        <f t="shared" si="15"/>
        <v>1.9933283000000003E-2</v>
      </c>
      <c r="K162" s="5">
        <f t="shared" si="16"/>
        <v>-1.3123040000000002E-3</v>
      </c>
      <c r="M162" s="5">
        <f t="shared" si="17"/>
        <v>-2.1630240000000004E-3</v>
      </c>
      <c r="N162" s="5">
        <f t="shared" si="18"/>
        <v>-5.5592300000000001E-3</v>
      </c>
    </row>
    <row r="163" spans="1:14" x14ac:dyDescent="0.3">
      <c r="A163" s="2">
        <v>43677</v>
      </c>
      <c r="B163">
        <v>571.70001200000002</v>
      </c>
      <c r="C163">
        <v>6.3369760000000002E-3</v>
      </c>
      <c r="E163">
        <v>11118</v>
      </c>
      <c r="F163">
        <v>2.9407700000000001E-3</v>
      </c>
      <c r="H163" s="5">
        <v>8.5000000000000006E-3</v>
      </c>
      <c r="J163" s="5">
        <f t="shared" si="15"/>
        <v>-2.1630240000000004E-3</v>
      </c>
      <c r="K163" s="5">
        <f t="shared" si="16"/>
        <v>-5.5592300000000001E-3</v>
      </c>
      <c r="M163" s="5">
        <f t="shared" si="17"/>
        <v>-3.8705037000000005E-2</v>
      </c>
      <c r="N163" s="5">
        <f t="shared" si="18"/>
        <v>-6.4767849999999988E-3</v>
      </c>
    </row>
    <row r="164" spans="1:14" x14ac:dyDescent="0.3">
      <c r="A164" s="2">
        <v>43676</v>
      </c>
      <c r="B164">
        <v>568.09997599999997</v>
      </c>
      <c r="C164">
        <v>-4.1505037000000002E-2</v>
      </c>
      <c r="E164">
        <v>11085.400390000001</v>
      </c>
      <c r="F164">
        <v>-9.2767849999999992E-3</v>
      </c>
      <c r="H164" s="5">
        <v>-2.8E-3</v>
      </c>
      <c r="J164" s="5">
        <f t="shared" si="15"/>
        <v>-3.8705037000000005E-2</v>
      </c>
      <c r="K164" s="5">
        <f t="shared" si="16"/>
        <v>-6.4767849999999988E-3</v>
      </c>
      <c r="M164" s="5">
        <f t="shared" si="17"/>
        <v>-4.1210358000000002E-2</v>
      </c>
      <c r="N164" s="5">
        <f t="shared" si="18"/>
        <v>-4.5276040000000002E-3</v>
      </c>
    </row>
    <row r="165" spans="1:14" x14ac:dyDescent="0.3">
      <c r="A165" s="2">
        <v>43675</v>
      </c>
      <c r="B165">
        <v>592.70001200000002</v>
      </c>
      <c r="C165">
        <v>-4.5110358000000003E-2</v>
      </c>
      <c r="E165">
        <v>11189.200199999999</v>
      </c>
      <c r="F165">
        <v>-8.427604E-3</v>
      </c>
      <c r="H165" s="5">
        <v>-3.8999999999999998E-3</v>
      </c>
      <c r="J165" s="5">
        <f t="shared" si="15"/>
        <v>-4.1210358000000002E-2</v>
      </c>
      <c r="K165" s="5">
        <f t="shared" si="16"/>
        <v>-4.5276040000000002E-3</v>
      </c>
      <c r="M165" s="5">
        <f t="shared" si="17"/>
        <v>2.2156725999999998E-2</v>
      </c>
      <c r="N165" s="5">
        <f t="shared" si="18"/>
        <v>2.015718E-2</v>
      </c>
    </row>
    <row r="166" spans="1:14" x14ac:dyDescent="0.3">
      <c r="A166" s="2">
        <v>43672</v>
      </c>
      <c r="B166">
        <v>620.70001200000002</v>
      </c>
      <c r="C166">
        <v>4.8567259999999996E-3</v>
      </c>
      <c r="E166">
        <v>11284.29981</v>
      </c>
      <c r="F166">
        <v>2.85718E-3</v>
      </c>
      <c r="H166" s="5">
        <v>-1.7299999999999999E-2</v>
      </c>
      <c r="J166" s="5">
        <f t="shared" si="15"/>
        <v>2.2156725999999998E-2</v>
      </c>
      <c r="K166" s="5">
        <f t="shared" si="16"/>
        <v>2.015718E-2</v>
      </c>
      <c r="M166" s="5">
        <f t="shared" si="17"/>
        <v>-3.8725488000000002E-2</v>
      </c>
      <c r="N166" s="5">
        <f t="shared" si="18"/>
        <v>-3.3989529999999997E-3</v>
      </c>
    </row>
    <row r="167" spans="1:14" x14ac:dyDescent="0.3">
      <c r="A167" s="2">
        <v>43671</v>
      </c>
      <c r="B167">
        <v>617.70001200000002</v>
      </c>
      <c r="C167">
        <v>-3.7025488000000002E-2</v>
      </c>
      <c r="E167">
        <v>11252.150390000001</v>
      </c>
      <c r="F167">
        <v>-1.698953E-3</v>
      </c>
      <c r="H167" s="5">
        <v>1.6999999999999999E-3</v>
      </c>
      <c r="J167" s="5">
        <f t="shared" si="15"/>
        <v>-3.8725488000000002E-2</v>
      </c>
      <c r="K167" s="5">
        <f t="shared" si="16"/>
        <v>-3.3989529999999997E-3</v>
      </c>
      <c r="M167" s="5">
        <f t="shared" si="17"/>
        <v>-1.0785605E-2</v>
      </c>
      <c r="N167" s="5">
        <f t="shared" si="18"/>
        <v>-1.7073121E-2</v>
      </c>
    </row>
    <row r="168" spans="1:14" x14ac:dyDescent="0.3">
      <c r="A168" s="2">
        <v>43670</v>
      </c>
      <c r="B168">
        <v>641.45001200000002</v>
      </c>
      <c r="C168">
        <v>1.014395E-3</v>
      </c>
      <c r="E168">
        <v>11271.29981</v>
      </c>
      <c r="F168">
        <v>-5.2731210000000004E-3</v>
      </c>
      <c r="H168" s="5">
        <v>1.18E-2</v>
      </c>
      <c r="J168" s="5">
        <f t="shared" si="15"/>
        <v>-1.0785605E-2</v>
      </c>
      <c r="K168" s="5">
        <f t="shared" si="16"/>
        <v>-1.7073121E-2</v>
      </c>
      <c r="M168" s="5">
        <f t="shared" si="17"/>
        <v>4.0473898999999994E-2</v>
      </c>
      <c r="N168" s="5">
        <f t="shared" si="18"/>
        <v>2.664717E-3</v>
      </c>
    </row>
    <row r="169" spans="1:14" x14ac:dyDescent="0.3">
      <c r="A169" s="2">
        <v>43669</v>
      </c>
      <c r="B169">
        <v>640.79998799999998</v>
      </c>
      <c r="C169">
        <v>3.6473898999999997E-2</v>
      </c>
      <c r="E169">
        <v>11331.04981</v>
      </c>
      <c r="F169">
        <v>-1.335283E-3</v>
      </c>
      <c r="H169" s="5">
        <v>-4.0000000000000001E-3</v>
      </c>
      <c r="J169" s="5">
        <f t="shared" si="15"/>
        <v>4.0473898999999994E-2</v>
      </c>
      <c r="K169" s="5">
        <f t="shared" si="16"/>
        <v>2.664717E-3</v>
      </c>
      <c r="M169" s="5">
        <f t="shared" si="17"/>
        <v>-4.5990441E-2</v>
      </c>
      <c r="N169" s="5">
        <f t="shared" si="18"/>
        <v>-1.3597076E-2</v>
      </c>
    </row>
    <row r="170" spans="1:14" x14ac:dyDescent="0.3">
      <c r="A170" s="2">
        <v>43668</v>
      </c>
      <c r="B170">
        <v>618.25</v>
      </c>
      <c r="C170">
        <v>-3.8790441000000002E-2</v>
      </c>
      <c r="E170">
        <v>11346.200199999999</v>
      </c>
      <c r="F170">
        <v>-6.3970759999999998E-3</v>
      </c>
      <c r="H170" s="5">
        <v>7.1999999999999998E-3</v>
      </c>
      <c r="J170" s="5">
        <f t="shared" si="15"/>
        <v>-4.5990441E-2</v>
      </c>
      <c r="K170" s="5">
        <f t="shared" si="16"/>
        <v>-1.3597076E-2</v>
      </c>
      <c r="M170" s="5">
        <f t="shared" si="17"/>
        <v>-2.6039755999999997E-2</v>
      </c>
      <c r="N170" s="5">
        <f t="shared" si="18"/>
        <v>-2.4318781999999997E-2</v>
      </c>
    </row>
    <row r="171" spans="1:14" x14ac:dyDescent="0.3">
      <c r="A171" s="2">
        <v>43665</v>
      </c>
      <c r="B171">
        <v>643.20001200000002</v>
      </c>
      <c r="C171">
        <v>-1.7039756E-2</v>
      </c>
      <c r="E171">
        <v>11419.25</v>
      </c>
      <c r="F171">
        <v>-1.5318782E-2</v>
      </c>
      <c r="H171" s="5">
        <v>8.9999999999999993E-3</v>
      </c>
      <c r="J171" s="5">
        <f t="shared" si="15"/>
        <v>-2.6039755999999997E-2</v>
      </c>
      <c r="K171" s="5">
        <f t="shared" si="16"/>
        <v>-2.4318781999999997E-2</v>
      </c>
      <c r="M171" s="5">
        <f t="shared" si="17"/>
        <v>-5.6609140000000004E-3</v>
      </c>
      <c r="N171" s="5">
        <f t="shared" si="18"/>
        <v>-3.6518379999999993E-3</v>
      </c>
    </row>
    <row r="172" spans="1:14" x14ac:dyDescent="0.3">
      <c r="A172" s="2">
        <v>43664</v>
      </c>
      <c r="B172">
        <v>654.34997599999997</v>
      </c>
      <c r="C172">
        <v>-9.7609140000000007E-3</v>
      </c>
      <c r="E172">
        <v>11596.900390000001</v>
      </c>
      <c r="F172">
        <v>-7.7518379999999996E-3</v>
      </c>
      <c r="H172" s="5">
        <v>-4.1000000000000003E-3</v>
      </c>
      <c r="J172" s="5">
        <f t="shared" si="15"/>
        <v>-5.6609140000000004E-3</v>
      </c>
      <c r="K172" s="5">
        <f t="shared" si="16"/>
        <v>-3.6518379999999993E-3</v>
      </c>
      <c r="M172" s="5">
        <f t="shared" ref="M172:M203" si="19">J173</f>
        <v>-8.8648349999999997E-3</v>
      </c>
      <c r="N172" s="5">
        <f t="shared" ref="N172:N203" si="20">K173</f>
        <v>-4.4649360000000001E-3</v>
      </c>
    </row>
    <row r="173" spans="1:14" x14ac:dyDescent="0.3">
      <c r="A173" s="2">
        <v>43663</v>
      </c>
      <c r="B173">
        <v>660.79998799999998</v>
      </c>
      <c r="C173">
        <v>-2.2648350000000002E-3</v>
      </c>
      <c r="E173">
        <v>11687.5</v>
      </c>
      <c r="F173">
        <v>2.1350639999999999E-3</v>
      </c>
      <c r="H173" s="5">
        <v>6.6E-3</v>
      </c>
      <c r="J173" s="5">
        <f t="shared" si="15"/>
        <v>-8.8648349999999997E-3</v>
      </c>
      <c r="K173" s="5">
        <f t="shared" si="16"/>
        <v>-4.4649360000000001E-3</v>
      </c>
      <c r="M173" s="5">
        <f t="shared" si="19"/>
        <v>-1.141941E-3</v>
      </c>
      <c r="N173" s="5">
        <f t="shared" si="20"/>
        <v>4.2072970000000005E-3</v>
      </c>
    </row>
    <row r="174" spans="1:14" x14ac:dyDescent="0.3">
      <c r="A174" s="2">
        <v>43662</v>
      </c>
      <c r="B174">
        <v>662.29998799999998</v>
      </c>
      <c r="C174">
        <v>1.0580590000000001E-3</v>
      </c>
      <c r="E174">
        <v>11662.599609999999</v>
      </c>
      <c r="F174">
        <v>6.4072970000000002E-3</v>
      </c>
      <c r="H174" s="5">
        <v>2.2000000000000001E-3</v>
      </c>
      <c r="J174" s="5">
        <f t="shared" si="15"/>
        <v>-1.141941E-3</v>
      </c>
      <c r="K174" s="5">
        <f t="shared" si="16"/>
        <v>4.2072970000000005E-3</v>
      </c>
      <c r="M174" s="5">
        <f t="shared" si="19"/>
        <v>-1.0084576999999997E-2</v>
      </c>
      <c r="N174" s="5">
        <f t="shared" si="20"/>
        <v>1.9003191000000003E-2</v>
      </c>
    </row>
    <row r="175" spans="1:14" x14ac:dyDescent="0.3">
      <c r="A175" s="2">
        <v>43661</v>
      </c>
      <c r="B175">
        <v>661.59997599999997</v>
      </c>
      <c r="C175">
        <v>-2.5984576999999998E-2</v>
      </c>
      <c r="E175">
        <v>11588.349609999999</v>
      </c>
      <c r="F175">
        <v>3.1031909999999999E-3</v>
      </c>
      <c r="H175" s="5">
        <v>-1.5900000000000001E-2</v>
      </c>
      <c r="J175" s="5">
        <f t="shared" si="15"/>
        <v>-1.0084576999999997E-2</v>
      </c>
      <c r="K175" s="5">
        <f t="shared" si="16"/>
        <v>1.9003191000000003E-2</v>
      </c>
      <c r="M175" s="5">
        <f t="shared" si="19"/>
        <v>3.082309000000001E-3</v>
      </c>
      <c r="N175" s="5">
        <f t="shared" si="20"/>
        <v>5.8754080000000004E-3</v>
      </c>
    </row>
    <row r="176" spans="1:14" x14ac:dyDescent="0.3">
      <c r="A176" s="2">
        <v>43658</v>
      </c>
      <c r="B176">
        <v>679.25</v>
      </c>
      <c r="C176">
        <v>-5.4176909999999997E-3</v>
      </c>
      <c r="E176">
        <v>11552.5</v>
      </c>
      <c r="F176">
        <v>-2.6245919999999998E-3</v>
      </c>
      <c r="H176" s="5">
        <v>-8.5000000000000006E-3</v>
      </c>
      <c r="J176" s="5">
        <f t="shared" si="15"/>
        <v>3.082309000000001E-3</v>
      </c>
      <c r="K176" s="5">
        <f t="shared" si="16"/>
        <v>5.8754080000000004E-3</v>
      </c>
      <c r="M176" s="5">
        <f t="shared" si="19"/>
        <v>1.7397237999999999E-2</v>
      </c>
      <c r="N176" s="5">
        <f t="shared" si="20"/>
        <v>8.1050459999999994E-3</v>
      </c>
    </row>
    <row r="177" spans="1:14" x14ac:dyDescent="0.3">
      <c r="A177" s="2">
        <v>43657</v>
      </c>
      <c r="B177">
        <v>682.95001200000002</v>
      </c>
      <c r="C177">
        <v>1.6597238E-2</v>
      </c>
      <c r="E177">
        <v>11582.900390000001</v>
      </c>
      <c r="F177">
        <v>7.3050459999999999E-3</v>
      </c>
      <c r="H177" s="5">
        <v>-8.0000000000000004E-4</v>
      </c>
      <c r="J177" s="5">
        <f t="shared" si="15"/>
        <v>1.7397237999999999E-2</v>
      </c>
      <c r="K177" s="5">
        <f t="shared" si="16"/>
        <v>8.1050459999999994E-3</v>
      </c>
      <c r="M177" s="5">
        <f t="shared" si="19"/>
        <v>4.927809E-3</v>
      </c>
      <c r="N177" s="5">
        <f t="shared" si="20"/>
        <v>2.667455E-3</v>
      </c>
    </row>
    <row r="178" spans="1:14" x14ac:dyDescent="0.3">
      <c r="A178" s="2">
        <v>43656</v>
      </c>
      <c r="B178">
        <v>671.79998799999998</v>
      </c>
      <c r="C178">
        <v>-2.672191E-3</v>
      </c>
      <c r="E178">
        <v>11498.900390000001</v>
      </c>
      <c r="F178">
        <v>-4.932545E-3</v>
      </c>
      <c r="H178" s="5">
        <v>-7.6E-3</v>
      </c>
      <c r="J178" s="5">
        <f t="shared" si="15"/>
        <v>4.927809E-3</v>
      </c>
      <c r="K178" s="5">
        <f t="shared" si="16"/>
        <v>2.667455E-3</v>
      </c>
      <c r="M178" s="5">
        <f t="shared" si="19"/>
        <v>1.5573689999999994E-3</v>
      </c>
      <c r="N178" s="5">
        <f t="shared" si="20"/>
        <v>6.5664749999999996E-3</v>
      </c>
    </row>
    <row r="179" spans="1:14" x14ac:dyDescent="0.3">
      <c r="A179" s="2">
        <v>43655</v>
      </c>
      <c r="B179">
        <v>673.59997599999997</v>
      </c>
      <c r="C179">
        <v>-5.2426310000000002E-3</v>
      </c>
      <c r="E179">
        <v>11555.900390000001</v>
      </c>
      <c r="F179">
        <v>-2.33525E-4</v>
      </c>
      <c r="H179" s="5">
        <v>-6.7999999999999996E-3</v>
      </c>
      <c r="J179" s="5">
        <f t="shared" si="15"/>
        <v>1.5573689999999994E-3</v>
      </c>
      <c r="K179" s="5">
        <f t="shared" si="16"/>
        <v>6.5664749999999996E-3</v>
      </c>
      <c r="M179" s="5">
        <f t="shared" si="19"/>
        <v>-4.9662693999999993E-2</v>
      </c>
      <c r="N179" s="5">
        <f t="shared" si="20"/>
        <v>-2.5382403000000001E-2</v>
      </c>
    </row>
    <row r="180" spans="1:14" x14ac:dyDescent="0.3">
      <c r="A180" s="2">
        <v>43654</v>
      </c>
      <c r="B180">
        <v>677.15002400000003</v>
      </c>
      <c r="C180">
        <v>-4.5662693999999997E-2</v>
      </c>
      <c r="E180">
        <v>11558.599609999999</v>
      </c>
      <c r="F180">
        <v>-2.1382403000000001E-2</v>
      </c>
      <c r="H180" s="5">
        <v>4.0000000000000001E-3</v>
      </c>
      <c r="J180" s="5">
        <f t="shared" si="15"/>
        <v>-4.9662693999999993E-2</v>
      </c>
      <c r="K180" s="5">
        <f t="shared" si="16"/>
        <v>-2.5382403000000001E-2</v>
      </c>
      <c r="M180" s="5">
        <f t="shared" si="19"/>
        <v>-3.6326989999999997E-3</v>
      </c>
      <c r="N180" s="5">
        <f t="shared" si="20"/>
        <v>8.5496650000000014E-3</v>
      </c>
    </row>
    <row r="181" spans="1:14" x14ac:dyDescent="0.3">
      <c r="A181" s="2">
        <v>43651</v>
      </c>
      <c r="B181">
        <v>709.54998799999998</v>
      </c>
      <c r="C181">
        <v>-2.3532699000000001E-2</v>
      </c>
      <c r="E181">
        <v>11811.150390000001</v>
      </c>
      <c r="F181">
        <v>-1.1350335E-2</v>
      </c>
      <c r="H181" s="5">
        <v>-1.9900000000000001E-2</v>
      </c>
      <c r="J181" s="5">
        <f t="shared" si="15"/>
        <v>-3.6326989999999997E-3</v>
      </c>
      <c r="K181" s="5">
        <f t="shared" si="16"/>
        <v>8.5496650000000014E-3</v>
      </c>
      <c r="M181" s="5">
        <f t="shared" si="19"/>
        <v>1.4661320000000002E-3</v>
      </c>
      <c r="N181" s="5">
        <f t="shared" si="20"/>
        <v>1.0817465E-2</v>
      </c>
    </row>
    <row r="182" spans="1:14" x14ac:dyDescent="0.3">
      <c r="A182" s="2">
        <v>43650</v>
      </c>
      <c r="B182">
        <v>726.65002400000003</v>
      </c>
      <c r="C182">
        <v>-6.8338679999999999E-3</v>
      </c>
      <c r="E182">
        <v>11946.75</v>
      </c>
      <c r="F182">
        <v>2.517465E-3</v>
      </c>
      <c r="H182" s="5">
        <v>-8.3000000000000001E-3</v>
      </c>
      <c r="J182" s="5">
        <f t="shared" si="15"/>
        <v>1.4661320000000002E-3</v>
      </c>
      <c r="K182" s="5">
        <f t="shared" si="16"/>
        <v>1.0817465E-2</v>
      </c>
      <c r="M182" s="5">
        <f t="shared" si="19"/>
        <v>1.4603664000000001E-2</v>
      </c>
      <c r="N182" s="5">
        <f t="shared" si="20"/>
        <v>1.2541564E-2</v>
      </c>
    </row>
    <row r="183" spans="1:14" x14ac:dyDescent="0.3">
      <c r="A183" s="2">
        <v>43649</v>
      </c>
      <c r="B183">
        <v>731.65002400000003</v>
      </c>
      <c r="C183">
        <v>2.6036639999999999E-3</v>
      </c>
      <c r="E183">
        <v>11916.75</v>
      </c>
      <c r="F183">
        <v>5.4156400000000002E-4</v>
      </c>
      <c r="H183" s="5">
        <v>-1.2E-2</v>
      </c>
      <c r="J183" s="5">
        <f t="shared" si="15"/>
        <v>1.4603664000000001E-2</v>
      </c>
      <c r="K183" s="5">
        <f t="shared" si="16"/>
        <v>1.2541564E-2</v>
      </c>
      <c r="M183" s="5">
        <f t="shared" si="19"/>
        <v>-3.2311192000000002E-2</v>
      </c>
      <c r="N183" s="5">
        <f t="shared" si="20"/>
        <v>5.6672090000000003E-3</v>
      </c>
    </row>
    <row r="184" spans="1:14" x14ac:dyDescent="0.3">
      <c r="A184" s="2">
        <v>43648</v>
      </c>
      <c r="B184">
        <v>729.75</v>
      </c>
      <c r="C184">
        <v>-3.4211192000000001E-2</v>
      </c>
      <c r="E184">
        <v>11910.29981</v>
      </c>
      <c r="F184">
        <v>3.7672090000000001E-3</v>
      </c>
      <c r="H184" s="5">
        <v>-1.9E-3</v>
      </c>
      <c r="J184" s="5">
        <f t="shared" si="15"/>
        <v>-3.2311192000000002E-2</v>
      </c>
      <c r="K184" s="5">
        <f t="shared" si="16"/>
        <v>5.6672090000000003E-3</v>
      </c>
      <c r="M184" s="5">
        <f t="shared" si="19"/>
        <v>1.7457973000000002E-2</v>
      </c>
      <c r="N184" s="5">
        <f t="shared" si="20"/>
        <v>1.1710389E-2</v>
      </c>
    </row>
    <row r="185" spans="1:14" x14ac:dyDescent="0.3">
      <c r="A185" s="2">
        <v>43647</v>
      </c>
      <c r="B185">
        <v>755.59997599999997</v>
      </c>
      <c r="C185">
        <v>1.2257973E-2</v>
      </c>
      <c r="E185">
        <v>11865.599609999999</v>
      </c>
      <c r="F185">
        <v>6.5103890000000001E-3</v>
      </c>
      <c r="H185" s="5">
        <v>-5.1999999999999998E-3</v>
      </c>
      <c r="J185" s="5">
        <f t="shared" si="15"/>
        <v>1.7457973000000002E-2</v>
      </c>
      <c r="K185" s="5">
        <f t="shared" si="16"/>
        <v>1.1710389E-2</v>
      </c>
      <c r="M185" s="5">
        <f t="shared" si="19"/>
        <v>-1.6027029000000002E-2</v>
      </c>
      <c r="N185" s="5">
        <f t="shared" si="20"/>
        <v>-4.8504480000000003E-3</v>
      </c>
    </row>
    <row r="186" spans="1:14" x14ac:dyDescent="0.3">
      <c r="A186" s="2">
        <v>43644</v>
      </c>
      <c r="B186">
        <v>746.45001200000002</v>
      </c>
      <c r="C186">
        <v>-1.5627029000000001E-2</v>
      </c>
      <c r="E186">
        <v>11788.849609999999</v>
      </c>
      <c r="F186">
        <v>-4.4504480000000001E-3</v>
      </c>
      <c r="H186" s="5">
        <v>4.0000000000000002E-4</v>
      </c>
      <c r="J186" s="5">
        <f t="shared" si="15"/>
        <v>-1.6027029000000002E-2</v>
      </c>
      <c r="K186" s="5">
        <f t="shared" si="16"/>
        <v>-4.8504480000000003E-3</v>
      </c>
      <c r="M186" s="5">
        <f t="shared" si="19"/>
        <v>-7.1290399999999997E-3</v>
      </c>
      <c r="N186" s="5">
        <f t="shared" si="20"/>
        <v>2.0935659999999998E-3</v>
      </c>
    </row>
    <row r="187" spans="1:14" x14ac:dyDescent="0.3">
      <c r="A187" s="2">
        <v>43643</v>
      </c>
      <c r="B187">
        <v>758.29998799999998</v>
      </c>
      <c r="C187">
        <v>-9.7290399999999996E-3</v>
      </c>
      <c r="E187">
        <v>11841.54981</v>
      </c>
      <c r="F187">
        <v>-5.0643400000000005E-4</v>
      </c>
      <c r="H187" s="5">
        <v>-2.5999999999999999E-3</v>
      </c>
      <c r="J187" s="5">
        <f t="shared" si="15"/>
        <v>-7.1290399999999997E-3</v>
      </c>
      <c r="K187" s="5">
        <f t="shared" si="16"/>
        <v>2.0935659999999998E-3</v>
      </c>
      <c r="M187" s="5">
        <f t="shared" si="19"/>
        <v>2.2054189999999997E-3</v>
      </c>
      <c r="N187" s="5">
        <f t="shared" si="20"/>
        <v>9.5317790000000006E-3</v>
      </c>
    </row>
    <row r="188" spans="1:14" x14ac:dyDescent="0.3">
      <c r="A188" s="2">
        <v>43642</v>
      </c>
      <c r="B188">
        <v>765.75</v>
      </c>
      <c r="C188">
        <v>-2.9945810000000001E-3</v>
      </c>
      <c r="E188">
        <v>11847.54981</v>
      </c>
      <c r="F188">
        <v>4.331779E-3</v>
      </c>
      <c r="H188" s="5">
        <v>-5.1999999999999998E-3</v>
      </c>
      <c r="J188" s="5">
        <f t="shared" si="15"/>
        <v>2.2054189999999997E-3</v>
      </c>
      <c r="K188" s="5">
        <f t="shared" si="16"/>
        <v>9.5317790000000006E-3</v>
      </c>
      <c r="M188" s="5">
        <f t="shared" si="19"/>
        <v>8.8752069999999995E-3</v>
      </c>
      <c r="N188" s="5">
        <f t="shared" si="20"/>
        <v>8.7373500000000048E-4</v>
      </c>
    </row>
    <row r="189" spans="1:14" x14ac:dyDescent="0.3">
      <c r="A189" s="2">
        <v>43641</v>
      </c>
      <c r="B189">
        <v>768.04998799999998</v>
      </c>
      <c r="C189">
        <v>1.6275207E-2</v>
      </c>
      <c r="E189">
        <v>11796.450199999999</v>
      </c>
      <c r="F189">
        <v>8.2737350000000008E-3</v>
      </c>
      <c r="H189" s="5">
        <v>7.4000000000000003E-3</v>
      </c>
      <c r="J189" s="5">
        <f t="shared" si="15"/>
        <v>8.8752069999999995E-3</v>
      </c>
      <c r="K189" s="5">
        <f t="shared" si="16"/>
        <v>8.7373500000000048E-4</v>
      </c>
      <c r="M189" s="5">
        <f t="shared" si="19"/>
        <v>-6.5467289999999994E-3</v>
      </c>
      <c r="N189" s="5">
        <f t="shared" si="20"/>
        <v>-6.5853809999999995E-3</v>
      </c>
    </row>
    <row r="190" spans="1:14" x14ac:dyDescent="0.3">
      <c r="A190" s="2">
        <v>43640</v>
      </c>
      <c r="B190">
        <v>755.75</v>
      </c>
      <c r="C190">
        <v>-2.0467290000000002E-3</v>
      </c>
      <c r="E190">
        <v>11699.650390000001</v>
      </c>
      <c r="F190">
        <v>-2.0853809999999999E-3</v>
      </c>
      <c r="H190" s="5">
        <v>4.4999999999999997E-3</v>
      </c>
      <c r="J190" s="5">
        <f t="shared" si="15"/>
        <v>-6.5467289999999994E-3</v>
      </c>
      <c r="K190" s="5">
        <f t="shared" si="16"/>
        <v>-6.5853809999999995E-3</v>
      </c>
      <c r="M190" s="5">
        <f t="shared" si="19"/>
        <v>-1.1996619999999998E-3</v>
      </c>
      <c r="N190" s="5">
        <f t="shared" si="20"/>
        <v>-7.5984340000000011E-3</v>
      </c>
    </row>
    <row r="191" spans="1:14" x14ac:dyDescent="0.3">
      <c r="A191" s="2">
        <v>43637</v>
      </c>
      <c r="B191">
        <v>757.29998799999998</v>
      </c>
      <c r="C191">
        <v>-2.6996619999999998E-3</v>
      </c>
      <c r="E191">
        <v>11724.099609999999</v>
      </c>
      <c r="F191">
        <v>-9.0984340000000007E-3</v>
      </c>
      <c r="H191" s="5">
        <v>-1.5E-3</v>
      </c>
      <c r="J191" s="5">
        <f t="shared" si="15"/>
        <v>-1.1996619999999998E-3</v>
      </c>
      <c r="K191" s="5">
        <f t="shared" si="16"/>
        <v>-7.5984340000000011E-3</v>
      </c>
      <c r="M191" s="5">
        <f t="shared" si="19"/>
        <v>9.0301079999999985E-3</v>
      </c>
      <c r="N191" s="5">
        <f t="shared" si="20"/>
        <v>1.7002059999999992E-3</v>
      </c>
    </row>
    <row r="192" spans="1:14" x14ac:dyDescent="0.3">
      <c r="A192" s="2">
        <v>43636</v>
      </c>
      <c r="B192">
        <v>759.34997599999997</v>
      </c>
      <c r="C192">
        <v>1.9330107999999999E-2</v>
      </c>
      <c r="E192">
        <v>11831.75</v>
      </c>
      <c r="F192">
        <v>1.2000205999999999E-2</v>
      </c>
      <c r="H192" s="5">
        <v>1.03E-2</v>
      </c>
      <c r="J192" s="5">
        <f t="shared" si="15"/>
        <v>9.0301079999999985E-3</v>
      </c>
      <c r="K192" s="5">
        <f t="shared" si="16"/>
        <v>1.7002059999999992E-3</v>
      </c>
      <c r="M192" s="5">
        <f t="shared" si="19"/>
        <v>3.7553719999999999E-3</v>
      </c>
      <c r="N192" s="5">
        <f t="shared" si="20"/>
        <v>7.2957400699999999E-3</v>
      </c>
    </row>
    <row r="193" spans="1:14" x14ac:dyDescent="0.3">
      <c r="A193" s="2">
        <v>43635</v>
      </c>
      <c r="B193">
        <v>744.95001200000002</v>
      </c>
      <c r="C193">
        <v>-3.5446280000000002E-3</v>
      </c>
      <c r="E193">
        <v>11691.450199999999</v>
      </c>
      <c r="F193" s="28">
        <v>-4.2599300000000001E-6</v>
      </c>
      <c r="H193" s="5">
        <v>-7.3000000000000001E-3</v>
      </c>
      <c r="J193" s="5">
        <f t="shared" si="15"/>
        <v>3.7553719999999999E-3</v>
      </c>
      <c r="K193" s="5">
        <f t="shared" si="16"/>
        <v>7.2957400699999999E-3</v>
      </c>
      <c r="M193" s="5">
        <f t="shared" si="19"/>
        <v>-7.6676549999999998E-3</v>
      </c>
      <c r="N193" s="5">
        <f t="shared" si="20"/>
        <v>-3.1422409999999996E-3</v>
      </c>
    </row>
    <row r="194" spans="1:14" x14ac:dyDescent="0.3">
      <c r="A194" s="2">
        <v>43634</v>
      </c>
      <c r="B194">
        <v>747.59997599999997</v>
      </c>
      <c r="C194">
        <v>-2.8676550000000002E-3</v>
      </c>
      <c r="E194">
        <v>11691.5</v>
      </c>
      <c r="F194">
        <v>1.657759E-3</v>
      </c>
      <c r="H194" s="5">
        <v>4.7999999999999996E-3</v>
      </c>
      <c r="J194" s="5">
        <f t="shared" ref="J194:J244" si="21">C194-$H194</f>
        <v>-7.6676549999999998E-3</v>
      </c>
      <c r="K194" s="5">
        <f t="shared" ref="K194:K244" si="22">F194-H194</f>
        <v>-3.1422409999999996E-3</v>
      </c>
      <c r="M194" s="5">
        <f t="shared" si="19"/>
        <v>-1.9168150000000002E-2</v>
      </c>
      <c r="N194" s="5">
        <f t="shared" si="20"/>
        <v>4.9159700000000004E-3</v>
      </c>
    </row>
    <row r="195" spans="1:14" x14ac:dyDescent="0.3">
      <c r="A195" s="2">
        <v>43633</v>
      </c>
      <c r="B195">
        <v>749.75</v>
      </c>
      <c r="C195">
        <v>-3.6868150000000002E-2</v>
      </c>
      <c r="E195">
        <v>11672.150390000001</v>
      </c>
      <c r="F195">
        <v>-1.278403E-2</v>
      </c>
      <c r="H195" s="5">
        <v>-1.77E-2</v>
      </c>
      <c r="J195" s="5">
        <f t="shared" si="21"/>
        <v>-1.9168150000000002E-2</v>
      </c>
      <c r="K195" s="5">
        <f t="shared" si="22"/>
        <v>4.9159700000000004E-3</v>
      </c>
      <c r="M195" s="5">
        <f t="shared" si="19"/>
        <v>-2.1099086E-2</v>
      </c>
      <c r="N195" s="5">
        <f t="shared" si="20"/>
        <v>-9.3170570000000001E-3</v>
      </c>
    </row>
    <row r="196" spans="1:14" x14ac:dyDescent="0.3">
      <c r="A196" s="2">
        <v>43630</v>
      </c>
      <c r="B196">
        <v>778.45001200000002</v>
      </c>
      <c r="C196">
        <v>-1.9399085999999999E-2</v>
      </c>
      <c r="E196">
        <v>11823.29981</v>
      </c>
      <c r="F196">
        <v>-7.617057E-3</v>
      </c>
      <c r="H196" s="5">
        <v>1.6999999999999999E-3</v>
      </c>
      <c r="J196" s="5">
        <f t="shared" si="21"/>
        <v>-2.1099086E-2</v>
      </c>
      <c r="K196" s="5">
        <f t="shared" si="22"/>
        <v>-9.3170570000000001E-3</v>
      </c>
      <c r="M196" s="5">
        <f t="shared" si="19"/>
        <v>-9.284729999999991E-4</v>
      </c>
      <c r="N196" s="5">
        <f t="shared" si="20"/>
        <v>1.3459288E-2</v>
      </c>
    </row>
    <row r="197" spans="1:14" x14ac:dyDescent="0.3">
      <c r="A197" s="2">
        <v>43629</v>
      </c>
      <c r="B197">
        <v>793.84997599999997</v>
      </c>
      <c r="C197">
        <v>-1.3728473E-2</v>
      </c>
      <c r="E197">
        <v>11914.04981</v>
      </c>
      <c r="F197">
        <v>6.5928799999999995E-4</v>
      </c>
      <c r="H197" s="5">
        <v>-1.2800000000000001E-2</v>
      </c>
      <c r="J197" s="5">
        <f t="shared" si="21"/>
        <v>-9.284729999999991E-4</v>
      </c>
      <c r="K197" s="5">
        <f t="shared" si="22"/>
        <v>1.3459288E-2</v>
      </c>
      <c r="M197" s="5">
        <f t="shared" si="19"/>
        <v>-4.2638822E-2</v>
      </c>
      <c r="N197" s="5">
        <f t="shared" si="20"/>
        <v>-4.564182E-3</v>
      </c>
    </row>
    <row r="198" spans="1:14" x14ac:dyDescent="0.3">
      <c r="A198" s="2">
        <v>43628</v>
      </c>
      <c r="B198">
        <v>804.90002400000003</v>
      </c>
      <c r="C198">
        <v>-4.3038821999999997E-2</v>
      </c>
      <c r="E198">
        <v>11906.200199999999</v>
      </c>
      <c r="F198">
        <v>-4.9641820000000001E-3</v>
      </c>
      <c r="H198" s="5">
        <v>-4.0000000000000002E-4</v>
      </c>
      <c r="J198" s="5">
        <f t="shared" si="21"/>
        <v>-4.2638822E-2</v>
      </c>
      <c r="K198" s="5">
        <f t="shared" si="22"/>
        <v>-4.564182E-3</v>
      </c>
      <c r="M198" s="5">
        <f t="shared" si="19"/>
        <v>-8.3236700000000018E-3</v>
      </c>
      <c r="N198" s="5">
        <f t="shared" si="20"/>
        <v>7.1981289999999993E-3</v>
      </c>
    </row>
    <row r="199" spans="1:14" x14ac:dyDescent="0.3">
      <c r="A199" s="2">
        <v>43627</v>
      </c>
      <c r="B199">
        <v>841.09997599999997</v>
      </c>
      <c r="C199">
        <v>-1.1923670000000001E-2</v>
      </c>
      <c r="E199">
        <v>11965.599609999999</v>
      </c>
      <c r="F199">
        <v>3.5981289999999998E-3</v>
      </c>
      <c r="H199" s="5">
        <v>-3.5999999999999999E-3</v>
      </c>
      <c r="J199" s="5">
        <f t="shared" si="21"/>
        <v>-8.3236700000000018E-3</v>
      </c>
      <c r="K199" s="5">
        <f t="shared" si="22"/>
        <v>7.1981289999999993E-3</v>
      </c>
      <c r="M199" s="5">
        <f t="shared" si="19"/>
        <v>7.5831000000000006E-3</v>
      </c>
      <c r="N199" s="5">
        <f t="shared" si="20"/>
        <v>1.0084747E-2</v>
      </c>
    </row>
    <row r="200" spans="1:14" x14ac:dyDescent="0.3">
      <c r="A200" s="2">
        <v>43626</v>
      </c>
      <c r="B200">
        <v>851.25</v>
      </c>
      <c r="C200">
        <v>1.8831E-3</v>
      </c>
      <c r="E200">
        <v>11922.700199999999</v>
      </c>
      <c r="F200">
        <v>4.3847469999999996E-3</v>
      </c>
      <c r="H200" s="5">
        <v>-5.7000000000000002E-3</v>
      </c>
      <c r="J200" s="5">
        <f t="shared" si="21"/>
        <v>7.5831000000000006E-3</v>
      </c>
      <c r="K200" s="5">
        <f t="shared" si="22"/>
        <v>1.0084747E-2</v>
      </c>
      <c r="M200" s="5">
        <f t="shared" si="19"/>
        <v>-1.6034263999999999E-2</v>
      </c>
      <c r="N200" s="5">
        <f t="shared" si="20"/>
        <v>-1.2528727E-2</v>
      </c>
    </row>
    <row r="201" spans="1:14" x14ac:dyDescent="0.3">
      <c r="A201" s="2">
        <v>43623</v>
      </c>
      <c r="B201">
        <v>849.65002400000003</v>
      </c>
      <c r="C201">
        <v>-1.2342640000000001E-3</v>
      </c>
      <c r="E201">
        <v>11870.650390000001</v>
      </c>
      <c r="F201">
        <v>2.2712729999999999E-3</v>
      </c>
      <c r="H201" s="5">
        <v>1.4800000000000001E-2</v>
      </c>
      <c r="J201" s="5">
        <f t="shared" si="21"/>
        <v>-1.6034263999999999E-2</v>
      </c>
      <c r="K201" s="5">
        <f t="shared" si="22"/>
        <v>-1.2528727E-2</v>
      </c>
      <c r="M201" s="5">
        <f t="shared" si="19"/>
        <v>-5.1997809999999997E-3</v>
      </c>
      <c r="N201" s="5">
        <f t="shared" si="20"/>
        <v>-2.0998333000000001E-2</v>
      </c>
    </row>
    <row r="202" spans="1:14" x14ac:dyDescent="0.3">
      <c r="A202" s="2">
        <v>43622</v>
      </c>
      <c r="B202">
        <v>850.70001200000002</v>
      </c>
      <c r="C202">
        <v>1.0002190000000001E-3</v>
      </c>
      <c r="E202">
        <v>11843.75</v>
      </c>
      <c r="F202">
        <v>-1.4798333E-2</v>
      </c>
      <c r="H202" s="5">
        <v>6.1999999999999998E-3</v>
      </c>
      <c r="J202" s="5">
        <f t="shared" si="21"/>
        <v>-5.1997809999999997E-3</v>
      </c>
      <c r="K202" s="5">
        <f t="shared" si="22"/>
        <v>-2.0998333000000001E-2</v>
      </c>
      <c r="M202" s="5">
        <f t="shared" si="19"/>
        <v>1.258829E-2</v>
      </c>
      <c r="N202" s="5">
        <f t="shared" si="20"/>
        <v>7.4658859999999997E-3</v>
      </c>
    </row>
    <row r="203" spans="1:14" x14ac:dyDescent="0.3">
      <c r="A203" s="2">
        <v>43620</v>
      </c>
      <c r="B203">
        <v>849.84997599999997</v>
      </c>
      <c r="C203">
        <v>-4.1170999999999997E-4</v>
      </c>
      <c r="E203">
        <v>12021.650390000001</v>
      </c>
      <c r="F203">
        <v>-5.5341139999999997E-3</v>
      </c>
      <c r="H203" s="5">
        <v>-1.2999999999999999E-2</v>
      </c>
      <c r="J203" s="5">
        <f t="shared" si="21"/>
        <v>1.258829E-2</v>
      </c>
      <c r="K203" s="5">
        <f t="shared" si="22"/>
        <v>7.4658859999999997E-3</v>
      </c>
      <c r="M203" s="5">
        <f t="shared" si="19"/>
        <v>1.9749327000000001E-2</v>
      </c>
      <c r="N203" s="5">
        <f t="shared" si="20"/>
        <v>8.2019359999999999E-3</v>
      </c>
    </row>
    <row r="204" spans="1:14" x14ac:dyDescent="0.3">
      <c r="A204" s="2">
        <v>43619</v>
      </c>
      <c r="B204">
        <v>850.20001200000002</v>
      </c>
      <c r="C204">
        <v>2.5449327000000001E-2</v>
      </c>
      <c r="E204">
        <v>12088.54981</v>
      </c>
      <c r="F204">
        <v>1.3901936E-2</v>
      </c>
      <c r="H204" s="5">
        <v>5.7000000000000002E-3</v>
      </c>
      <c r="J204" s="5">
        <f t="shared" si="21"/>
        <v>1.9749327000000001E-2</v>
      </c>
      <c r="K204" s="5">
        <f t="shared" si="22"/>
        <v>8.2019359999999999E-3</v>
      </c>
      <c r="M204" s="5">
        <f t="shared" ref="M204:M235" si="23">J205</f>
        <v>2.1194730000000002E-3</v>
      </c>
      <c r="N204" s="5">
        <f t="shared" ref="N204:N235" si="24">K205</f>
        <v>5.1662330000000001E-3</v>
      </c>
    </row>
    <row r="205" spans="1:14" x14ac:dyDescent="0.3">
      <c r="A205" s="2">
        <v>43616</v>
      </c>
      <c r="B205">
        <v>829.09997599999997</v>
      </c>
      <c r="C205">
        <v>-4.9805270000000002E-3</v>
      </c>
      <c r="E205">
        <v>11922.79981</v>
      </c>
      <c r="F205">
        <v>-1.9337670000000001E-3</v>
      </c>
      <c r="H205" s="5">
        <v>-7.1000000000000004E-3</v>
      </c>
      <c r="J205" s="5">
        <f t="shared" si="21"/>
        <v>2.1194730000000002E-3</v>
      </c>
      <c r="K205" s="5">
        <f t="shared" si="22"/>
        <v>5.1662330000000001E-3</v>
      </c>
      <c r="M205" s="5">
        <f t="shared" si="23"/>
        <v>-7.5451399999999953E-4</v>
      </c>
      <c r="N205" s="5">
        <f t="shared" si="24"/>
        <v>2.1349487E-2</v>
      </c>
    </row>
    <row r="206" spans="1:14" x14ac:dyDescent="0.3">
      <c r="A206" s="2">
        <v>43615</v>
      </c>
      <c r="B206">
        <v>833.25</v>
      </c>
      <c r="C206">
        <v>-1.4954514E-2</v>
      </c>
      <c r="E206">
        <v>11945.900390000001</v>
      </c>
      <c r="F206">
        <v>7.1494870000000004E-3</v>
      </c>
      <c r="H206" s="5">
        <v>-1.4200000000000001E-2</v>
      </c>
      <c r="J206" s="5">
        <f t="shared" si="21"/>
        <v>-7.5451399999999953E-4</v>
      </c>
      <c r="K206" s="5">
        <f t="shared" si="22"/>
        <v>2.1349487E-2</v>
      </c>
      <c r="M206" s="5">
        <f t="shared" si="23"/>
        <v>3.8344626000000007E-2</v>
      </c>
      <c r="N206" s="5">
        <f t="shared" si="24"/>
        <v>-6.7712050000000006E-3</v>
      </c>
    </row>
    <row r="207" spans="1:14" x14ac:dyDescent="0.3">
      <c r="A207" s="2">
        <v>43614</v>
      </c>
      <c r="B207">
        <v>845.90002400000003</v>
      </c>
      <c r="C207">
        <v>3.9444626000000003E-2</v>
      </c>
      <c r="E207">
        <v>11861.099609999999</v>
      </c>
      <c r="F207">
        <v>-5.6712050000000003E-3</v>
      </c>
      <c r="H207" s="5">
        <v>1.1000000000000001E-3</v>
      </c>
      <c r="J207" s="5">
        <f t="shared" si="21"/>
        <v>3.8344626000000007E-2</v>
      </c>
      <c r="K207" s="5">
        <f t="shared" si="22"/>
        <v>-6.7712050000000006E-3</v>
      </c>
      <c r="M207" s="5">
        <f t="shared" si="23"/>
        <v>1.7607332999999999E-2</v>
      </c>
      <c r="N207" s="5">
        <f t="shared" si="24"/>
        <v>3.7354369999999999E-3</v>
      </c>
    </row>
    <row r="208" spans="1:14" x14ac:dyDescent="0.3">
      <c r="A208" s="2">
        <v>43613</v>
      </c>
      <c r="B208">
        <v>813.79998799999998</v>
      </c>
      <c r="C208">
        <v>1.4207333000000001E-2</v>
      </c>
      <c r="E208">
        <v>11928.75</v>
      </c>
      <c r="F208">
        <v>3.3543700000000001E-4</v>
      </c>
      <c r="H208" s="5">
        <v>-3.3999999999999998E-3</v>
      </c>
      <c r="J208" s="5">
        <f t="shared" si="21"/>
        <v>1.7607332999999999E-2</v>
      </c>
      <c r="K208" s="5">
        <f t="shared" si="22"/>
        <v>3.7354369999999999E-3</v>
      </c>
      <c r="M208" s="5">
        <f t="shared" si="23"/>
        <v>9.2754380000000004E-3</v>
      </c>
      <c r="N208" s="5">
        <f t="shared" si="24"/>
        <v>9.3093310000000005E-3</v>
      </c>
    </row>
    <row r="209" spans="1:14" x14ac:dyDescent="0.3">
      <c r="A209" s="2">
        <v>43612</v>
      </c>
      <c r="B209">
        <v>802.40002400000003</v>
      </c>
      <c r="C209">
        <v>6.7754379999999999E-3</v>
      </c>
      <c r="E209">
        <v>11924.75</v>
      </c>
      <c r="F209">
        <v>6.8093310000000001E-3</v>
      </c>
      <c r="H209" s="5">
        <v>-2.5000000000000001E-3</v>
      </c>
      <c r="J209" s="5">
        <f t="shared" si="21"/>
        <v>9.2754380000000004E-3</v>
      </c>
      <c r="K209" s="5">
        <f t="shared" si="22"/>
        <v>9.3093310000000005E-3</v>
      </c>
      <c r="M209" s="5">
        <f t="shared" si="23"/>
        <v>2.9798379E-2</v>
      </c>
      <c r="N209" s="5">
        <f t="shared" si="24"/>
        <v>2.4246067000000003E-2</v>
      </c>
    </row>
    <row r="210" spans="1:14" x14ac:dyDescent="0.3">
      <c r="A210" s="2">
        <v>43609</v>
      </c>
      <c r="B210">
        <v>797</v>
      </c>
      <c r="C210">
        <v>2.1598379000000001E-2</v>
      </c>
      <c r="E210">
        <v>11844.099609999999</v>
      </c>
      <c r="F210">
        <v>1.6046067000000001E-2</v>
      </c>
      <c r="H210" s="5">
        <v>-8.2000000000000007E-3</v>
      </c>
      <c r="J210" s="5">
        <f t="shared" si="21"/>
        <v>2.9798379E-2</v>
      </c>
      <c r="K210" s="5">
        <f t="shared" si="22"/>
        <v>2.4246067000000003E-2</v>
      </c>
      <c r="M210" s="5">
        <f t="shared" si="23"/>
        <v>4.8858549999999997E-3</v>
      </c>
      <c r="N210" s="5">
        <f t="shared" si="24"/>
        <v>-5.0879940000000002E-3</v>
      </c>
    </row>
    <row r="211" spans="1:14" x14ac:dyDescent="0.3">
      <c r="A211" s="2">
        <v>43608</v>
      </c>
      <c r="B211">
        <v>780.15002400000003</v>
      </c>
      <c r="C211">
        <v>3.0858550000000002E-3</v>
      </c>
      <c r="E211">
        <v>11657.04981</v>
      </c>
      <c r="F211">
        <v>-6.8879939999999997E-3</v>
      </c>
      <c r="H211" s="5">
        <v>-1.8E-3</v>
      </c>
      <c r="J211" s="5">
        <f t="shared" si="21"/>
        <v>4.8858549999999997E-3</v>
      </c>
      <c r="K211" s="5">
        <f t="shared" si="22"/>
        <v>-5.0879940000000002E-3</v>
      </c>
      <c r="M211" s="5">
        <f t="shared" si="23"/>
        <v>6.383662E-3</v>
      </c>
      <c r="N211" s="5">
        <f t="shared" si="24"/>
        <v>5.3596919999999992E-3</v>
      </c>
    </row>
    <row r="212" spans="1:14" x14ac:dyDescent="0.3">
      <c r="A212" s="2">
        <v>43607</v>
      </c>
      <c r="B212">
        <v>777.75</v>
      </c>
      <c r="C212">
        <v>3.4836620000000002E-3</v>
      </c>
      <c r="E212">
        <v>11737.900390000001</v>
      </c>
      <c r="F212">
        <v>2.4596919999999999E-3</v>
      </c>
      <c r="H212" s="5">
        <v>-2.8999999999999998E-3</v>
      </c>
      <c r="J212" s="5">
        <f t="shared" si="21"/>
        <v>6.383662E-3</v>
      </c>
      <c r="K212" s="5">
        <f t="shared" si="22"/>
        <v>5.3596919999999992E-3</v>
      </c>
      <c r="M212" s="5">
        <f t="shared" si="23"/>
        <v>3.262002E-3</v>
      </c>
      <c r="N212" s="5">
        <f t="shared" si="24"/>
        <v>-4.1733739999999997E-3</v>
      </c>
    </row>
    <row r="213" spans="1:14" x14ac:dyDescent="0.3">
      <c r="A213" s="2">
        <v>43606</v>
      </c>
      <c r="B213">
        <v>775.04998799999998</v>
      </c>
      <c r="C213">
        <v>-2.6379979999999999E-3</v>
      </c>
      <c r="E213">
        <v>11709.099609999999</v>
      </c>
      <c r="F213">
        <v>-1.0073374E-2</v>
      </c>
      <c r="H213" s="5">
        <v>-5.8999999999999999E-3</v>
      </c>
      <c r="J213" s="5">
        <f t="shared" si="21"/>
        <v>3.262002E-3</v>
      </c>
      <c r="K213" s="5">
        <f t="shared" si="22"/>
        <v>-4.1733739999999997E-3</v>
      </c>
      <c r="M213" s="5">
        <f t="shared" si="23"/>
        <v>2.1749549E-2</v>
      </c>
      <c r="N213" s="5">
        <f t="shared" si="24"/>
        <v>3.4615408E-2</v>
      </c>
    </row>
    <row r="214" spans="1:14" x14ac:dyDescent="0.3">
      <c r="A214" s="2">
        <v>43605</v>
      </c>
      <c r="B214">
        <v>777.09997599999997</v>
      </c>
      <c r="C214">
        <v>2.4049549E-2</v>
      </c>
      <c r="E214">
        <v>11828.25</v>
      </c>
      <c r="F214">
        <v>3.6915407999999997E-2</v>
      </c>
      <c r="H214" s="5">
        <v>2.3E-3</v>
      </c>
      <c r="J214" s="5">
        <f t="shared" si="21"/>
        <v>2.1749549E-2</v>
      </c>
      <c r="K214" s="5">
        <f t="shared" si="22"/>
        <v>3.4615408E-2</v>
      </c>
      <c r="M214" s="5">
        <f t="shared" si="23"/>
        <v>4.209595E-3</v>
      </c>
      <c r="N214" s="5">
        <f t="shared" si="24"/>
        <v>2.3629435000000001E-2</v>
      </c>
    </row>
    <row r="215" spans="1:14" x14ac:dyDescent="0.3">
      <c r="A215" s="2">
        <v>43602</v>
      </c>
      <c r="B215">
        <v>758.84997599999997</v>
      </c>
      <c r="C215">
        <v>-6.0904050000000001E-3</v>
      </c>
      <c r="E215">
        <v>11407.150390000001</v>
      </c>
      <c r="F215">
        <v>1.3329435000000001E-2</v>
      </c>
      <c r="H215" s="5">
        <v>-1.03E-2</v>
      </c>
      <c r="J215" s="5">
        <f t="shared" si="21"/>
        <v>4.209595E-3</v>
      </c>
      <c r="K215" s="5">
        <f t="shared" si="22"/>
        <v>2.3629435000000001E-2</v>
      </c>
      <c r="M215" s="5">
        <f t="shared" si="23"/>
        <v>-8.1769319999999996E-3</v>
      </c>
      <c r="N215" s="5">
        <f t="shared" si="24"/>
        <v>1.0971911000000001E-2</v>
      </c>
    </row>
    <row r="216" spans="1:14" x14ac:dyDescent="0.3">
      <c r="A216" s="2">
        <v>43601</v>
      </c>
      <c r="B216">
        <v>763.5</v>
      </c>
      <c r="C216">
        <v>-1.0176932E-2</v>
      </c>
      <c r="E216">
        <v>11257.099609999999</v>
      </c>
      <c r="F216">
        <v>8.9719110000000008E-3</v>
      </c>
      <c r="H216" s="5">
        <v>-2E-3</v>
      </c>
      <c r="J216" s="5">
        <f t="shared" si="21"/>
        <v>-8.1769319999999996E-3</v>
      </c>
      <c r="K216" s="5">
        <f t="shared" si="22"/>
        <v>1.0971911000000001E-2</v>
      </c>
      <c r="M216" s="5">
        <f t="shared" si="23"/>
        <v>1.0052521999999999E-2</v>
      </c>
      <c r="N216" s="5">
        <f t="shared" si="24"/>
        <v>-5.4966060000000002E-3</v>
      </c>
    </row>
    <row r="217" spans="1:14" x14ac:dyDescent="0.3">
      <c r="A217" s="2">
        <v>43600</v>
      </c>
      <c r="B217">
        <v>771.34997599999997</v>
      </c>
      <c r="C217">
        <v>9.7525219999999996E-3</v>
      </c>
      <c r="E217">
        <v>11157</v>
      </c>
      <c r="F217">
        <v>-5.7966060000000002E-3</v>
      </c>
      <c r="H217" s="5">
        <v>-2.9999999999999997E-4</v>
      </c>
      <c r="J217" s="5">
        <f t="shared" si="21"/>
        <v>1.0052521999999999E-2</v>
      </c>
      <c r="K217" s="5">
        <f t="shared" si="22"/>
        <v>-5.4966060000000002E-3</v>
      </c>
      <c r="M217" s="5">
        <f t="shared" si="23"/>
        <v>3.7314339999999994E-2</v>
      </c>
      <c r="N217" s="5">
        <f t="shared" si="24"/>
        <v>6.5243530000000001E-3</v>
      </c>
    </row>
    <row r="218" spans="1:14" x14ac:dyDescent="0.3">
      <c r="A218" s="2">
        <v>43599</v>
      </c>
      <c r="B218">
        <v>763.90002400000003</v>
      </c>
      <c r="C218">
        <v>3.7414339999999997E-2</v>
      </c>
      <c r="E218">
        <v>11222.04981</v>
      </c>
      <c r="F218">
        <v>6.6243530000000004E-3</v>
      </c>
      <c r="H218" s="5">
        <v>1E-4</v>
      </c>
      <c r="J218" s="5">
        <f t="shared" si="21"/>
        <v>3.7314339999999994E-2</v>
      </c>
      <c r="K218" s="5">
        <f t="shared" si="22"/>
        <v>6.5243530000000001E-3</v>
      </c>
      <c r="M218" s="5">
        <f t="shared" si="23"/>
        <v>2.4876049999999999E-3</v>
      </c>
      <c r="N218" s="5">
        <f t="shared" si="24"/>
        <v>-1.0188025999999999E-2</v>
      </c>
    </row>
    <row r="219" spans="1:14" x14ac:dyDescent="0.3">
      <c r="A219" s="2">
        <v>43598</v>
      </c>
      <c r="B219">
        <v>736.34997599999997</v>
      </c>
      <c r="C219">
        <v>1.087605E-3</v>
      </c>
      <c r="E219">
        <v>11148.200199999999</v>
      </c>
      <c r="F219">
        <v>-1.1588026E-2</v>
      </c>
      <c r="H219" s="5">
        <v>-1.4E-3</v>
      </c>
      <c r="J219" s="5">
        <f t="shared" si="21"/>
        <v>2.4876049999999999E-3</v>
      </c>
      <c r="K219" s="5">
        <f t="shared" si="22"/>
        <v>-1.0188025999999999E-2</v>
      </c>
      <c r="M219" s="5">
        <f t="shared" si="23"/>
        <v>5.5116999999999996E-3</v>
      </c>
      <c r="N219" s="5">
        <f t="shared" si="24"/>
        <v>1.3738259999999999E-3</v>
      </c>
    </row>
    <row r="220" spans="1:14" x14ac:dyDescent="0.3">
      <c r="A220" s="2">
        <v>43595</v>
      </c>
      <c r="B220">
        <v>735.54998799999998</v>
      </c>
      <c r="C220">
        <v>2.1117000000000002E-3</v>
      </c>
      <c r="E220">
        <v>11278.900390000001</v>
      </c>
      <c r="F220">
        <v>-2.0261739999999999E-3</v>
      </c>
      <c r="H220" s="5">
        <v>-3.3999999999999998E-3</v>
      </c>
      <c r="J220" s="5">
        <f t="shared" si="21"/>
        <v>5.5116999999999996E-3</v>
      </c>
      <c r="K220" s="5">
        <f t="shared" si="22"/>
        <v>1.3738259999999999E-3</v>
      </c>
      <c r="M220" s="5">
        <f t="shared" si="23"/>
        <v>-2.5291737000000002E-2</v>
      </c>
      <c r="N220" s="5">
        <f t="shared" si="24"/>
        <v>-7.275104000000001E-3</v>
      </c>
    </row>
    <row r="221" spans="1:14" x14ac:dyDescent="0.3">
      <c r="A221" s="2">
        <v>43594</v>
      </c>
      <c r="B221">
        <v>734</v>
      </c>
      <c r="C221">
        <v>-2.3091737000000001E-2</v>
      </c>
      <c r="E221">
        <v>11301.79981</v>
      </c>
      <c r="F221">
        <v>-5.0751040000000004E-3</v>
      </c>
      <c r="H221" s="5">
        <v>2.2000000000000001E-3</v>
      </c>
      <c r="J221" s="5">
        <f t="shared" si="21"/>
        <v>-2.5291737000000002E-2</v>
      </c>
      <c r="K221" s="5">
        <f t="shared" si="22"/>
        <v>-7.275104000000001E-3</v>
      </c>
      <c r="M221" s="5">
        <f t="shared" si="23"/>
        <v>-5.1683227000000005E-2</v>
      </c>
      <c r="N221" s="5">
        <f t="shared" si="24"/>
        <v>-1.5041346000000001E-2</v>
      </c>
    </row>
    <row r="222" spans="1:14" x14ac:dyDescent="0.3">
      <c r="A222" s="2">
        <v>43593</v>
      </c>
      <c r="B222">
        <v>751.34997599999997</v>
      </c>
      <c r="C222">
        <v>-4.8683227000000003E-2</v>
      </c>
      <c r="E222">
        <v>11359.450199999999</v>
      </c>
      <c r="F222">
        <v>-1.2041346E-2</v>
      </c>
      <c r="H222" s="5">
        <v>3.0000000000000001E-3</v>
      </c>
      <c r="J222" s="5">
        <f t="shared" si="21"/>
        <v>-5.1683227000000005E-2</v>
      </c>
      <c r="K222" s="5">
        <f t="shared" si="22"/>
        <v>-1.5041346000000001E-2</v>
      </c>
      <c r="M222" s="5">
        <f t="shared" si="23"/>
        <v>-1.2589868000000001E-2</v>
      </c>
      <c r="N222" s="5">
        <f t="shared" si="24"/>
        <v>-7.7521340000000008E-3</v>
      </c>
    </row>
    <row r="223" spans="1:14" x14ac:dyDescent="0.3">
      <c r="A223" s="2">
        <v>43592</v>
      </c>
      <c r="B223">
        <v>789.79998799999998</v>
      </c>
      <c r="C223">
        <v>-1.3489868E-2</v>
      </c>
      <c r="E223">
        <v>11497.900390000001</v>
      </c>
      <c r="F223">
        <v>-8.6521340000000006E-3</v>
      </c>
      <c r="H223" s="5">
        <v>-8.9999999999999998E-4</v>
      </c>
      <c r="J223" s="5">
        <f t="shared" si="21"/>
        <v>-1.2589868000000001E-2</v>
      </c>
      <c r="K223" s="5">
        <f t="shared" si="22"/>
        <v>-7.7521340000000008E-3</v>
      </c>
      <c r="M223" s="5">
        <f t="shared" si="23"/>
        <v>2.3499699999999998E-3</v>
      </c>
      <c r="N223" s="5">
        <f t="shared" si="24"/>
        <v>-8.1333989999999995E-3</v>
      </c>
    </row>
    <row r="224" spans="1:14" x14ac:dyDescent="0.3">
      <c r="A224" s="2">
        <v>43591</v>
      </c>
      <c r="B224">
        <v>800.59997599999997</v>
      </c>
      <c r="C224">
        <v>7.4996999999999998E-4</v>
      </c>
      <c r="E224">
        <v>11598.25</v>
      </c>
      <c r="F224">
        <v>-9.7333990000000002E-3</v>
      </c>
      <c r="H224" s="5">
        <v>-1.6000000000000001E-3</v>
      </c>
      <c r="J224" s="5">
        <f t="shared" si="21"/>
        <v>2.3499699999999998E-3</v>
      </c>
      <c r="K224" s="5">
        <f t="shared" si="22"/>
        <v>-8.1333989999999995E-3</v>
      </c>
      <c r="M224" s="5">
        <f t="shared" si="23"/>
        <v>-9.6234830000000004E-3</v>
      </c>
      <c r="N224" s="5">
        <f t="shared" si="24"/>
        <v>-6.6612099999999999E-4</v>
      </c>
    </row>
    <row r="225" spans="1:14" x14ac:dyDescent="0.3">
      <c r="A225" s="2">
        <v>43588</v>
      </c>
      <c r="B225">
        <v>800</v>
      </c>
      <c r="C225">
        <v>-1.0023483E-2</v>
      </c>
      <c r="E225">
        <v>11712.25</v>
      </c>
      <c r="F225">
        <v>-1.066121E-3</v>
      </c>
      <c r="H225" s="5">
        <v>-4.0000000000000002E-4</v>
      </c>
      <c r="J225" s="5">
        <f t="shared" si="21"/>
        <v>-9.6234830000000004E-3</v>
      </c>
      <c r="K225" s="5">
        <f t="shared" si="22"/>
        <v>-6.6612099999999999E-4</v>
      </c>
      <c r="M225" s="5">
        <f t="shared" si="23"/>
        <v>1.9085992E-2</v>
      </c>
      <c r="N225" s="5">
        <f t="shared" si="24"/>
        <v>-3.4918359999999999E-3</v>
      </c>
    </row>
    <row r="226" spans="1:14" x14ac:dyDescent="0.3">
      <c r="A226" s="2">
        <v>43587</v>
      </c>
      <c r="B226">
        <v>808.09997599999997</v>
      </c>
      <c r="C226">
        <v>2.0585992000000001E-2</v>
      </c>
      <c r="E226">
        <v>11724.75</v>
      </c>
      <c r="F226">
        <v>-1.9918359999999999E-3</v>
      </c>
      <c r="H226" s="5">
        <v>1.5E-3</v>
      </c>
      <c r="J226" s="5">
        <f t="shared" si="21"/>
        <v>1.9085992E-2</v>
      </c>
      <c r="K226" s="5">
        <f t="shared" si="22"/>
        <v>-3.4918359999999999E-3</v>
      </c>
      <c r="M226" s="5">
        <f t="shared" si="23"/>
        <v>-6.5736890000000006E-3</v>
      </c>
      <c r="N226" s="5">
        <f t="shared" si="24"/>
        <v>3.247027E-3</v>
      </c>
    </row>
    <row r="227" spans="1:14" x14ac:dyDescent="0.3">
      <c r="A227" s="2">
        <v>43585</v>
      </c>
      <c r="B227">
        <v>791.79998799999998</v>
      </c>
      <c r="C227">
        <v>-1.0373689E-2</v>
      </c>
      <c r="E227">
        <v>11748.150390000001</v>
      </c>
      <c r="F227">
        <v>-5.5297300000000001E-4</v>
      </c>
      <c r="H227" s="5">
        <v>-3.8E-3</v>
      </c>
      <c r="J227" s="5">
        <f t="shared" si="21"/>
        <v>-6.5736890000000006E-3</v>
      </c>
      <c r="K227" s="5">
        <f t="shared" si="22"/>
        <v>3.247027E-3</v>
      </c>
      <c r="M227" s="5">
        <f t="shared" si="23"/>
        <v>-2.6712580000000001E-3</v>
      </c>
      <c r="N227" s="5">
        <f t="shared" si="24"/>
        <v>8.8935690000000005E-3</v>
      </c>
    </row>
    <row r="228" spans="1:14" x14ac:dyDescent="0.3">
      <c r="A228" s="2">
        <v>43581</v>
      </c>
      <c r="B228">
        <v>800.09997599999997</v>
      </c>
      <c r="C228">
        <v>-1.871258E-3</v>
      </c>
      <c r="E228">
        <v>11754.650390000001</v>
      </c>
      <c r="F228">
        <v>9.6935690000000008E-3</v>
      </c>
      <c r="H228" s="5">
        <v>8.0000000000000004E-4</v>
      </c>
      <c r="J228" s="5">
        <f t="shared" si="21"/>
        <v>-2.6712580000000001E-3</v>
      </c>
      <c r="K228" s="5">
        <f t="shared" si="22"/>
        <v>8.8935690000000005E-3</v>
      </c>
      <c r="M228" s="5">
        <f t="shared" si="23"/>
        <v>3.4353149999999995E-3</v>
      </c>
      <c r="N228" s="5">
        <f t="shared" si="24"/>
        <v>-1.3933740000000002E-3</v>
      </c>
    </row>
    <row r="229" spans="1:14" x14ac:dyDescent="0.3">
      <c r="A229" s="2">
        <v>43580</v>
      </c>
      <c r="B229">
        <v>801.59997599999997</v>
      </c>
      <c r="C229">
        <v>-2.3646850000000001E-3</v>
      </c>
      <c r="E229">
        <v>11641.79981</v>
      </c>
      <c r="F229">
        <v>-7.1933739999999998E-3</v>
      </c>
      <c r="H229" s="5">
        <v>-5.7999999999999996E-3</v>
      </c>
      <c r="J229" s="5">
        <f t="shared" si="21"/>
        <v>3.4353149999999995E-3</v>
      </c>
      <c r="K229" s="5">
        <f t="shared" si="22"/>
        <v>-1.3933740000000002E-3</v>
      </c>
      <c r="M229" s="5">
        <f t="shared" si="23"/>
        <v>-2.4162580000000001E-3</v>
      </c>
      <c r="N229" s="5">
        <f t="shared" si="24"/>
        <v>9.3751939999999999E-3</v>
      </c>
    </row>
    <row r="230" spans="1:14" x14ac:dyDescent="0.3">
      <c r="A230" s="2">
        <v>43579</v>
      </c>
      <c r="B230">
        <v>803.5</v>
      </c>
      <c r="C230">
        <v>1.183742E-3</v>
      </c>
      <c r="E230">
        <v>11726.150390000001</v>
      </c>
      <c r="F230">
        <v>1.2975194000000001E-2</v>
      </c>
      <c r="H230" s="5">
        <v>3.5999999999999999E-3</v>
      </c>
      <c r="J230" s="5">
        <f t="shared" si="21"/>
        <v>-2.4162580000000001E-3</v>
      </c>
      <c r="K230" s="5">
        <f t="shared" si="22"/>
        <v>9.3751939999999999E-3</v>
      </c>
      <c r="M230" s="5">
        <f t="shared" si="23"/>
        <v>9.4740869999999991E-3</v>
      </c>
      <c r="N230" s="5">
        <f t="shared" si="24"/>
        <v>5.0044089999999996E-3</v>
      </c>
    </row>
    <row r="231" spans="1:14" x14ac:dyDescent="0.3">
      <c r="A231" s="2">
        <v>43578</v>
      </c>
      <c r="B231">
        <v>802.54998799999998</v>
      </c>
      <c r="C231">
        <v>2.874087E-3</v>
      </c>
      <c r="E231">
        <v>11575.950199999999</v>
      </c>
      <c r="F231">
        <v>-1.5955909999999999E-3</v>
      </c>
      <c r="H231" s="5">
        <v>-6.6E-3</v>
      </c>
      <c r="J231" s="5">
        <f t="shared" si="21"/>
        <v>9.4740869999999991E-3</v>
      </c>
      <c r="K231" s="5">
        <f t="shared" si="22"/>
        <v>5.0044089999999996E-3</v>
      </c>
      <c r="M231" s="5">
        <f t="shared" si="23"/>
        <v>-1.8953560000000002E-3</v>
      </c>
      <c r="N231" s="5">
        <f t="shared" si="24"/>
        <v>-1.3373352E-2</v>
      </c>
    </row>
    <row r="232" spans="1:14" x14ac:dyDescent="0.3">
      <c r="A232" s="2">
        <v>43577</v>
      </c>
      <c r="B232">
        <v>800.25</v>
      </c>
      <c r="C232">
        <v>-1.9953560000000002E-3</v>
      </c>
      <c r="E232">
        <v>11594.450199999999</v>
      </c>
      <c r="F232">
        <v>-1.3473351999999999E-2</v>
      </c>
      <c r="H232" s="5">
        <v>-1E-4</v>
      </c>
      <c r="J232" s="5">
        <f t="shared" si="21"/>
        <v>-1.8953560000000002E-3</v>
      </c>
      <c r="K232" s="5">
        <f t="shared" si="22"/>
        <v>-1.3373352E-2</v>
      </c>
      <c r="M232" s="5">
        <f t="shared" si="23"/>
        <v>-1.009816E-2</v>
      </c>
      <c r="N232" s="5">
        <f t="shared" si="24"/>
        <v>-1.0214239999999999E-2</v>
      </c>
    </row>
    <row r="233" spans="1:14" x14ac:dyDescent="0.3">
      <c r="A233" s="2">
        <v>43573</v>
      </c>
      <c r="B233">
        <v>801.84997599999997</v>
      </c>
      <c r="C233">
        <v>-2.7981600000000001E-3</v>
      </c>
      <c r="E233">
        <v>11752.79981</v>
      </c>
      <c r="F233">
        <v>-2.9142399999999998E-3</v>
      </c>
      <c r="H233" s="5">
        <v>7.3000000000000001E-3</v>
      </c>
      <c r="J233" s="5">
        <f t="shared" si="21"/>
        <v>-1.009816E-2</v>
      </c>
      <c r="K233" s="5">
        <f t="shared" si="22"/>
        <v>-1.0214239999999999E-2</v>
      </c>
      <c r="M233" s="5">
        <f t="shared" si="23"/>
        <v>-1.2118752E-2</v>
      </c>
      <c r="N233" s="5">
        <f t="shared" si="24"/>
        <v>4.1804009999999994E-3</v>
      </c>
    </row>
    <row r="234" spans="1:14" x14ac:dyDescent="0.3">
      <c r="A234" s="2">
        <v>43571</v>
      </c>
      <c r="B234">
        <v>804.09997599999997</v>
      </c>
      <c r="C234">
        <v>-8.0187520000000005E-3</v>
      </c>
      <c r="E234">
        <v>11787.150390000001</v>
      </c>
      <c r="F234">
        <v>8.2804009999999997E-3</v>
      </c>
      <c r="H234" s="5">
        <v>4.1000000000000003E-3</v>
      </c>
      <c r="J234" s="5">
        <f t="shared" si="21"/>
        <v>-1.2118752E-2</v>
      </c>
      <c r="K234" s="5">
        <f t="shared" si="22"/>
        <v>4.1804009999999994E-3</v>
      </c>
      <c r="M234" s="5">
        <f t="shared" si="23"/>
        <v>-1.1645450999999999E-2</v>
      </c>
      <c r="N234" s="5">
        <f t="shared" si="24"/>
        <v>4.3279649999999996E-3</v>
      </c>
    </row>
    <row r="235" spans="1:14" x14ac:dyDescent="0.3">
      <c r="A235" s="2">
        <v>43570</v>
      </c>
      <c r="B235">
        <v>810.59997599999997</v>
      </c>
      <c r="C235">
        <v>-1.1945450999999999E-2</v>
      </c>
      <c r="E235">
        <v>11690.349609999999</v>
      </c>
      <c r="F235">
        <v>4.0279649999999997E-3</v>
      </c>
      <c r="H235" s="5">
        <v>-2.9999999999999997E-4</v>
      </c>
      <c r="J235" s="5">
        <f t="shared" si="21"/>
        <v>-1.1645450999999999E-2</v>
      </c>
      <c r="K235" s="5">
        <f t="shared" si="22"/>
        <v>4.3279649999999996E-3</v>
      </c>
      <c r="M235" s="5">
        <f t="shared" si="23"/>
        <v>2.9790778E-2</v>
      </c>
      <c r="N235" s="5">
        <f t="shared" si="24"/>
        <v>6.3313190000000002E-3</v>
      </c>
    </row>
    <row r="236" spans="1:14" x14ac:dyDescent="0.3">
      <c r="A236" s="2">
        <v>43567</v>
      </c>
      <c r="B236">
        <v>820.40002400000003</v>
      </c>
      <c r="C236">
        <v>2.7490778E-2</v>
      </c>
      <c r="E236">
        <v>11643.450199999999</v>
      </c>
      <c r="F236">
        <v>4.0313190000000002E-3</v>
      </c>
      <c r="H236" s="5">
        <v>-2.3E-3</v>
      </c>
      <c r="J236" s="5">
        <f t="shared" si="21"/>
        <v>2.9790778E-2</v>
      </c>
      <c r="K236" s="5">
        <f t="shared" si="22"/>
        <v>6.3313190000000002E-3</v>
      </c>
      <c r="M236" s="5">
        <f t="shared" ref="M236:M243" si="25">J237</f>
        <v>-5.4504380000000002E-3</v>
      </c>
      <c r="N236" s="5">
        <f t="shared" ref="N236:N243" si="26">K237</f>
        <v>-4.1295519999999999E-3</v>
      </c>
    </row>
    <row r="237" spans="1:14" x14ac:dyDescent="0.3">
      <c r="A237" s="2">
        <v>43566</v>
      </c>
      <c r="B237">
        <v>798.45001200000002</v>
      </c>
      <c r="C237">
        <v>-2.5043800000000002E-4</v>
      </c>
      <c r="E237">
        <v>11596.700199999999</v>
      </c>
      <c r="F237">
        <v>1.0704480000000001E-3</v>
      </c>
      <c r="H237" s="5">
        <v>5.1999999999999998E-3</v>
      </c>
      <c r="J237" s="5">
        <f t="shared" si="21"/>
        <v>-5.4504380000000002E-3</v>
      </c>
      <c r="K237" s="5">
        <f t="shared" si="22"/>
        <v>-4.1295519999999999E-3</v>
      </c>
      <c r="M237" s="5">
        <f t="shared" si="25"/>
        <v>1.5982132999999999E-2</v>
      </c>
      <c r="N237" s="5">
        <f t="shared" si="26"/>
        <v>-8.0094899999999993E-3</v>
      </c>
    </row>
    <row r="238" spans="1:14" x14ac:dyDescent="0.3">
      <c r="A238" s="2">
        <v>43565</v>
      </c>
      <c r="B238">
        <v>798.65002400000003</v>
      </c>
      <c r="C238">
        <v>1.6482133E-2</v>
      </c>
      <c r="E238">
        <v>11584.29981</v>
      </c>
      <c r="F238">
        <v>-7.5094899999999997E-3</v>
      </c>
      <c r="H238" s="5">
        <v>5.0000000000000001E-4</v>
      </c>
      <c r="J238" s="5">
        <f t="shared" si="21"/>
        <v>1.5982132999999999E-2</v>
      </c>
      <c r="K238" s="5">
        <f t="shared" si="22"/>
        <v>-8.0094899999999993E-3</v>
      </c>
      <c r="M238" s="5">
        <f t="shared" si="25"/>
        <v>-2.4346542999999998E-2</v>
      </c>
      <c r="N238" s="5">
        <f t="shared" si="26"/>
        <v>6.712417E-3</v>
      </c>
    </row>
    <row r="239" spans="1:14" x14ac:dyDescent="0.3">
      <c r="A239" s="2">
        <v>43564</v>
      </c>
      <c r="B239">
        <v>785.70001200000002</v>
      </c>
      <c r="C239">
        <v>-2.5246543E-2</v>
      </c>
      <c r="E239">
        <v>11671.950199999999</v>
      </c>
      <c r="F239">
        <v>5.8124170000000003E-3</v>
      </c>
      <c r="H239" s="5">
        <v>-8.9999999999999998E-4</v>
      </c>
      <c r="J239" s="5">
        <f t="shared" si="21"/>
        <v>-2.4346542999999998E-2</v>
      </c>
      <c r="K239" s="5">
        <f t="shared" si="22"/>
        <v>6.712417E-3</v>
      </c>
      <c r="M239" s="5">
        <f t="shared" si="25"/>
        <v>-5.7188559999999996E-3</v>
      </c>
      <c r="N239" s="5">
        <f t="shared" si="26"/>
        <v>-1.7674829999999998E-3</v>
      </c>
    </row>
    <row r="240" spans="1:14" x14ac:dyDescent="0.3">
      <c r="A240" s="2">
        <v>43563</v>
      </c>
      <c r="B240">
        <v>806.04998799999998</v>
      </c>
      <c r="C240">
        <v>-9.2188559999999992E-3</v>
      </c>
      <c r="E240">
        <v>11604.5</v>
      </c>
      <c r="F240">
        <v>-5.2674829999999999E-3</v>
      </c>
      <c r="H240" s="5">
        <v>-3.5000000000000001E-3</v>
      </c>
      <c r="J240" s="5">
        <f t="shared" si="21"/>
        <v>-5.7188559999999996E-3</v>
      </c>
      <c r="K240" s="5">
        <f t="shared" si="22"/>
        <v>-1.7674829999999998E-3</v>
      </c>
      <c r="M240" s="5">
        <f t="shared" si="25"/>
        <v>-1.1536059000000001E-2</v>
      </c>
      <c r="N240" s="5">
        <f t="shared" si="26"/>
        <v>-5.4121399999999993E-4</v>
      </c>
    </row>
    <row r="241" spans="1:14" x14ac:dyDescent="0.3">
      <c r="A241" s="2">
        <v>43560</v>
      </c>
      <c r="B241">
        <v>813.54998799999998</v>
      </c>
      <c r="C241">
        <v>-5.1360590000000001E-3</v>
      </c>
      <c r="E241">
        <v>11665.950199999999</v>
      </c>
      <c r="F241">
        <v>5.8587860000000004E-3</v>
      </c>
      <c r="H241" s="5">
        <v>6.4000000000000003E-3</v>
      </c>
      <c r="J241" s="5">
        <f t="shared" si="21"/>
        <v>-1.1536059000000001E-2</v>
      </c>
      <c r="K241" s="5">
        <f t="shared" si="22"/>
        <v>-5.4121399999999993E-4</v>
      </c>
      <c r="M241" s="5">
        <f t="shared" si="25"/>
        <v>3.5367829999999999E-3</v>
      </c>
      <c r="N241" s="5">
        <f t="shared" si="26"/>
        <v>-4.6462719999999999E-3</v>
      </c>
    </row>
    <row r="242" spans="1:14" x14ac:dyDescent="0.3">
      <c r="A242" s="2">
        <v>43559</v>
      </c>
      <c r="B242">
        <v>817.75</v>
      </c>
      <c r="C242">
        <v>4.236783E-3</v>
      </c>
      <c r="E242">
        <v>11598</v>
      </c>
      <c r="F242">
        <v>-3.9462719999999998E-3</v>
      </c>
      <c r="H242" s="5">
        <v>6.9999999999999999E-4</v>
      </c>
      <c r="J242" s="5">
        <f t="shared" si="21"/>
        <v>3.5367829999999999E-3</v>
      </c>
      <c r="K242" s="5">
        <f t="shared" si="22"/>
        <v>-4.6462719999999999E-3</v>
      </c>
      <c r="M242" s="5">
        <f t="shared" si="25"/>
        <v>-3.5799005000000002E-2</v>
      </c>
      <c r="N242" s="5">
        <f t="shared" si="26"/>
        <v>-1.6512132999999998E-2</v>
      </c>
    </row>
    <row r="243" spans="1:14" x14ac:dyDescent="0.3">
      <c r="A243" s="2">
        <v>43558</v>
      </c>
      <c r="B243">
        <v>814.29998799999998</v>
      </c>
      <c r="C243">
        <v>-2.5199005E-2</v>
      </c>
      <c r="E243">
        <v>11643.950199999999</v>
      </c>
      <c r="F243">
        <v>-5.912133E-3</v>
      </c>
      <c r="H243" s="5">
        <v>1.06E-2</v>
      </c>
      <c r="J243" s="5">
        <f t="shared" si="21"/>
        <v>-3.5799005000000002E-2</v>
      </c>
      <c r="K243" s="5">
        <f t="shared" si="22"/>
        <v>-1.6512132999999998E-2</v>
      </c>
      <c r="M243" s="5">
        <f t="shared" si="25"/>
        <v>-3.0647811E-2</v>
      </c>
      <c r="N243" s="5">
        <f t="shared" si="26"/>
        <v>3.8748939999999998E-3</v>
      </c>
    </row>
    <row r="244" spans="1:14" x14ac:dyDescent="0.3">
      <c r="A244" s="2">
        <v>43557</v>
      </c>
      <c r="B244">
        <v>835.34997599999997</v>
      </c>
      <c r="C244">
        <v>-3.0747811E-2</v>
      </c>
      <c r="E244">
        <v>11713.200199999999</v>
      </c>
      <c r="F244">
        <v>3.774894E-3</v>
      </c>
      <c r="H244" s="5">
        <v>-1E-4</v>
      </c>
      <c r="J244" s="5">
        <f t="shared" si="21"/>
        <v>-3.0647811E-2</v>
      </c>
      <c r="K244" s="5">
        <f t="shared" si="22"/>
        <v>3.8748939999999998E-3</v>
      </c>
      <c r="M244" s="5"/>
      <c r="N244" s="5"/>
    </row>
    <row r="245" spans="1:14" x14ac:dyDescent="0.3">
      <c r="A245" s="2">
        <v>43556</v>
      </c>
      <c r="B245">
        <v>861.84997599999997</v>
      </c>
      <c r="E245">
        <v>11669.150390000001</v>
      </c>
      <c r="H245" s="5">
        <v>-1.01E-2</v>
      </c>
      <c r="J245" s="5"/>
      <c r="K245" s="5"/>
    </row>
  </sheetData>
  <mergeCells count="1">
    <mergeCell ref="M2:N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5"/>
  <sheetViews>
    <sheetView workbookViewId="0">
      <selection activeCell="L13" sqref="L13"/>
    </sheetView>
  </sheetViews>
  <sheetFormatPr defaultRowHeight="14.4" x14ac:dyDescent="0.3"/>
  <cols>
    <col min="1" max="1" width="16" customWidth="1"/>
    <col min="2" max="2" width="18.88671875" customWidth="1"/>
    <col min="3" max="3" width="21.5546875" customWidth="1"/>
    <col min="4" max="4" width="4.109375" customWidth="1"/>
    <col min="5" max="5" width="15.109375" customWidth="1"/>
    <col min="6" max="6" width="18.6640625" customWidth="1"/>
    <col min="8" max="8" width="14.109375" customWidth="1"/>
    <col min="9" max="9" width="6.6640625" customWidth="1"/>
    <col min="10" max="10" width="22.6640625" customWidth="1"/>
    <col min="11" max="11" width="23.33203125" customWidth="1"/>
  </cols>
  <sheetData>
    <row r="1" spans="1:11" s="60" customFormat="1" ht="15" thickBot="1" x14ac:dyDescent="0.35">
      <c r="A1" s="60" t="s">
        <v>0</v>
      </c>
      <c r="B1" s="60" t="s">
        <v>153</v>
      </c>
      <c r="C1" s="60" t="s">
        <v>152</v>
      </c>
      <c r="E1" s="60" t="s">
        <v>151</v>
      </c>
      <c r="F1" s="60" t="s">
        <v>150</v>
      </c>
      <c r="H1" s="60" t="s">
        <v>154</v>
      </c>
      <c r="J1" s="60" t="s">
        <v>149</v>
      </c>
      <c r="K1" s="60" t="s">
        <v>148</v>
      </c>
    </row>
    <row r="2" spans="1:11" ht="15" thickTop="1" x14ac:dyDescent="0.3">
      <c r="A2" s="2">
        <v>43920</v>
      </c>
      <c r="B2">
        <v>300.14999399999999</v>
      </c>
      <c r="C2">
        <f>(B2-B3)/B3</f>
        <v>-2.5961382949110167E-2</v>
      </c>
      <c r="E2">
        <v>8597.75</v>
      </c>
      <c r="F2">
        <f>(E2-E3)/E3</f>
        <v>-7.2168817297422133E-3</v>
      </c>
      <c r="H2" s="5">
        <v>2.64E-2</v>
      </c>
      <c r="J2" s="5">
        <f>C2-H2</f>
        <v>-5.2361382949110163E-2</v>
      </c>
      <c r="K2" s="5">
        <f>F2-H2</f>
        <v>-3.3616881729742212E-2</v>
      </c>
    </row>
    <row r="3" spans="1:11" x14ac:dyDescent="0.3">
      <c r="A3" s="2">
        <v>43913</v>
      </c>
      <c r="B3">
        <v>308.14999399999999</v>
      </c>
      <c r="C3">
        <f t="shared" ref="C3:C53" si="0">(B3-B4)/B4</f>
        <v>-5.8074461374759447E-3</v>
      </c>
      <c r="E3">
        <v>8660.25</v>
      </c>
      <c r="F3">
        <f t="shared" ref="F3:F53" si="1">(E3-E4)/E4</f>
        <v>-9.7422308858051247E-3</v>
      </c>
      <c r="H3" s="5">
        <v>-1.84E-2</v>
      </c>
      <c r="J3" s="5">
        <f t="shared" ref="J3:J54" si="2">C3-H3</f>
        <v>1.2592553862524055E-2</v>
      </c>
      <c r="K3" s="5">
        <f t="shared" ref="K3:K54" si="3">F3-H3</f>
        <v>8.657769114194875E-3</v>
      </c>
    </row>
    <row r="4" spans="1:11" x14ac:dyDescent="0.3">
      <c r="A4" s="2">
        <v>43906</v>
      </c>
      <c r="B4">
        <v>309.95001200000002</v>
      </c>
      <c r="C4">
        <f t="shared" si="0"/>
        <v>-0.22647865555841309</v>
      </c>
      <c r="E4">
        <v>8745.4501949999994</v>
      </c>
      <c r="F4">
        <f t="shared" si="1"/>
        <v>-0.12151940456281302</v>
      </c>
      <c r="H4" s="5">
        <v>-0.01</v>
      </c>
      <c r="J4" s="5">
        <f t="shared" si="2"/>
        <v>-0.21647865555841309</v>
      </c>
      <c r="K4" s="5">
        <f t="shared" si="3"/>
        <v>-0.11151940456281302</v>
      </c>
    </row>
    <row r="5" spans="1:11" x14ac:dyDescent="0.3">
      <c r="A5" s="2">
        <v>43899</v>
      </c>
      <c r="B5">
        <v>400.70001200000002</v>
      </c>
      <c r="C5">
        <f t="shared" si="0"/>
        <v>-6.9005535348590122E-2</v>
      </c>
      <c r="E5">
        <v>9955.2001949999994</v>
      </c>
      <c r="F5">
        <f t="shared" si="1"/>
        <v>-9.4112988516073803E-2</v>
      </c>
      <c r="H5" s="5">
        <v>2.2200000000000001E-2</v>
      </c>
      <c r="J5" s="5">
        <f t="shared" si="2"/>
        <v>-9.1205535348590119E-2</v>
      </c>
      <c r="K5" s="5">
        <f t="shared" si="3"/>
        <v>-0.1163129885160738</v>
      </c>
    </row>
    <row r="6" spans="1:11" x14ac:dyDescent="0.3">
      <c r="A6" s="2">
        <v>43892</v>
      </c>
      <c r="B6">
        <v>430.39999399999999</v>
      </c>
      <c r="C6">
        <f t="shared" si="0"/>
        <v>-0.11785202030562025</v>
      </c>
      <c r="E6">
        <v>10989.450194999999</v>
      </c>
      <c r="F6">
        <f t="shared" si="1"/>
        <v>-1.895237842301431E-2</v>
      </c>
      <c r="H6" s="5">
        <v>-2.92E-2</v>
      </c>
      <c r="J6" s="5">
        <f t="shared" si="2"/>
        <v>-8.8652020305620249E-2</v>
      </c>
      <c r="K6" s="5">
        <f t="shared" si="3"/>
        <v>1.024762157698569E-2</v>
      </c>
    </row>
    <row r="7" spans="1:11" x14ac:dyDescent="0.3">
      <c r="A7" s="2">
        <v>43885</v>
      </c>
      <c r="B7">
        <v>487.89999399999999</v>
      </c>
      <c r="C7">
        <f t="shared" si="0"/>
        <v>-0.15273072096125256</v>
      </c>
      <c r="E7">
        <v>11201.75</v>
      </c>
      <c r="F7">
        <f t="shared" si="1"/>
        <v>-7.2768028528812118E-2</v>
      </c>
      <c r="H7" s="5">
        <v>-7.9000000000000008E-3</v>
      </c>
      <c r="J7" s="5">
        <f t="shared" si="2"/>
        <v>-0.14483072096125257</v>
      </c>
      <c r="K7" s="5">
        <f t="shared" si="3"/>
        <v>-6.4868028528812113E-2</v>
      </c>
    </row>
    <row r="8" spans="1:11" x14ac:dyDescent="0.3">
      <c r="A8" s="2">
        <v>43878</v>
      </c>
      <c r="B8">
        <v>575.84997599999997</v>
      </c>
      <c r="C8">
        <f t="shared" si="0"/>
        <v>-2.0663306122449033E-2</v>
      </c>
      <c r="E8">
        <v>12080.849609000001</v>
      </c>
      <c r="F8">
        <f t="shared" si="1"/>
        <v>-2.6912717248348465E-3</v>
      </c>
      <c r="H8" s="5">
        <v>8.3000000000000001E-3</v>
      </c>
      <c r="J8" s="5">
        <f t="shared" si="2"/>
        <v>-2.8963306122449031E-2</v>
      </c>
      <c r="K8" s="5">
        <f t="shared" si="3"/>
        <v>-1.0991271724834847E-2</v>
      </c>
    </row>
    <row r="9" spans="1:11" x14ac:dyDescent="0.3">
      <c r="A9" s="2">
        <v>43871</v>
      </c>
      <c r="B9">
        <v>588</v>
      </c>
      <c r="C9">
        <f t="shared" si="0"/>
        <v>-3.6223531993713719E-2</v>
      </c>
      <c r="E9">
        <v>12113.450194999999</v>
      </c>
      <c r="F9">
        <f t="shared" si="1"/>
        <v>1.2481525570037489E-3</v>
      </c>
      <c r="H9" s="5">
        <v>-1.09E-2</v>
      </c>
      <c r="J9" s="5">
        <f t="shared" si="2"/>
        <v>-2.5323531993713719E-2</v>
      </c>
      <c r="K9" s="5">
        <f t="shared" si="3"/>
        <v>1.2148152557003749E-2</v>
      </c>
    </row>
    <row r="10" spans="1:11" x14ac:dyDescent="0.3">
      <c r="A10" s="2">
        <v>43864</v>
      </c>
      <c r="B10">
        <v>610.09997599999997</v>
      </c>
      <c r="C10">
        <f t="shared" si="0"/>
        <v>0.12481554019990224</v>
      </c>
      <c r="E10">
        <v>12098.349609000001</v>
      </c>
      <c r="F10">
        <f t="shared" si="1"/>
        <v>1.1390140899469582E-2</v>
      </c>
      <c r="H10" s="5">
        <v>-2.4199999999999999E-2</v>
      </c>
      <c r="J10" s="5">
        <f t="shared" si="2"/>
        <v>0.14901554019990224</v>
      </c>
      <c r="K10" s="5">
        <f t="shared" si="3"/>
        <v>3.5590140899469581E-2</v>
      </c>
    </row>
    <row r="11" spans="1:11" x14ac:dyDescent="0.3">
      <c r="A11" s="2">
        <v>43857</v>
      </c>
      <c r="B11">
        <v>542.40002400000003</v>
      </c>
      <c r="C11">
        <f t="shared" si="0"/>
        <v>-7.5585813378781369E-2</v>
      </c>
      <c r="E11">
        <v>11962.099609000001</v>
      </c>
      <c r="F11">
        <f t="shared" si="1"/>
        <v>-2.3362553099422301E-2</v>
      </c>
      <c r="H11" s="5">
        <v>3.2000000000000002E-3</v>
      </c>
      <c r="J11" s="5">
        <f t="shared" si="2"/>
        <v>-7.8785813378781364E-2</v>
      </c>
      <c r="K11" s="5">
        <f t="shared" si="3"/>
        <v>-2.6562553099422303E-2</v>
      </c>
    </row>
    <row r="12" spans="1:11" x14ac:dyDescent="0.3">
      <c r="A12" s="2">
        <v>43850</v>
      </c>
      <c r="B12">
        <v>586.75</v>
      </c>
      <c r="C12">
        <f t="shared" si="0"/>
        <v>-2.6867918861572252E-2</v>
      </c>
      <c r="E12">
        <v>12248.25</v>
      </c>
      <c r="F12">
        <f t="shared" si="1"/>
        <v>-8.4275147882920294E-3</v>
      </c>
      <c r="H12" s="5">
        <v>-6.6E-3</v>
      </c>
      <c r="J12" s="5">
        <f t="shared" si="2"/>
        <v>-2.0267918861572254E-2</v>
      </c>
      <c r="K12" s="5">
        <f t="shared" si="3"/>
        <v>-1.8275147882920294E-3</v>
      </c>
    </row>
    <row r="13" spans="1:11" x14ac:dyDescent="0.3">
      <c r="A13" s="2">
        <v>43843</v>
      </c>
      <c r="B13">
        <v>602.95001200000002</v>
      </c>
      <c r="C13">
        <f t="shared" si="0"/>
        <v>2.3597358939255304E-2</v>
      </c>
      <c r="E13">
        <v>12352.349609000001</v>
      </c>
      <c r="F13">
        <f t="shared" si="1"/>
        <v>7.7956567391287519E-3</v>
      </c>
      <c r="H13" s="5">
        <v>5.5999999999999999E-3</v>
      </c>
      <c r="J13" s="5">
        <f t="shared" si="2"/>
        <v>1.7997358939255304E-2</v>
      </c>
      <c r="K13" s="5">
        <f t="shared" si="3"/>
        <v>2.1956567391287519E-3</v>
      </c>
    </row>
    <row r="14" spans="1:11" x14ac:dyDescent="0.3">
      <c r="A14" s="2">
        <v>43836</v>
      </c>
      <c r="B14">
        <v>589.04998799999998</v>
      </c>
      <c r="C14">
        <f t="shared" si="0"/>
        <v>1.2548324881822063E-2</v>
      </c>
      <c r="E14">
        <v>12256.799805000001</v>
      </c>
      <c r="F14">
        <f t="shared" si="1"/>
        <v>2.4658768375510464E-3</v>
      </c>
      <c r="H14" s="5">
        <v>1.15E-2</v>
      </c>
      <c r="J14" s="5">
        <f t="shared" si="2"/>
        <v>1.0483248818220631E-3</v>
      </c>
      <c r="K14" s="5">
        <f t="shared" si="3"/>
        <v>-9.0341231624489534E-3</v>
      </c>
    </row>
    <row r="15" spans="1:11" x14ac:dyDescent="0.3">
      <c r="A15" s="2">
        <v>43829</v>
      </c>
      <c r="B15">
        <v>581.75</v>
      </c>
      <c r="C15">
        <f t="shared" si="0"/>
        <v>2.5850926324859974E-3</v>
      </c>
      <c r="E15">
        <v>12226.650390999999</v>
      </c>
      <c r="F15">
        <f t="shared" si="1"/>
        <v>-1.5637536383848586E-3</v>
      </c>
      <c r="H15" s="5">
        <v>1.5E-3</v>
      </c>
      <c r="J15" s="5">
        <f t="shared" si="2"/>
        <v>1.0850926324859973E-3</v>
      </c>
      <c r="K15" s="5">
        <f t="shared" si="3"/>
        <v>-3.0637536383848587E-3</v>
      </c>
    </row>
    <row r="16" spans="1:11" x14ac:dyDescent="0.3">
      <c r="A16" s="2">
        <v>43822</v>
      </c>
      <c r="B16">
        <v>580.25</v>
      </c>
      <c r="C16">
        <f t="shared" si="0"/>
        <v>6.2437012728209583E-2</v>
      </c>
      <c r="E16">
        <v>12245.799805000001</v>
      </c>
      <c r="F16">
        <f t="shared" si="1"/>
        <v>-2.1186786301229106E-3</v>
      </c>
      <c r="H16" s="5">
        <v>-1.49E-2</v>
      </c>
      <c r="J16" s="5">
        <f t="shared" si="2"/>
        <v>7.7337012728209586E-2</v>
      </c>
      <c r="K16" s="5">
        <f t="shared" si="3"/>
        <v>1.2781321369877089E-2</v>
      </c>
    </row>
    <row r="17" spans="1:11" x14ac:dyDescent="0.3">
      <c r="A17" s="2">
        <v>43815</v>
      </c>
      <c r="B17">
        <v>546.15002400000003</v>
      </c>
      <c r="C17">
        <f t="shared" si="0"/>
        <v>-1.1403724976297012E-2</v>
      </c>
      <c r="E17">
        <v>12271.799805000001</v>
      </c>
      <c r="F17">
        <f t="shared" si="1"/>
        <v>1.531432127989513E-2</v>
      </c>
      <c r="H17" s="5">
        <v>-2.7099999999999999E-2</v>
      </c>
      <c r="J17" s="5">
        <f t="shared" si="2"/>
        <v>1.5696275023702987E-2</v>
      </c>
      <c r="K17" s="5">
        <f t="shared" si="3"/>
        <v>4.2414321279895126E-2</v>
      </c>
    </row>
    <row r="18" spans="1:11" x14ac:dyDescent="0.3">
      <c r="A18" s="2">
        <v>43808</v>
      </c>
      <c r="B18">
        <v>552.45001200000002</v>
      </c>
      <c r="C18">
        <f t="shared" si="0"/>
        <v>-1.3570174382362401E-2</v>
      </c>
      <c r="E18">
        <v>12086.700194999999</v>
      </c>
      <c r="F18">
        <f t="shared" si="1"/>
        <v>1.3857332969844352E-2</v>
      </c>
      <c r="H18" s="5">
        <v>1.8200000000000001E-2</v>
      </c>
      <c r="J18" s="5">
        <f t="shared" si="2"/>
        <v>-3.1770174382362404E-2</v>
      </c>
      <c r="K18" s="5">
        <f t="shared" si="3"/>
        <v>-4.3426670301556485E-3</v>
      </c>
    </row>
    <row r="19" spans="1:11" x14ac:dyDescent="0.3">
      <c r="A19" s="2">
        <v>43801</v>
      </c>
      <c r="B19">
        <v>560.04998799999998</v>
      </c>
      <c r="C19">
        <f t="shared" si="0"/>
        <v>7.2276471122568742E-2</v>
      </c>
      <c r="E19">
        <v>11921.5</v>
      </c>
      <c r="F19">
        <f t="shared" si="1"/>
        <v>-1.116035576961525E-2</v>
      </c>
      <c r="H19" s="5">
        <v>3.1099999999999999E-2</v>
      </c>
      <c r="J19" s="5">
        <f t="shared" si="2"/>
        <v>4.1176471122568739E-2</v>
      </c>
      <c r="K19" s="5">
        <f t="shared" si="3"/>
        <v>-4.2260355769615246E-2</v>
      </c>
    </row>
    <row r="20" spans="1:11" x14ac:dyDescent="0.3">
      <c r="A20" s="2">
        <v>43794</v>
      </c>
      <c r="B20">
        <v>522.29998799999998</v>
      </c>
      <c r="C20">
        <f t="shared" si="0"/>
        <v>2.4720376110173546E-2</v>
      </c>
      <c r="E20">
        <v>12056.049805000001</v>
      </c>
      <c r="F20">
        <f t="shared" si="1"/>
        <v>1.1888925111749785E-2</v>
      </c>
      <c r="H20" s="5">
        <v>-5.4000000000000003E-3</v>
      </c>
      <c r="J20" s="5">
        <f t="shared" si="2"/>
        <v>3.0120376110173548E-2</v>
      </c>
      <c r="K20" s="5">
        <f t="shared" si="3"/>
        <v>1.7288925111749787E-2</v>
      </c>
    </row>
    <row r="21" spans="1:11" x14ac:dyDescent="0.3">
      <c r="A21" s="2">
        <v>43787</v>
      </c>
      <c r="B21">
        <v>509.70001200000002</v>
      </c>
      <c r="C21">
        <f t="shared" si="0"/>
        <v>-5.8464884830806675E-2</v>
      </c>
      <c r="E21">
        <v>11914.400390999999</v>
      </c>
      <c r="F21">
        <f t="shared" si="1"/>
        <v>1.5930625314176921E-3</v>
      </c>
      <c r="H21" s="5">
        <v>-3.7000000000000002E-3</v>
      </c>
      <c r="J21" s="5">
        <f t="shared" si="2"/>
        <v>-5.4764884830806673E-2</v>
      </c>
      <c r="K21" s="5">
        <f t="shared" si="3"/>
        <v>5.2930625314176923E-3</v>
      </c>
    </row>
    <row r="22" spans="1:11" x14ac:dyDescent="0.3">
      <c r="A22" s="2">
        <v>43780</v>
      </c>
      <c r="B22">
        <v>541.34997599999997</v>
      </c>
      <c r="C22">
        <f t="shared" si="0"/>
        <v>-1.760278053032099E-2</v>
      </c>
      <c r="E22">
        <v>11895.450194999999</v>
      </c>
      <c r="F22">
        <f t="shared" si="1"/>
        <v>-1.0665128994002625E-3</v>
      </c>
      <c r="H22" s="5">
        <v>-5.3E-3</v>
      </c>
      <c r="J22" s="5">
        <f t="shared" si="2"/>
        <v>-1.2302780530320991E-2</v>
      </c>
      <c r="K22" s="5">
        <f t="shared" si="3"/>
        <v>4.2334871005997379E-3</v>
      </c>
    </row>
    <row r="23" spans="1:11" x14ac:dyDescent="0.3">
      <c r="A23" s="2">
        <v>43773</v>
      </c>
      <c r="B23">
        <v>551.04998799999998</v>
      </c>
      <c r="C23">
        <f t="shared" si="0"/>
        <v>-2.0355576888888918E-2</v>
      </c>
      <c r="E23">
        <v>11908.150390999999</v>
      </c>
      <c r="F23">
        <f t="shared" si="1"/>
        <v>1.4760216117877048E-3</v>
      </c>
      <c r="H23" s="5">
        <v>1.6899999999999998E-2</v>
      </c>
      <c r="J23" s="5">
        <f t="shared" si="2"/>
        <v>-3.7255576888888919E-2</v>
      </c>
      <c r="K23" s="5">
        <f t="shared" si="3"/>
        <v>-1.5423978388212294E-2</v>
      </c>
    </row>
    <row r="24" spans="1:11" x14ac:dyDescent="0.3">
      <c r="A24" s="2">
        <v>43766</v>
      </c>
      <c r="B24">
        <v>562.5</v>
      </c>
      <c r="C24">
        <f t="shared" si="0"/>
        <v>-1.367699134512341E-2</v>
      </c>
      <c r="E24">
        <v>11890.599609000001</v>
      </c>
      <c r="F24">
        <f t="shared" si="1"/>
        <v>2.6476334192090306E-2</v>
      </c>
      <c r="H24" s="5">
        <v>-3.3700000000000001E-2</v>
      </c>
      <c r="J24" s="5">
        <f t="shared" si="2"/>
        <v>2.0023008654876592E-2</v>
      </c>
      <c r="K24" s="5">
        <f t="shared" si="3"/>
        <v>6.0176334192090307E-2</v>
      </c>
    </row>
    <row r="25" spans="1:11" x14ac:dyDescent="0.3">
      <c r="A25" s="2">
        <v>43759</v>
      </c>
      <c r="B25">
        <v>570.29998799999998</v>
      </c>
      <c r="C25">
        <f t="shared" si="0"/>
        <v>-1.0067676170151385E-2</v>
      </c>
      <c r="E25">
        <v>11583.900390999999</v>
      </c>
      <c r="F25">
        <f t="shared" si="1"/>
        <v>-6.6841213541156E-3</v>
      </c>
      <c r="H25" s="5">
        <v>-3.3E-3</v>
      </c>
      <c r="J25" s="5">
        <f t="shared" si="2"/>
        <v>-6.7676761701513854E-3</v>
      </c>
      <c r="K25" s="5">
        <f t="shared" si="3"/>
        <v>-3.3841213541156E-3</v>
      </c>
    </row>
    <row r="26" spans="1:11" x14ac:dyDescent="0.3">
      <c r="A26" s="2">
        <v>43752</v>
      </c>
      <c r="B26">
        <v>576.09997599999997</v>
      </c>
      <c r="C26">
        <f t="shared" si="0"/>
        <v>7.1913597798933443E-2</v>
      </c>
      <c r="E26">
        <v>11661.849609000001</v>
      </c>
      <c r="F26">
        <f t="shared" si="1"/>
        <v>3.1561099699197674E-2</v>
      </c>
      <c r="H26" s="5">
        <v>-5.1999999999999998E-3</v>
      </c>
      <c r="J26" s="5">
        <f t="shared" si="2"/>
        <v>7.7113597798933439E-2</v>
      </c>
      <c r="K26" s="5">
        <f t="shared" si="3"/>
        <v>3.6761099699197677E-2</v>
      </c>
    </row>
    <row r="27" spans="1:11" x14ac:dyDescent="0.3">
      <c r="A27" s="2">
        <v>43745</v>
      </c>
      <c r="B27">
        <v>537.45001200000002</v>
      </c>
      <c r="C27">
        <f t="shared" si="0"/>
        <v>-2.1840021363035297E-2</v>
      </c>
      <c r="E27">
        <v>11305.049805000001</v>
      </c>
      <c r="F27">
        <f t="shared" si="1"/>
        <v>1.1660198662162514E-2</v>
      </c>
      <c r="H27" s="5">
        <v>7.0000000000000001E-3</v>
      </c>
      <c r="J27" s="5">
        <f t="shared" si="2"/>
        <v>-2.8840021363035297E-2</v>
      </c>
      <c r="K27" s="5">
        <f t="shared" si="3"/>
        <v>4.660198662162514E-3</v>
      </c>
    </row>
    <row r="28" spans="1:11" x14ac:dyDescent="0.3">
      <c r="A28" s="2">
        <v>43738</v>
      </c>
      <c r="B28">
        <v>549.45001200000002</v>
      </c>
      <c r="C28">
        <f t="shared" si="0"/>
        <v>-3.2488133862096848E-2</v>
      </c>
      <c r="E28">
        <v>11174.75</v>
      </c>
      <c r="F28">
        <f t="shared" si="1"/>
        <v>-2.9329277955270107E-2</v>
      </c>
      <c r="H28" s="5">
        <v>-7.3000000000000001E-3</v>
      </c>
      <c r="J28" s="5">
        <f t="shared" si="2"/>
        <v>-2.5188133862096847E-2</v>
      </c>
      <c r="K28" s="5">
        <f t="shared" si="3"/>
        <v>-2.2029277955270106E-2</v>
      </c>
    </row>
    <row r="29" spans="1:11" x14ac:dyDescent="0.3">
      <c r="A29" s="2">
        <v>43731</v>
      </c>
      <c r="B29">
        <v>567.90002400000003</v>
      </c>
      <c r="C29">
        <f t="shared" si="0"/>
        <v>4.9624509307063204E-3</v>
      </c>
      <c r="E29">
        <v>11512.400390999999</v>
      </c>
      <c r="F29">
        <f t="shared" si="1"/>
        <v>2.1127901924753768E-2</v>
      </c>
      <c r="H29" s="5">
        <v>-7.7999999999999996E-3</v>
      </c>
      <c r="J29" s="5">
        <f t="shared" si="2"/>
        <v>1.2762450930706319E-2</v>
      </c>
      <c r="K29" s="5">
        <f t="shared" si="3"/>
        <v>2.8927901924753766E-2</v>
      </c>
    </row>
    <row r="30" spans="1:11" x14ac:dyDescent="0.3">
      <c r="A30" s="2">
        <v>43724</v>
      </c>
      <c r="B30">
        <v>565.09576400000003</v>
      </c>
      <c r="C30">
        <f t="shared" si="0"/>
        <v>-8.2828676763949782E-2</v>
      </c>
      <c r="E30">
        <v>11274.200194999999</v>
      </c>
      <c r="F30">
        <f t="shared" si="1"/>
        <v>1.7903718614256742E-2</v>
      </c>
      <c r="H30" s="5">
        <v>2.2800000000000001E-2</v>
      </c>
      <c r="J30" s="5">
        <f t="shared" si="2"/>
        <v>-0.10562867676394978</v>
      </c>
      <c r="K30" s="5">
        <f t="shared" si="3"/>
        <v>-4.8962813857432591E-3</v>
      </c>
    </row>
    <row r="31" spans="1:11" x14ac:dyDescent="0.3">
      <c r="A31" s="2">
        <v>43717</v>
      </c>
      <c r="B31">
        <v>616.12890600000003</v>
      </c>
      <c r="C31">
        <f t="shared" si="0"/>
        <v>-1.2095723221333642E-3</v>
      </c>
      <c r="E31">
        <v>11075.900390999999</v>
      </c>
      <c r="F31">
        <f t="shared" si="1"/>
        <v>1.1848878486549532E-2</v>
      </c>
      <c r="H31" s="5">
        <v>5.1999999999999998E-3</v>
      </c>
      <c r="J31" s="5">
        <f t="shared" si="2"/>
        <v>-6.4095723221333639E-3</v>
      </c>
      <c r="K31" s="5">
        <f t="shared" si="3"/>
        <v>6.648878486549532E-3</v>
      </c>
    </row>
    <row r="32" spans="1:11" x14ac:dyDescent="0.3">
      <c r="A32" s="2">
        <v>43710</v>
      </c>
      <c r="B32">
        <v>616.87506099999996</v>
      </c>
      <c r="C32">
        <f t="shared" si="0"/>
        <v>3.7563804028456507E-2</v>
      </c>
      <c r="E32">
        <v>10946.200194999999</v>
      </c>
      <c r="F32">
        <f t="shared" si="1"/>
        <v>-6.9897539291951614E-3</v>
      </c>
      <c r="H32" s="5">
        <v>6.3E-3</v>
      </c>
      <c r="J32" s="5">
        <f t="shared" si="2"/>
        <v>3.1263804028456507E-2</v>
      </c>
      <c r="K32" s="5">
        <f t="shared" si="3"/>
        <v>-1.3289753929195161E-2</v>
      </c>
    </row>
    <row r="33" spans="1:11" x14ac:dyDescent="0.3">
      <c r="A33" s="2">
        <v>43703</v>
      </c>
      <c r="B33">
        <v>594.54180899999994</v>
      </c>
      <c r="C33">
        <f t="shared" si="0"/>
        <v>-1.3697502588115508E-2</v>
      </c>
      <c r="E33">
        <v>11023.25</v>
      </c>
      <c r="F33">
        <f t="shared" si="1"/>
        <v>1.7905081837865263E-2</v>
      </c>
      <c r="H33" s="5">
        <v>-1.1999999999999999E-3</v>
      </c>
      <c r="J33" s="5">
        <f t="shared" si="2"/>
        <v>-1.2497502588115508E-2</v>
      </c>
      <c r="K33" s="5">
        <f t="shared" si="3"/>
        <v>1.9105081837865263E-2</v>
      </c>
    </row>
    <row r="34" spans="1:11" x14ac:dyDescent="0.3">
      <c r="A34" s="2">
        <v>43696</v>
      </c>
      <c r="B34">
        <v>602.79864499999996</v>
      </c>
      <c r="C34">
        <f t="shared" si="0"/>
        <v>-5.9813770150702189E-2</v>
      </c>
      <c r="E34">
        <v>10829.349609000001</v>
      </c>
      <c r="F34">
        <f t="shared" si="1"/>
        <v>-1.9773185598559982E-2</v>
      </c>
      <c r="H34" s="5">
        <v>4.4000000000000003E-3</v>
      </c>
      <c r="J34" s="5">
        <f t="shared" si="2"/>
        <v>-6.421377015070219E-2</v>
      </c>
      <c r="K34" s="5">
        <f t="shared" si="3"/>
        <v>-2.4173185598559983E-2</v>
      </c>
    </row>
    <row r="35" spans="1:11" x14ac:dyDescent="0.3">
      <c r="A35" s="2">
        <v>43689</v>
      </c>
      <c r="B35">
        <v>641.14813200000003</v>
      </c>
      <c r="C35">
        <f t="shared" si="0"/>
        <v>0.13010692316199726</v>
      </c>
      <c r="E35">
        <v>11047.799805000001</v>
      </c>
      <c r="F35">
        <f t="shared" si="1"/>
        <v>-5.5672846420175585E-3</v>
      </c>
      <c r="H35" s="5">
        <v>6.3E-3</v>
      </c>
      <c r="J35" s="5">
        <f t="shared" si="2"/>
        <v>0.12380692316199726</v>
      </c>
      <c r="K35" s="5">
        <f t="shared" si="3"/>
        <v>-1.1867284642017559E-2</v>
      </c>
    </row>
    <row r="36" spans="1:11" x14ac:dyDescent="0.3">
      <c r="A36" s="2">
        <v>43682</v>
      </c>
      <c r="B36">
        <v>567.33404499999995</v>
      </c>
      <c r="C36">
        <f t="shared" si="0"/>
        <v>2.2226202813310128E-2</v>
      </c>
      <c r="E36">
        <v>11109.650390999999</v>
      </c>
      <c r="F36">
        <f t="shared" si="1"/>
        <v>1.0211622435654299E-2</v>
      </c>
      <c r="H36" s="5">
        <v>2.24E-2</v>
      </c>
      <c r="J36" s="5">
        <f t="shared" si="2"/>
        <v>-1.7379718668987174E-4</v>
      </c>
      <c r="K36" s="5">
        <f t="shared" si="3"/>
        <v>-1.2188377564345701E-2</v>
      </c>
    </row>
    <row r="37" spans="1:11" x14ac:dyDescent="0.3">
      <c r="A37" s="2">
        <v>43675</v>
      </c>
      <c r="B37">
        <v>554.99853499999995</v>
      </c>
      <c r="C37">
        <f t="shared" si="0"/>
        <v>-0.10117608035567946</v>
      </c>
      <c r="E37">
        <v>10997.349609000001</v>
      </c>
      <c r="F37">
        <f t="shared" si="1"/>
        <v>-2.542915386498806E-2</v>
      </c>
      <c r="H37" s="5">
        <v>-2.6499999999999999E-2</v>
      </c>
      <c r="J37" s="5">
        <f t="shared" si="2"/>
        <v>-7.4676080355679464E-2</v>
      </c>
      <c r="K37" s="5">
        <f t="shared" si="3"/>
        <v>1.0708461350119394E-3</v>
      </c>
    </row>
    <row r="38" spans="1:11" x14ac:dyDescent="0.3">
      <c r="A38" s="2">
        <v>43668</v>
      </c>
      <c r="B38">
        <v>617.47192399999994</v>
      </c>
      <c r="C38">
        <f t="shared" si="0"/>
        <v>-3.4981359579108043E-2</v>
      </c>
      <c r="E38">
        <v>11284.299805000001</v>
      </c>
      <c r="F38">
        <f t="shared" si="1"/>
        <v>-1.1817780940079204E-2</v>
      </c>
      <c r="H38" s="5">
        <v>2.58E-2</v>
      </c>
      <c r="J38" s="5">
        <f t="shared" si="2"/>
        <v>-6.0781359579108046E-2</v>
      </c>
      <c r="K38" s="5">
        <f t="shared" si="3"/>
        <v>-3.7617780940079205E-2</v>
      </c>
    </row>
    <row r="39" spans="1:11" x14ac:dyDescent="0.3">
      <c r="A39" s="2">
        <v>43661</v>
      </c>
      <c r="B39">
        <v>639.854919</v>
      </c>
      <c r="C39">
        <f t="shared" si="0"/>
        <v>-5.3073204313648807E-2</v>
      </c>
      <c r="E39">
        <v>11419.25</v>
      </c>
      <c r="F39">
        <f t="shared" si="1"/>
        <v>-1.1534299935078988E-2</v>
      </c>
      <c r="H39" s="5">
        <v>-1.9599999999999999E-2</v>
      </c>
      <c r="J39" s="5">
        <f t="shared" si="2"/>
        <v>-3.3473204313648808E-2</v>
      </c>
      <c r="K39" s="5">
        <f t="shared" si="3"/>
        <v>8.0657000649210116E-3</v>
      </c>
    </row>
    <row r="40" spans="1:11" x14ac:dyDescent="0.3">
      <c r="A40" s="2">
        <v>43654</v>
      </c>
      <c r="B40">
        <v>675.71740699999998</v>
      </c>
      <c r="C40">
        <f t="shared" si="0"/>
        <v>-4.2703173221792949E-2</v>
      </c>
      <c r="E40">
        <v>11552.5</v>
      </c>
      <c r="F40">
        <f t="shared" si="1"/>
        <v>-2.1898831395550489E-2</v>
      </c>
      <c r="H40" s="5">
        <v>-3.09E-2</v>
      </c>
      <c r="J40" s="5">
        <f t="shared" si="2"/>
        <v>-1.1803173221792949E-2</v>
      </c>
      <c r="K40" s="5">
        <f t="shared" si="3"/>
        <v>9.0011686044495116E-3</v>
      </c>
    </row>
    <row r="41" spans="1:11" x14ac:dyDescent="0.3">
      <c r="A41" s="2">
        <v>43647</v>
      </c>
      <c r="B41">
        <v>705.85986300000002</v>
      </c>
      <c r="C41">
        <f t="shared" si="0"/>
        <v>-4.9433954010284435E-2</v>
      </c>
      <c r="E41">
        <v>11811.150390999999</v>
      </c>
      <c r="F41">
        <f t="shared" si="1"/>
        <v>1.8916843237166479E-3</v>
      </c>
      <c r="H41" s="5">
        <v>-2.6700000000000002E-2</v>
      </c>
      <c r="J41" s="5">
        <f t="shared" si="2"/>
        <v>-2.2733954010284434E-2</v>
      </c>
      <c r="K41" s="5">
        <f t="shared" si="3"/>
        <v>2.859168432371665E-2</v>
      </c>
    </row>
    <row r="42" spans="1:11" x14ac:dyDescent="0.3">
      <c r="A42" s="2">
        <v>43640</v>
      </c>
      <c r="B42">
        <v>742.56793200000004</v>
      </c>
      <c r="C42">
        <f t="shared" si="0"/>
        <v>-1.4327223839286248E-2</v>
      </c>
      <c r="E42">
        <v>11788.849609000001</v>
      </c>
      <c r="F42">
        <f t="shared" si="1"/>
        <v>5.52281216975457E-3</v>
      </c>
      <c r="H42" s="5">
        <v>2.5999999999999999E-3</v>
      </c>
      <c r="J42" s="5">
        <f t="shared" si="2"/>
        <v>-1.692722383928625E-2</v>
      </c>
      <c r="K42" s="5">
        <f t="shared" si="3"/>
        <v>2.9228121697545701E-3</v>
      </c>
    </row>
    <row r="43" spans="1:11" x14ac:dyDescent="0.3">
      <c r="A43" s="2">
        <v>43633</v>
      </c>
      <c r="B43">
        <v>753.36151099999995</v>
      </c>
      <c r="C43">
        <f t="shared" si="0"/>
        <v>-2.7169417468237367E-2</v>
      </c>
      <c r="E43">
        <v>11724.099609000001</v>
      </c>
      <c r="F43">
        <f t="shared" si="1"/>
        <v>-8.3902292622275061E-3</v>
      </c>
      <c r="H43" s="5">
        <v>-8.3999999999999995E-3</v>
      </c>
      <c r="J43" s="5">
        <f t="shared" si="2"/>
        <v>-1.8769417468237369E-2</v>
      </c>
      <c r="K43" s="5">
        <f t="shared" si="3"/>
        <v>9.7707377724933625E-6</v>
      </c>
    </row>
    <row r="44" spans="1:11" x14ac:dyDescent="0.3">
      <c r="A44" s="2">
        <v>43626</v>
      </c>
      <c r="B44">
        <v>774.40155000000004</v>
      </c>
      <c r="C44">
        <f t="shared" si="0"/>
        <v>-8.3799209972903216E-2</v>
      </c>
      <c r="E44">
        <v>11823.299805000001</v>
      </c>
      <c r="F44">
        <f t="shared" si="1"/>
        <v>-3.9888788263782553E-3</v>
      </c>
      <c r="H44" s="5">
        <v>-7.9000000000000008E-3</v>
      </c>
      <c r="J44" s="5">
        <f t="shared" si="2"/>
        <v>-7.5899209972903212E-2</v>
      </c>
      <c r="K44" s="5">
        <f t="shared" si="3"/>
        <v>3.9111211736217455E-3</v>
      </c>
    </row>
    <row r="45" spans="1:11" x14ac:dyDescent="0.3">
      <c r="A45" s="2">
        <v>43619</v>
      </c>
      <c r="B45">
        <v>845.23126200000002</v>
      </c>
      <c r="C45">
        <f t="shared" si="0"/>
        <v>2.4785973933187964E-2</v>
      </c>
      <c r="E45">
        <v>11870.650390999999</v>
      </c>
      <c r="F45">
        <f t="shared" si="1"/>
        <v>-4.3739234787899166E-3</v>
      </c>
      <c r="H45" s="5">
        <v>-8.2000000000000007E-3</v>
      </c>
      <c r="J45" s="5">
        <f t="shared" si="2"/>
        <v>3.2985973933187966E-2</v>
      </c>
      <c r="K45" s="5">
        <f t="shared" si="3"/>
        <v>3.8260765212100841E-3</v>
      </c>
    </row>
    <row r="46" spans="1:11" x14ac:dyDescent="0.3">
      <c r="A46" s="2">
        <v>43612</v>
      </c>
      <c r="B46">
        <v>824.78808600000002</v>
      </c>
      <c r="C46">
        <f t="shared" si="0"/>
        <v>4.0276018071913826E-2</v>
      </c>
      <c r="E46">
        <v>11922.799805000001</v>
      </c>
      <c r="F46">
        <f t="shared" si="1"/>
        <v>6.6446752896436043E-3</v>
      </c>
      <c r="H46" s="5">
        <v>-2.6800000000000001E-2</v>
      </c>
      <c r="J46" s="5">
        <f t="shared" si="2"/>
        <v>6.7076018071913823E-2</v>
      </c>
      <c r="K46" s="5">
        <f t="shared" si="3"/>
        <v>3.3444675289643608E-2</v>
      </c>
    </row>
    <row r="47" spans="1:11" x14ac:dyDescent="0.3">
      <c r="A47" s="2">
        <v>43605</v>
      </c>
      <c r="B47">
        <v>792.85504200000003</v>
      </c>
      <c r="C47">
        <f t="shared" si="0"/>
        <v>5.0273449408911271E-2</v>
      </c>
      <c r="E47">
        <v>11844.099609000001</v>
      </c>
      <c r="F47">
        <f t="shared" si="1"/>
        <v>3.8304852923193272E-2</v>
      </c>
      <c r="H47" s="5">
        <v>-1.8499999999999999E-2</v>
      </c>
      <c r="J47" s="5">
        <f t="shared" si="2"/>
        <v>6.8773449408911266E-2</v>
      </c>
      <c r="K47" s="5">
        <f t="shared" si="3"/>
        <v>5.6804852923193275E-2</v>
      </c>
    </row>
    <row r="48" spans="1:11" x14ac:dyDescent="0.3">
      <c r="A48" s="2">
        <v>43598</v>
      </c>
      <c r="B48">
        <v>754.90344200000004</v>
      </c>
      <c r="C48">
        <f t="shared" si="0"/>
        <v>3.1676989833206576E-2</v>
      </c>
      <c r="E48">
        <v>11407.150390999999</v>
      </c>
      <c r="F48">
        <f t="shared" si="1"/>
        <v>1.1370789310484301E-2</v>
      </c>
      <c r="H48" s="5">
        <v>-6.8999999999999999E-3</v>
      </c>
      <c r="J48" s="5">
        <f t="shared" si="2"/>
        <v>3.8576989833206579E-2</v>
      </c>
      <c r="K48" s="5">
        <f t="shared" si="3"/>
        <v>1.8270789310484301E-2</v>
      </c>
    </row>
    <row r="49" spans="1:11" x14ac:dyDescent="0.3">
      <c r="A49" s="2">
        <v>43591</v>
      </c>
      <c r="B49">
        <v>731.72460899999999</v>
      </c>
      <c r="C49">
        <f t="shared" si="0"/>
        <v>-8.0562564150656518E-2</v>
      </c>
      <c r="E49">
        <v>11278.900390999999</v>
      </c>
      <c r="F49">
        <f t="shared" si="1"/>
        <v>-3.6999689128903564E-2</v>
      </c>
      <c r="H49" s="5">
        <v>2.2000000000000001E-3</v>
      </c>
      <c r="J49" s="5">
        <f t="shared" si="2"/>
        <v>-8.2762564150656512E-2</v>
      </c>
      <c r="K49" s="5">
        <f t="shared" si="3"/>
        <v>-3.9199689128903564E-2</v>
      </c>
    </row>
    <row r="50" spans="1:11" x14ac:dyDescent="0.3">
      <c r="A50" s="2">
        <v>43584</v>
      </c>
      <c r="B50">
        <v>795.83947799999999</v>
      </c>
      <c r="C50">
        <f t="shared" si="0"/>
        <v>-1.2491662299747824E-4</v>
      </c>
      <c r="E50">
        <v>11712.25</v>
      </c>
      <c r="F50">
        <f t="shared" si="1"/>
        <v>-3.6071162977729448E-3</v>
      </c>
      <c r="H50" s="5">
        <v>-1.5E-3</v>
      </c>
      <c r="J50" s="5">
        <f t="shared" si="2"/>
        <v>1.3750833770025217E-3</v>
      </c>
      <c r="K50" s="5">
        <f t="shared" si="3"/>
        <v>-2.1071162977729448E-3</v>
      </c>
    </row>
    <row r="51" spans="1:11" x14ac:dyDescent="0.3">
      <c r="A51" s="2">
        <v>43577</v>
      </c>
      <c r="B51">
        <v>795.93890399999998</v>
      </c>
      <c r="C51">
        <f t="shared" si="0"/>
        <v>-2.1824621585946817E-3</v>
      </c>
      <c r="E51">
        <v>11754.650390999999</v>
      </c>
      <c r="F51">
        <f t="shared" si="1"/>
        <v>1.5745916128098779E-4</v>
      </c>
      <c r="H51" s="5">
        <v>-1.6000000000000001E-3</v>
      </c>
      <c r="J51" s="5">
        <f t="shared" si="2"/>
        <v>-5.8246215859468161E-4</v>
      </c>
      <c r="K51" s="5">
        <f t="shared" si="3"/>
        <v>1.757459161280988E-3</v>
      </c>
    </row>
    <row r="52" spans="1:11" x14ac:dyDescent="0.3">
      <c r="A52" s="2">
        <v>43570</v>
      </c>
      <c r="B52">
        <v>797.67980999999997</v>
      </c>
      <c r="C52">
        <f t="shared" si="0"/>
        <v>-2.2610951664539428E-2</v>
      </c>
      <c r="E52">
        <v>11752.799805000001</v>
      </c>
      <c r="F52">
        <f t="shared" si="1"/>
        <v>9.3915126675217526E-3</v>
      </c>
      <c r="H52" s="5">
        <v>1.5E-3</v>
      </c>
      <c r="J52" s="5">
        <f t="shared" si="2"/>
        <v>-2.4110951664539429E-2</v>
      </c>
      <c r="K52" s="5">
        <f t="shared" si="3"/>
        <v>7.891512667521753E-3</v>
      </c>
    </row>
    <row r="53" spans="1:11" x14ac:dyDescent="0.3">
      <c r="A53" s="2">
        <v>43563</v>
      </c>
      <c r="B53">
        <v>816.13336200000003</v>
      </c>
      <c r="C53">
        <f t="shared" si="0"/>
        <v>8.4199089019252795E-3</v>
      </c>
      <c r="E53">
        <v>11643.450194999999</v>
      </c>
      <c r="F53">
        <f t="shared" si="1"/>
        <v>-1.9286898729983821E-3</v>
      </c>
      <c r="H53" s="5">
        <v>7.6E-3</v>
      </c>
      <c r="J53" s="5">
        <f t="shared" si="2"/>
        <v>8.1990890192527952E-4</v>
      </c>
      <c r="K53" s="5">
        <f t="shared" si="3"/>
        <v>-9.5286898729983818E-3</v>
      </c>
    </row>
    <row r="54" spans="1:11" x14ac:dyDescent="0.3">
      <c r="A54" s="2">
        <v>43556</v>
      </c>
      <c r="B54">
        <v>809.31897000000004</v>
      </c>
      <c r="E54">
        <v>11665.950194999999</v>
      </c>
      <c r="H54" s="5"/>
      <c r="J54" s="5">
        <f t="shared" si="2"/>
        <v>0</v>
      </c>
      <c r="K54" s="5">
        <f t="shared" si="3"/>
        <v>0</v>
      </c>
    </row>
    <row r="55" spans="1:11" x14ac:dyDescent="0.3">
      <c r="H55" s="5"/>
    </row>
    <row r="56" spans="1:11" x14ac:dyDescent="0.3">
      <c r="H56" s="5"/>
    </row>
    <row r="57" spans="1:11" x14ac:dyDescent="0.3">
      <c r="H57" s="5"/>
    </row>
    <row r="58" spans="1:11" x14ac:dyDescent="0.3">
      <c r="H58" s="5"/>
    </row>
    <row r="59" spans="1:11" x14ac:dyDescent="0.3">
      <c r="H59" s="5"/>
    </row>
    <row r="60" spans="1:11" x14ac:dyDescent="0.3">
      <c r="H60" s="5"/>
    </row>
    <row r="61" spans="1:11" x14ac:dyDescent="0.3">
      <c r="H61" s="5"/>
    </row>
    <row r="62" spans="1:11" x14ac:dyDescent="0.3">
      <c r="H62" s="5"/>
    </row>
    <row r="63" spans="1:11" x14ac:dyDescent="0.3">
      <c r="H63" s="5"/>
    </row>
    <row r="64" spans="1:11" x14ac:dyDescent="0.3">
      <c r="H64" s="5"/>
    </row>
    <row r="65" spans="8:8" x14ac:dyDescent="0.3">
      <c r="H65" s="5"/>
    </row>
    <row r="66" spans="8:8" x14ac:dyDescent="0.3">
      <c r="H66" s="5"/>
    </row>
    <row r="67" spans="8:8" x14ac:dyDescent="0.3">
      <c r="H67" s="5"/>
    </row>
    <row r="68" spans="8:8" x14ac:dyDescent="0.3">
      <c r="H68" s="5"/>
    </row>
    <row r="69" spans="8:8" x14ac:dyDescent="0.3">
      <c r="H69" s="5"/>
    </row>
    <row r="70" spans="8:8" x14ac:dyDescent="0.3">
      <c r="H70" s="5"/>
    </row>
    <row r="71" spans="8:8" x14ac:dyDescent="0.3">
      <c r="H71" s="5"/>
    </row>
    <row r="72" spans="8:8" x14ac:dyDescent="0.3">
      <c r="H72" s="5"/>
    </row>
    <row r="73" spans="8:8" x14ac:dyDescent="0.3">
      <c r="H73" s="5"/>
    </row>
    <row r="74" spans="8:8" x14ac:dyDescent="0.3">
      <c r="H74" s="5"/>
    </row>
    <row r="75" spans="8:8" x14ac:dyDescent="0.3">
      <c r="H75" s="5"/>
    </row>
    <row r="76" spans="8:8" x14ac:dyDescent="0.3">
      <c r="H76" s="5"/>
    </row>
    <row r="77" spans="8:8" x14ac:dyDescent="0.3">
      <c r="H77" s="5"/>
    </row>
    <row r="78" spans="8:8" x14ac:dyDescent="0.3">
      <c r="H78" s="5"/>
    </row>
    <row r="79" spans="8:8" x14ac:dyDescent="0.3">
      <c r="H79" s="5"/>
    </row>
    <row r="80" spans="8:8" x14ac:dyDescent="0.3">
      <c r="H80" s="5"/>
    </row>
    <row r="81" spans="8:8" x14ac:dyDescent="0.3">
      <c r="H81" s="5"/>
    </row>
    <row r="82" spans="8:8" x14ac:dyDescent="0.3">
      <c r="H82" s="5"/>
    </row>
    <row r="83" spans="8:8" x14ac:dyDescent="0.3">
      <c r="H83" s="5"/>
    </row>
    <row r="84" spans="8:8" x14ac:dyDescent="0.3">
      <c r="H84" s="5"/>
    </row>
    <row r="85" spans="8:8" x14ac:dyDescent="0.3">
      <c r="H85" s="5"/>
    </row>
    <row r="86" spans="8:8" x14ac:dyDescent="0.3">
      <c r="H86" s="5"/>
    </row>
    <row r="87" spans="8:8" x14ac:dyDescent="0.3">
      <c r="H87" s="5"/>
    </row>
    <row r="88" spans="8:8" x14ac:dyDescent="0.3">
      <c r="H88" s="5"/>
    </row>
    <row r="89" spans="8:8" x14ac:dyDescent="0.3">
      <c r="H89" s="5"/>
    </row>
    <row r="90" spans="8:8" x14ac:dyDescent="0.3">
      <c r="H90" s="5"/>
    </row>
    <row r="91" spans="8:8" x14ac:dyDescent="0.3">
      <c r="H91" s="5"/>
    </row>
    <row r="92" spans="8:8" x14ac:dyDescent="0.3">
      <c r="H92" s="5"/>
    </row>
    <row r="93" spans="8:8" x14ac:dyDescent="0.3">
      <c r="H93" s="5"/>
    </row>
    <row r="94" spans="8:8" x14ac:dyDescent="0.3">
      <c r="H94" s="5"/>
    </row>
    <row r="95" spans="8:8" x14ac:dyDescent="0.3">
      <c r="H95" s="5"/>
    </row>
    <row r="96" spans="8:8" x14ac:dyDescent="0.3">
      <c r="H96" s="5"/>
    </row>
    <row r="97" spans="8:8" x14ac:dyDescent="0.3">
      <c r="H97" s="5"/>
    </row>
    <row r="98" spans="8:8" x14ac:dyDescent="0.3">
      <c r="H98" s="5"/>
    </row>
    <row r="99" spans="8:8" x14ac:dyDescent="0.3">
      <c r="H99" s="5"/>
    </row>
    <row r="100" spans="8:8" x14ac:dyDescent="0.3">
      <c r="H100" s="5"/>
    </row>
    <row r="101" spans="8:8" x14ac:dyDescent="0.3">
      <c r="H101" s="5"/>
    </row>
    <row r="102" spans="8:8" x14ac:dyDescent="0.3">
      <c r="H102" s="5"/>
    </row>
    <row r="103" spans="8:8" x14ac:dyDescent="0.3">
      <c r="H103" s="5"/>
    </row>
    <row r="104" spans="8:8" x14ac:dyDescent="0.3">
      <c r="H104" s="5"/>
    </row>
    <row r="105" spans="8:8" x14ac:dyDescent="0.3">
      <c r="H105" s="5"/>
    </row>
    <row r="106" spans="8:8" x14ac:dyDescent="0.3">
      <c r="H106" s="5"/>
    </row>
    <row r="107" spans="8:8" x14ac:dyDescent="0.3">
      <c r="H107" s="5"/>
    </row>
    <row r="108" spans="8:8" x14ac:dyDescent="0.3">
      <c r="H108" s="5"/>
    </row>
    <row r="109" spans="8:8" x14ac:dyDescent="0.3">
      <c r="H109" s="5"/>
    </row>
    <row r="110" spans="8:8" x14ac:dyDescent="0.3">
      <c r="H110" s="5"/>
    </row>
    <row r="111" spans="8:8" x14ac:dyDescent="0.3">
      <c r="H111" s="5"/>
    </row>
    <row r="112" spans="8:8" x14ac:dyDescent="0.3">
      <c r="H112" s="5"/>
    </row>
    <row r="113" spans="8:8" x14ac:dyDescent="0.3">
      <c r="H113" s="5"/>
    </row>
    <row r="114" spans="8:8" x14ac:dyDescent="0.3">
      <c r="H114" s="5"/>
    </row>
    <row r="115" spans="8:8" x14ac:dyDescent="0.3">
      <c r="H115" s="5"/>
    </row>
    <row r="116" spans="8:8" x14ac:dyDescent="0.3">
      <c r="H116" s="5"/>
    </row>
    <row r="117" spans="8:8" x14ac:dyDescent="0.3">
      <c r="H117" s="5"/>
    </row>
    <row r="118" spans="8:8" x14ac:dyDescent="0.3">
      <c r="H118" s="5"/>
    </row>
    <row r="119" spans="8:8" x14ac:dyDescent="0.3">
      <c r="H119" s="5"/>
    </row>
    <row r="120" spans="8:8" x14ac:dyDescent="0.3">
      <c r="H120" s="5"/>
    </row>
    <row r="121" spans="8:8" x14ac:dyDescent="0.3">
      <c r="H121" s="5"/>
    </row>
    <row r="122" spans="8:8" x14ac:dyDescent="0.3">
      <c r="H122" s="5"/>
    </row>
    <row r="123" spans="8:8" x14ac:dyDescent="0.3">
      <c r="H123" s="5"/>
    </row>
    <row r="124" spans="8:8" x14ac:dyDescent="0.3">
      <c r="H124" s="5"/>
    </row>
    <row r="125" spans="8:8" x14ac:dyDescent="0.3">
      <c r="H125" s="5"/>
    </row>
    <row r="126" spans="8:8" x14ac:dyDescent="0.3">
      <c r="H126" s="5"/>
    </row>
    <row r="127" spans="8:8" x14ac:dyDescent="0.3">
      <c r="H127" s="5"/>
    </row>
    <row r="128" spans="8:8" x14ac:dyDescent="0.3">
      <c r="H128" s="5"/>
    </row>
    <row r="129" spans="8:8" x14ac:dyDescent="0.3">
      <c r="H129" s="5"/>
    </row>
    <row r="130" spans="8:8" x14ac:dyDescent="0.3">
      <c r="H130" s="5"/>
    </row>
    <row r="131" spans="8:8" x14ac:dyDescent="0.3">
      <c r="H131" s="5"/>
    </row>
    <row r="132" spans="8:8" x14ac:dyDescent="0.3">
      <c r="H132" s="5"/>
    </row>
    <row r="133" spans="8:8" x14ac:dyDescent="0.3">
      <c r="H133" s="5"/>
    </row>
    <row r="134" spans="8:8" x14ac:dyDescent="0.3">
      <c r="H134" s="5"/>
    </row>
    <row r="135" spans="8:8" x14ac:dyDescent="0.3">
      <c r="H135" s="5"/>
    </row>
    <row r="136" spans="8:8" x14ac:dyDescent="0.3">
      <c r="H136" s="5"/>
    </row>
    <row r="137" spans="8:8" x14ac:dyDescent="0.3">
      <c r="H137" s="5"/>
    </row>
    <row r="138" spans="8:8" x14ac:dyDescent="0.3">
      <c r="H138" s="5"/>
    </row>
    <row r="139" spans="8:8" x14ac:dyDescent="0.3">
      <c r="H139" s="5"/>
    </row>
    <row r="140" spans="8:8" x14ac:dyDescent="0.3">
      <c r="H140" s="5"/>
    </row>
    <row r="141" spans="8:8" x14ac:dyDescent="0.3">
      <c r="H141" s="5"/>
    </row>
    <row r="142" spans="8:8" x14ac:dyDescent="0.3">
      <c r="H142" s="5"/>
    </row>
    <row r="143" spans="8:8" x14ac:dyDescent="0.3">
      <c r="H143" s="5"/>
    </row>
    <row r="144" spans="8:8" x14ac:dyDescent="0.3">
      <c r="H144" s="5"/>
    </row>
    <row r="145" spans="8:8" x14ac:dyDescent="0.3">
      <c r="H145" s="5"/>
    </row>
    <row r="146" spans="8:8" x14ac:dyDescent="0.3">
      <c r="H146" s="5"/>
    </row>
    <row r="147" spans="8:8" x14ac:dyDescent="0.3">
      <c r="H147" s="5"/>
    </row>
    <row r="148" spans="8:8" x14ac:dyDescent="0.3">
      <c r="H148" s="5"/>
    </row>
    <row r="149" spans="8:8" x14ac:dyDescent="0.3">
      <c r="H149" s="5"/>
    </row>
    <row r="150" spans="8:8" x14ac:dyDescent="0.3">
      <c r="H150" s="5"/>
    </row>
    <row r="151" spans="8:8" x14ac:dyDescent="0.3">
      <c r="H151" s="5"/>
    </row>
    <row r="152" spans="8:8" x14ac:dyDescent="0.3">
      <c r="H152" s="5"/>
    </row>
    <row r="153" spans="8:8" x14ac:dyDescent="0.3">
      <c r="H153" s="5"/>
    </row>
    <row r="154" spans="8:8" x14ac:dyDescent="0.3">
      <c r="H154" s="5"/>
    </row>
    <row r="155" spans="8:8" x14ac:dyDescent="0.3">
      <c r="H155" s="5"/>
    </row>
    <row r="156" spans="8:8" x14ac:dyDescent="0.3">
      <c r="H156" s="5"/>
    </row>
    <row r="157" spans="8:8" x14ac:dyDescent="0.3">
      <c r="H157" s="5"/>
    </row>
    <row r="158" spans="8:8" x14ac:dyDescent="0.3">
      <c r="H158" s="5"/>
    </row>
    <row r="159" spans="8:8" x14ac:dyDescent="0.3">
      <c r="H159" s="5"/>
    </row>
    <row r="160" spans="8:8" x14ac:dyDescent="0.3">
      <c r="H160" s="5"/>
    </row>
    <row r="161" spans="8:8" x14ac:dyDescent="0.3">
      <c r="H161" s="5"/>
    </row>
    <row r="162" spans="8:8" x14ac:dyDescent="0.3">
      <c r="H162" s="5"/>
    </row>
    <row r="163" spans="8:8" x14ac:dyDescent="0.3">
      <c r="H163" s="5"/>
    </row>
    <row r="164" spans="8:8" x14ac:dyDescent="0.3">
      <c r="H164" s="5"/>
    </row>
    <row r="165" spans="8:8" x14ac:dyDescent="0.3">
      <c r="H165" s="5"/>
    </row>
    <row r="166" spans="8:8" x14ac:dyDescent="0.3">
      <c r="H166" s="5"/>
    </row>
    <row r="167" spans="8:8" x14ac:dyDescent="0.3">
      <c r="H167" s="5"/>
    </row>
    <row r="168" spans="8:8" x14ac:dyDescent="0.3">
      <c r="H168" s="5"/>
    </row>
    <row r="169" spans="8:8" x14ac:dyDescent="0.3">
      <c r="H169" s="5"/>
    </row>
    <row r="170" spans="8:8" x14ac:dyDescent="0.3">
      <c r="H170" s="5"/>
    </row>
    <row r="171" spans="8:8" x14ac:dyDescent="0.3">
      <c r="H171" s="5"/>
    </row>
    <row r="172" spans="8:8" x14ac:dyDescent="0.3">
      <c r="H172" s="5"/>
    </row>
    <row r="173" spans="8:8" x14ac:dyDescent="0.3">
      <c r="H173" s="5"/>
    </row>
    <row r="174" spans="8:8" x14ac:dyDescent="0.3">
      <c r="H174" s="5"/>
    </row>
    <row r="175" spans="8:8" x14ac:dyDescent="0.3">
      <c r="H175" s="5"/>
    </row>
    <row r="176" spans="8:8" x14ac:dyDescent="0.3">
      <c r="H176" s="5"/>
    </row>
    <row r="177" spans="8:8" x14ac:dyDescent="0.3">
      <c r="H177" s="5"/>
    </row>
    <row r="178" spans="8:8" x14ac:dyDescent="0.3">
      <c r="H178" s="5"/>
    </row>
    <row r="179" spans="8:8" x14ac:dyDescent="0.3">
      <c r="H179" s="5"/>
    </row>
    <row r="180" spans="8:8" x14ac:dyDescent="0.3">
      <c r="H180" s="5"/>
    </row>
    <row r="181" spans="8:8" x14ac:dyDescent="0.3">
      <c r="H181" s="5"/>
    </row>
    <row r="182" spans="8:8" x14ac:dyDescent="0.3">
      <c r="H182" s="5"/>
    </row>
    <row r="183" spans="8:8" x14ac:dyDescent="0.3">
      <c r="H183" s="5"/>
    </row>
    <row r="184" spans="8:8" x14ac:dyDescent="0.3">
      <c r="H184" s="5"/>
    </row>
    <row r="185" spans="8:8" x14ac:dyDescent="0.3">
      <c r="H185" s="5"/>
    </row>
    <row r="186" spans="8:8" x14ac:dyDescent="0.3">
      <c r="H186" s="5"/>
    </row>
    <row r="187" spans="8:8" x14ac:dyDescent="0.3">
      <c r="H187" s="5"/>
    </row>
    <row r="188" spans="8:8" x14ac:dyDescent="0.3">
      <c r="H188" s="5"/>
    </row>
    <row r="189" spans="8:8" x14ac:dyDescent="0.3">
      <c r="H189" s="5"/>
    </row>
    <row r="190" spans="8:8" x14ac:dyDescent="0.3">
      <c r="H190" s="5"/>
    </row>
    <row r="191" spans="8:8" x14ac:dyDescent="0.3">
      <c r="H191" s="5"/>
    </row>
    <row r="192" spans="8:8" x14ac:dyDescent="0.3">
      <c r="H192" s="5"/>
    </row>
    <row r="193" spans="8:8" x14ac:dyDescent="0.3">
      <c r="H193" s="5"/>
    </row>
    <row r="194" spans="8:8" x14ac:dyDescent="0.3">
      <c r="H194" s="5"/>
    </row>
    <row r="195" spans="8:8" x14ac:dyDescent="0.3">
      <c r="H195" s="5"/>
    </row>
    <row r="196" spans="8:8" x14ac:dyDescent="0.3">
      <c r="H196" s="5"/>
    </row>
    <row r="197" spans="8:8" x14ac:dyDescent="0.3">
      <c r="H197" s="5"/>
    </row>
    <row r="198" spans="8:8" x14ac:dyDescent="0.3">
      <c r="H198" s="5"/>
    </row>
    <row r="199" spans="8:8" x14ac:dyDescent="0.3">
      <c r="H199" s="5"/>
    </row>
    <row r="200" spans="8:8" x14ac:dyDescent="0.3">
      <c r="H200" s="5"/>
    </row>
    <row r="201" spans="8:8" x14ac:dyDescent="0.3">
      <c r="H201" s="5"/>
    </row>
    <row r="202" spans="8:8" x14ac:dyDescent="0.3">
      <c r="H202" s="5"/>
    </row>
    <row r="203" spans="8:8" x14ac:dyDescent="0.3">
      <c r="H203" s="5"/>
    </row>
    <row r="204" spans="8:8" x14ac:dyDescent="0.3">
      <c r="H204" s="5"/>
    </row>
    <row r="205" spans="8:8" x14ac:dyDescent="0.3">
      <c r="H205" s="5"/>
    </row>
    <row r="206" spans="8:8" x14ac:dyDescent="0.3">
      <c r="H206" s="5"/>
    </row>
    <row r="207" spans="8:8" x14ac:dyDescent="0.3">
      <c r="H207" s="5"/>
    </row>
    <row r="208" spans="8:8" x14ac:dyDescent="0.3">
      <c r="H208" s="5"/>
    </row>
    <row r="209" spans="8:8" x14ac:dyDescent="0.3">
      <c r="H209" s="5"/>
    </row>
    <row r="210" spans="8:8" x14ac:dyDescent="0.3">
      <c r="H210" s="5"/>
    </row>
    <row r="211" spans="8:8" x14ac:dyDescent="0.3">
      <c r="H211" s="5"/>
    </row>
    <row r="212" spans="8:8" x14ac:dyDescent="0.3">
      <c r="H212" s="5"/>
    </row>
    <row r="213" spans="8:8" x14ac:dyDescent="0.3">
      <c r="H213" s="5"/>
    </row>
    <row r="214" spans="8:8" x14ac:dyDescent="0.3">
      <c r="H214" s="5"/>
    </row>
    <row r="215" spans="8:8" x14ac:dyDescent="0.3">
      <c r="H215" s="5"/>
    </row>
    <row r="216" spans="8:8" x14ac:dyDescent="0.3">
      <c r="H216" s="5"/>
    </row>
    <row r="217" spans="8:8" x14ac:dyDescent="0.3">
      <c r="H217" s="5"/>
    </row>
    <row r="218" spans="8:8" x14ac:dyDescent="0.3">
      <c r="H218" s="5"/>
    </row>
    <row r="219" spans="8:8" x14ac:dyDescent="0.3">
      <c r="H219" s="5"/>
    </row>
    <row r="220" spans="8:8" x14ac:dyDescent="0.3">
      <c r="H220" s="5"/>
    </row>
    <row r="221" spans="8:8" x14ac:dyDescent="0.3">
      <c r="H221" s="5"/>
    </row>
    <row r="222" spans="8:8" x14ac:dyDescent="0.3">
      <c r="H222" s="5"/>
    </row>
    <row r="223" spans="8:8" x14ac:dyDescent="0.3">
      <c r="H223" s="5"/>
    </row>
    <row r="224" spans="8:8" x14ac:dyDescent="0.3">
      <c r="H224" s="5"/>
    </row>
    <row r="225" spans="8:8" x14ac:dyDescent="0.3">
      <c r="H225" s="5"/>
    </row>
    <row r="226" spans="8:8" x14ac:dyDescent="0.3">
      <c r="H226" s="5"/>
    </row>
    <row r="227" spans="8:8" x14ac:dyDescent="0.3">
      <c r="H227" s="5"/>
    </row>
    <row r="228" spans="8:8" x14ac:dyDescent="0.3">
      <c r="H228" s="5"/>
    </row>
    <row r="229" spans="8:8" x14ac:dyDescent="0.3">
      <c r="H229" s="5"/>
    </row>
    <row r="230" spans="8:8" x14ac:dyDescent="0.3">
      <c r="H230" s="5"/>
    </row>
    <row r="231" spans="8:8" x14ac:dyDescent="0.3">
      <c r="H231" s="5"/>
    </row>
    <row r="232" spans="8:8" x14ac:dyDescent="0.3">
      <c r="H232" s="5"/>
    </row>
    <row r="233" spans="8:8" x14ac:dyDescent="0.3">
      <c r="H233" s="5"/>
    </row>
    <row r="234" spans="8:8" x14ac:dyDescent="0.3">
      <c r="H234" s="5"/>
    </row>
    <row r="235" spans="8:8" x14ac:dyDescent="0.3">
      <c r="H235" s="5"/>
    </row>
    <row r="236" spans="8:8" x14ac:dyDescent="0.3">
      <c r="H236" s="5"/>
    </row>
    <row r="237" spans="8:8" x14ac:dyDescent="0.3">
      <c r="H237" s="5"/>
    </row>
    <row r="238" spans="8:8" x14ac:dyDescent="0.3">
      <c r="H238" s="5"/>
    </row>
    <row r="239" spans="8:8" x14ac:dyDescent="0.3">
      <c r="H239" s="5"/>
    </row>
    <row r="240" spans="8:8" x14ac:dyDescent="0.3">
      <c r="H240" s="5"/>
    </row>
    <row r="241" spans="8:8" x14ac:dyDescent="0.3">
      <c r="H241" s="5"/>
    </row>
    <row r="242" spans="8:8" x14ac:dyDescent="0.3">
      <c r="H242" s="5"/>
    </row>
    <row r="243" spans="8:8" x14ac:dyDescent="0.3">
      <c r="H243" s="5"/>
    </row>
    <row r="244" spans="8:8" x14ac:dyDescent="0.3">
      <c r="H244" s="5"/>
    </row>
    <row r="245" spans="8:8" x14ac:dyDescent="0.3">
      <c r="H24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7"/>
  <sheetViews>
    <sheetView workbookViewId="0">
      <selection activeCell="L129" sqref="L129"/>
    </sheetView>
  </sheetViews>
  <sheetFormatPr defaultRowHeight="14.4" x14ac:dyDescent="0.3"/>
  <cols>
    <col min="1" max="1" width="11.109375" customWidth="1"/>
    <col min="2" max="2" width="21.6640625" customWidth="1"/>
    <col min="3" max="3" width="20.88671875" customWidth="1"/>
    <col min="4" max="4" width="15.109375" customWidth="1"/>
    <col min="5" max="5" width="15.33203125" customWidth="1"/>
    <col min="6" max="6" width="19.109375" style="77" customWidth="1"/>
    <col min="7" max="7" width="37.6640625" customWidth="1"/>
    <col min="8" max="8" width="26.44140625" customWidth="1"/>
  </cols>
  <sheetData>
    <row r="1" spans="1:8" ht="14.4" customHeight="1" x14ac:dyDescent="0.3">
      <c r="B1" s="112" t="s">
        <v>175</v>
      </c>
      <c r="C1" s="112"/>
      <c r="D1" s="112"/>
      <c r="E1" s="112"/>
      <c r="F1" s="112"/>
      <c r="G1" s="112"/>
      <c r="H1" s="112"/>
    </row>
    <row r="2" spans="1:8" x14ac:dyDescent="0.3">
      <c r="B2" s="112"/>
      <c r="C2" s="112"/>
      <c r="D2" s="112"/>
      <c r="E2" s="112"/>
      <c r="F2" s="112"/>
      <c r="G2" s="112"/>
      <c r="H2" s="112"/>
    </row>
    <row r="3" spans="1:8" s="60" customFormat="1" ht="15" thickBot="1" x14ac:dyDescent="0.35">
      <c r="A3" s="60" t="s">
        <v>0</v>
      </c>
      <c r="B3" s="78" t="s">
        <v>174</v>
      </c>
      <c r="C3" s="78" t="s">
        <v>173</v>
      </c>
      <c r="D3" s="78" t="s">
        <v>151</v>
      </c>
      <c r="E3" s="60" t="s">
        <v>150</v>
      </c>
      <c r="F3" s="78" t="s">
        <v>117</v>
      </c>
      <c r="G3" s="78" t="s">
        <v>172</v>
      </c>
      <c r="H3" s="78" t="s">
        <v>148</v>
      </c>
    </row>
    <row r="4" spans="1:8" ht="15" thickTop="1" x14ac:dyDescent="0.3">
      <c r="A4" s="2">
        <v>43696</v>
      </c>
      <c r="B4">
        <v>1292.529297</v>
      </c>
      <c r="D4">
        <v>11053.900390999999</v>
      </c>
    </row>
    <row r="5" spans="1:8" x14ac:dyDescent="0.3">
      <c r="A5" s="2">
        <v>43697</v>
      </c>
      <c r="B5">
        <v>1248.3885499999999</v>
      </c>
      <c r="C5">
        <f t="shared" ref="C5:C36" si="0">(B5-B4)/B4</f>
        <v>-3.4150674265142129E-2</v>
      </c>
      <c r="D5">
        <v>11017</v>
      </c>
      <c r="E5">
        <f t="shared" ref="E5:E36" si="1">(D5-D4)/D4</f>
        <v>-3.3382235857709764E-3</v>
      </c>
      <c r="F5" s="5">
        <v>-5.0000000000000001E-4</v>
      </c>
      <c r="G5" s="5">
        <f t="shared" ref="G5:G36" si="2">C5-F5</f>
        <v>-3.3650674265142129E-2</v>
      </c>
      <c r="H5" s="5">
        <f t="shared" ref="H5:H36" si="3">E5-F5</f>
        <v>-2.8382235857709764E-3</v>
      </c>
    </row>
    <row r="6" spans="1:8" x14ac:dyDescent="0.3">
      <c r="A6" s="2">
        <v>43698</v>
      </c>
      <c r="B6">
        <v>1227.161255</v>
      </c>
      <c r="C6">
        <f t="shared" si="0"/>
        <v>-1.7003756562810446E-2</v>
      </c>
      <c r="D6">
        <v>10918.700194999999</v>
      </c>
      <c r="E6">
        <f t="shared" si="1"/>
        <v>-8.9225565035854198E-3</v>
      </c>
      <c r="F6" s="5">
        <v>-2.7000000000000001E-3</v>
      </c>
      <c r="G6" s="5">
        <f t="shared" si="2"/>
        <v>-1.4303756562810445E-2</v>
      </c>
      <c r="H6" s="5">
        <f t="shared" si="3"/>
        <v>-6.2225565035854196E-3</v>
      </c>
    </row>
    <row r="7" spans="1:8" x14ac:dyDescent="0.3">
      <c r="A7" s="2">
        <v>43699</v>
      </c>
      <c r="B7">
        <v>1180.8382570000001</v>
      </c>
      <c r="C7">
        <f t="shared" si="0"/>
        <v>-3.7748093668423285E-2</v>
      </c>
      <c r="D7">
        <v>10741.349609000001</v>
      </c>
      <c r="E7">
        <f t="shared" si="1"/>
        <v>-1.6242829533978122E-2</v>
      </c>
      <c r="F7" s="5">
        <v>-8.9999999999999998E-4</v>
      </c>
      <c r="G7" s="5">
        <f t="shared" si="2"/>
        <v>-3.6848093668423287E-2</v>
      </c>
      <c r="H7" s="5">
        <f t="shared" si="3"/>
        <v>-1.5342829533978123E-2</v>
      </c>
    </row>
    <row r="8" spans="1:8" x14ac:dyDescent="0.3">
      <c r="A8" s="2">
        <v>43700</v>
      </c>
      <c r="B8">
        <v>1183.665405</v>
      </c>
      <c r="C8">
        <f t="shared" si="0"/>
        <v>2.3941873353446504E-3</v>
      </c>
      <c r="D8">
        <v>10829.349609000001</v>
      </c>
      <c r="E8">
        <f t="shared" si="1"/>
        <v>8.1926390261300355E-3</v>
      </c>
      <c r="F8" s="5">
        <v>1.5E-3</v>
      </c>
      <c r="G8" s="5">
        <f t="shared" si="2"/>
        <v>8.9418733534465033E-4</v>
      </c>
      <c r="H8" s="5">
        <f t="shared" si="3"/>
        <v>6.6926390261300359E-3</v>
      </c>
    </row>
    <row r="9" spans="1:8" x14ac:dyDescent="0.3">
      <c r="A9" s="2">
        <v>43703</v>
      </c>
      <c r="B9">
        <v>1250.074707</v>
      </c>
      <c r="C9">
        <f t="shared" si="0"/>
        <v>5.6104792553263838E-2</v>
      </c>
      <c r="D9">
        <v>11057.849609000001</v>
      </c>
      <c r="E9">
        <f t="shared" si="1"/>
        <v>2.110006678610684E-2</v>
      </c>
      <c r="F9" s="5">
        <v>-1.4E-2</v>
      </c>
      <c r="G9" s="5">
        <f t="shared" si="2"/>
        <v>7.0104792553263837E-2</v>
      </c>
      <c r="H9" s="5">
        <f t="shared" si="3"/>
        <v>3.5100066786106839E-2</v>
      </c>
    </row>
    <row r="10" spans="1:8" x14ac:dyDescent="0.3">
      <c r="A10" s="2">
        <v>43704</v>
      </c>
      <c r="B10">
        <v>1262.4241939999999</v>
      </c>
      <c r="C10">
        <f t="shared" si="0"/>
        <v>9.8789991756868291E-3</v>
      </c>
      <c r="D10">
        <v>11105.349609000001</v>
      </c>
      <c r="E10">
        <f t="shared" si="1"/>
        <v>4.2955910669412317E-3</v>
      </c>
      <c r="F10" s="5">
        <v>7.6E-3</v>
      </c>
      <c r="G10" s="5">
        <f t="shared" si="2"/>
        <v>2.2789991756868291E-3</v>
      </c>
      <c r="H10" s="5">
        <f t="shared" si="3"/>
        <v>-3.3044089330587683E-3</v>
      </c>
    </row>
    <row r="11" spans="1:8" x14ac:dyDescent="0.3">
      <c r="A11" s="2">
        <v>43705</v>
      </c>
      <c r="B11">
        <v>1242.139404</v>
      </c>
      <c r="C11">
        <f t="shared" si="0"/>
        <v>-1.6068125196276088E-2</v>
      </c>
      <c r="D11">
        <v>11046.099609000001</v>
      </c>
      <c r="E11">
        <f t="shared" si="1"/>
        <v>-5.3352665234404325E-3</v>
      </c>
      <c r="F11" s="5">
        <v>6.6E-3</v>
      </c>
      <c r="G11" s="5">
        <f t="shared" si="2"/>
        <v>-2.266812519627609E-2</v>
      </c>
      <c r="H11" s="5">
        <f t="shared" si="3"/>
        <v>-1.1935266523440433E-2</v>
      </c>
    </row>
    <row r="12" spans="1:8" x14ac:dyDescent="0.3">
      <c r="A12" s="2">
        <v>43706</v>
      </c>
      <c r="B12">
        <v>1208.8602289999999</v>
      </c>
      <c r="C12">
        <f t="shared" si="0"/>
        <v>-2.6791819736845031E-2</v>
      </c>
      <c r="D12">
        <v>10948.299805000001</v>
      </c>
      <c r="E12">
        <f t="shared" si="1"/>
        <v>-8.8537861744715889E-3</v>
      </c>
      <c r="F12" s="5">
        <v>-3.2000000000000002E-3</v>
      </c>
      <c r="G12" s="5">
        <f t="shared" si="2"/>
        <v>-2.3591819736845029E-2</v>
      </c>
      <c r="H12" s="5">
        <f t="shared" si="3"/>
        <v>-5.6537861744715891E-3</v>
      </c>
    </row>
    <row r="13" spans="1:8" x14ac:dyDescent="0.3">
      <c r="A13" s="2">
        <v>43707</v>
      </c>
      <c r="B13">
        <v>1204.545288</v>
      </c>
      <c r="C13">
        <f t="shared" si="0"/>
        <v>-3.5694291999078271E-3</v>
      </c>
      <c r="D13">
        <v>11023.25</v>
      </c>
      <c r="E13">
        <f t="shared" si="1"/>
        <v>6.8458296114406996E-3</v>
      </c>
      <c r="F13" s="5">
        <v>2E-3</v>
      </c>
      <c r="G13" s="5">
        <f t="shared" si="2"/>
        <v>-5.5694291999078271E-3</v>
      </c>
      <c r="H13" s="5">
        <f t="shared" si="3"/>
        <v>4.8458296114406996E-3</v>
      </c>
    </row>
    <row r="14" spans="1:8" x14ac:dyDescent="0.3">
      <c r="A14" s="2">
        <v>43711</v>
      </c>
      <c r="B14">
        <v>1168.240845</v>
      </c>
      <c r="C14">
        <f t="shared" si="0"/>
        <v>-3.0139541752123803E-2</v>
      </c>
      <c r="D14">
        <v>10797.900390999999</v>
      </c>
      <c r="E14">
        <f t="shared" si="1"/>
        <v>-2.0443118771687186E-2</v>
      </c>
      <c r="F14" s="5">
        <v>-6.1000000000000004E-3</v>
      </c>
      <c r="G14" s="5">
        <f t="shared" si="2"/>
        <v>-2.4039541752123802E-2</v>
      </c>
      <c r="H14" s="5">
        <f t="shared" si="3"/>
        <v>-1.4343118771687185E-2</v>
      </c>
    </row>
    <row r="15" spans="1:8" x14ac:dyDescent="0.3">
      <c r="A15" s="2">
        <v>43712</v>
      </c>
      <c r="B15">
        <v>1176.4738769999999</v>
      </c>
      <c r="C15">
        <f t="shared" si="0"/>
        <v>7.0473755777644177E-3</v>
      </c>
      <c r="D15">
        <v>10844.650390999999</v>
      </c>
      <c r="E15">
        <f t="shared" si="1"/>
        <v>4.3295454030087104E-3</v>
      </c>
      <c r="F15" s="5">
        <v>4.4999999999999997E-3</v>
      </c>
      <c r="G15" s="5">
        <f t="shared" si="2"/>
        <v>2.5473755777644181E-3</v>
      </c>
      <c r="H15" s="5">
        <f t="shared" si="3"/>
        <v>-1.7045459699128931E-4</v>
      </c>
    </row>
    <row r="16" spans="1:8" x14ac:dyDescent="0.3">
      <c r="A16" s="2">
        <v>43713</v>
      </c>
      <c r="B16">
        <v>1187.980225</v>
      </c>
      <c r="C16">
        <f t="shared" si="0"/>
        <v>9.7803684594690889E-3</v>
      </c>
      <c r="D16">
        <v>10847.900390999999</v>
      </c>
      <c r="E16">
        <f t="shared" si="1"/>
        <v>2.9968693160428505E-4</v>
      </c>
      <c r="F16" s="5">
        <v>4.0000000000000001E-3</v>
      </c>
      <c r="G16" s="5">
        <f t="shared" si="2"/>
        <v>5.7803684594690888E-3</v>
      </c>
      <c r="H16" s="5">
        <f t="shared" si="3"/>
        <v>-3.7003130683957151E-3</v>
      </c>
    </row>
    <row r="17" spans="1:8" x14ac:dyDescent="0.3">
      <c r="A17" s="2">
        <v>43714</v>
      </c>
      <c r="B17">
        <v>1202.759888</v>
      </c>
      <c r="C17">
        <f t="shared" si="0"/>
        <v>1.2441000859252541E-2</v>
      </c>
      <c r="D17">
        <v>10946.200194999999</v>
      </c>
      <c r="E17">
        <f t="shared" si="1"/>
        <v>9.0616433094790408E-3</v>
      </c>
      <c r="F17" s="5">
        <v>4.0000000000000001E-3</v>
      </c>
      <c r="G17" s="5">
        <f t="shared" si="2"/>
        <v>8.4410008592525412E-3</v>
      </c>
      <c r="H17" s="5">
        <f t="shared" si="3"/>
        <v>5.0616433094790407E-3</v>
      </c>
    </row>
    <row r="18" spans="1:8" x14ac:dyDescent="0.3">
      <c r="A18" s="2">
        <v>43717</v>
      </c>
      <c r="B18">
        <v>1187.6826169999999</v>
      </c>
      <c r="C18">
        <f t="shared" si="0"/>
        <v>-1.2535561877667231E-2</v>
      </c>
      <c r="D18">
        <v>11003.049805000001</v>
      </c>
      <c r="E18">
        <f t="shared" si="1"/>
        <v>5.1935474399571885E-3</v>
      </c>
      <c r="F18" s="5">
        <v>-4.1000000000000003E-3</v>
      </c>
      <c r="G18" s="5">
        <f t="shared" si="2"/>
        <v>-8.4355618776672317E-3</v>
      </c>
      <c r="H18" s="5">
        <f t="shared" si="3"/>
        <v>9.293547439957188E-3</v>
      </c>
    </row>
    <row r="19" spans="1:8" x14ac:dyDescent="0.3">
      <c r="A19" s="2">
        <v>43719</v>
      </c>
      <c r="B19">
        <v>1228.5500489999999</v>
      </c>
      <c r="C19">
        <f t="shared" si="0"/>
        <v>3.4409388009086279E-2</v>
      </c>
      <c r="D19">
        <v>11035.700194999999</v>
      </c>
      <c r="E19">
        <f t="shared" si="1"/>
        <v>2.9673945477518338E-3</v>
      </c>
      <c r="F19" s="5">
        <v>1.5800000000000002E-2</v>
      </c>
      <c r="G19" s="5">
        <f t="shared" si="2"/>
        <v>1.8609388009086278E-2</v>
      </c>
      <c r="H19" s="5">
        <f t="shared" si="3"/>
        <v>-1.2832605452248168E-2</v>
      </c>
    </row>
    <row r="20" spans="1:8" x14ac:dyDescent="0.3">
      <c r="A20" s="2">
        <v>43720</v>
      </c>
      <c r="B20">
        <v>1212.8000489999999</v>
      </c>
      <c r="C20">
        <f t="shared" si="0"/>
        <v>-1.2819990535037616E-2</v>
      </c>
      <c r="D20">
        <v>10982.799805000001</v>
      </c>
      <c r="E20">
        <f t="shared" si="1"/>
        <v>-4.7935689684617134E-3</v>
      </c>
      <c r="F20" s="5">
        <v>-2.3999999999999998E-3</v>
      </c>
      <c r="G20" s="5">
        <f t="shared" si="2"/>
        <v>-1.0419990535037617E-2</v>
      </c>
      <c r="H20" s="5">
        <f t="shared" si="3"/>
        <v>-2.3935689684617136E-3</v>
      </c>
    </row>
    <row r="21" spans="1:8" x14ac:dyDescent="0.3">
      <c r="A21" s="2">
        <v>43721</v>
      </c>
      <c r="B21">
        <v>1197.4499510000001</v>
      </c>
      <c r="C21">
        <f t="shared" si="0"/>
        <v>-1.2656742562516083E-2</v>
      </c>
      <c r="D21">
        <v>11075.900390999999</v>
      </c>
      <c r="E21">
        <f t="shared" si="1"/>
        <v>8.4769446455369175E-3</v>
      </c>
      <c r="F21" s="5">
        <v>-4.1000000000000003E-3</v>
      </c>
      <c r="G21" s="5">
        <f t="shared" si="2"/>
        <v>-8.5567425625160815E-3</v>
      </c>
      <c r="H21" s="5">
        <f t="shared" si="3"/>
        <v>1.2576944645536919E-2</v>
      </c>
    </row>
    <row r="22" spans="1:8" x14ac:dyDescent="0.3">
      <c r="A22" s="2">
        <v>43724</v>
      </c>
      <c r="B22">
        <v>1184.849976</v>
      </c>
      <c r="C22">
        <f t="shared" si="0"/>
        <v>-1.0522339567910747E-2</v>
      </c>
      <c r="D22">
        <v>11003.5</v>
      </c>
      <c r="E22">
        <f t="shared" si="1"/>
        <v>-6.5367499204696689E-3</v>
      </c>
      <c r="F22" s="5">
        <v>1.1900000000000001E-2</v>
      </c>
      <c r="G22" s="5">
        <f t="shared" si="2"/>
        <v>-2.2422339567910746E-2</v>
      </c>
      <c r="H22" s="5">
        <f t="shared" si="3"/>
        <v>-1.8436749920469668E-2</v>
      </c>
    </row>
    <row r="23" spans="1:8" x14ac:dyDescent="0.3">
      <c r="A23" s="2">
        <v>43725</v>
      </c>
      <c r="B23">
        <v>1179.1999510000001</v>
      </c>
      <c r="C23">
        <f t="shared" si="0"/>
        <v>-4.7685572979240323E-3</v>
      </c>
      <c r="D23">
        <v>10817.599609000001</v>
      </c>
      <c r="E23">
        <f t="shared" si="1"/>
        <v>-1.6894659971827077E-2</v>
      </c>
      <c r="F23" s="5">
        <v>2.7000000000000001E-3</v>
      </c>
      <c r="G23" s="5">
        <f t="shared" si="2"/>
        <v>-7.4685572979240325E-3</v>
      </c>
      <c r="H23" s="5">
        <f t="shared" si="3"/>
        <v>-1.9594659971827078E-2</v>
      </c>
    </row>
    <row r="24" spans="1:8" x14ac:dyDescent="0.3">
      <c r="A24" s="2">
        <v>43726</v>
      </c>
      <c r="B24">
        <v>1156.3000489999999</v>
      </c>
      <c r="C24">
        <f t="shared" si="0"/>
        <v>-1.9419863425689805E-2</v>
      </c>
      <c r="D24">
        <v>10840.650390999999</v>
      </c>
      <c r="E24">
        <f t="shared" si="1"/>
        <v>2.1308592324697155E-3</v>
      </c>
      <c r="F24" s="5">
        <v>-1.6500000000000001E-2</v>
      </c>
      <c r="G24" s="5">
        <f t="shared" si="2"/>
        <v>-2.9198634256898046E-3</v>
      </c>
      <c r="H24" s="5">
        <f t="shared" si="3"/>
        <v>1.8630859232469717E-2</v>
      </c>
    </row>
    <row r="25" spans="1:8" x14ac:dyDescent="0.3">
      <c r="A25" s="2">
        <v>43727</v>
      </c>
      <c r="B25">
        <v>1132.1999510000001</v>
      </c>
      <c r="C25">
        <f t="shared" si="0"/>
        <v>-2.084242582264207E-2</v>
      </c>
      <c r="D25">
        <v>10704.799805000001</v>
      </c>
      <c r="E25">
        <f t="shared" si="1"/>
        <v>-1.2531589996923338E-2</v>
      </c>
      <c r="F25" s="5">
        <v>2.5999999999999999E-3</v>
      </c>
      <c r="G25" s="5">
        <f t="shared" si="2"/>
        <v>-2.3442425822642068E-2</v>
      </c>
      <c r="H25" s="5">
        <f t="shared" si="3"/>
        <v>-1.5131589996923338E-2</v>
      </c>
    </row>
    <row r="26" spans="1:8" x14ac:dyDescent="0.3">
      <c r="A26" s="2">
        <v>43728</v>
      </c>
      <c r="B26">
        <v>1196.349976</v>
      </c>
      <c r="C26">
        <f t="shared" si="0"/>
        <v>5.6659625310299902E-2</v>
      </c>
      <c r="D26">
        <v>11274.200194999999</v>
      </c>
      <c r="E26">
        <f t="shared" si="1"/>
        <v>5.3191129247839197E-2</v>
      </c>
      <c r="F26" s="5">
        <v>2.23E-2</v>
      </c>
      <c r="G26" s="5">
        <f t="shared" si="2"/>
        <v>3.4359625310299902E-2</v>
      </c>
      <c r="H26" s="5">
        <f t="shared" si="3"/>
        <v>3.0891129247839197E-2</v>
      </c>
    </row>
    <row r="27" spans="1:8" x14ac:dyDescent="0.3">
      <c r="A27" s="2">
        <v>43731</v>
      </c>
      <c r="B27">
        <v>1203.099976</v>
      </c>
      <c r="C27">
        <f t="shared" si="0"/>
        <v>5.6421616879774985E-3</v>
      </c>
      <c r="D27">
        <v>11600.200194999999</v>
      </c>
      <c r="E27">
        <f t="shared" si="1"/>
        <v>2.8915576658340509E-2</v>
      </c>
      <c r="F27" s="5">
        <v>-6.3E-3</v>
      </c>
      <c r="G27" s="5">
        <f t="shared" si="2"/>
        <v>1.1942161687977498E-2</v>
      </c>
      <c r="H27" s="5">
        <f t="shared" si="3"/>
        <v>3.5215576658340506E-2</v>
      </c>
    </row>
    <row r="28" spans="1:8" x14ac:dyDescent="0.3">
      <c r="A28" s="2">
        <v>43732</v>
      </c>
      <c r="B28">
        <v>1215.0500489999999</v>
      </c>
      <c r="C28">
        <f t="shared" si="0"/>
        <v>9.9327348004202565E-3</v>
      </c>
      <c r="D28">
        <v>11588.200194999999</v>
      </c>
      <c r="E28">
        <f t="shared" si="1"/>
        <v>-1.0344649056291566E-3</v>
      </c>
      <c r="F28" s="5">
        <v>5.3E-3</v>
      </c>
      <c r="G28" s="5">
        <f t="shared" si="2"/>
        <v>4.6327348004202564E-3</v>
      </c>
      <c r="H28" s="5">
        <f t="shared" si="3"/>
        <v>-6.3344649056291565E-3</v>
      </c>
    </row>
    <row r="29" spans="1:8" x14ac:dyDescent="0.3">
      <c r="A29" s="2">
        <v>43733</v>
      </c>
      <c r="B29">
        <v>1178.849976</v>
      </c>
      <c r="C29">
        <f t="shared" si="0"/>
        <v>-2.9793071511575221E-2</v>
      </c>
      <c r="D29">
        <v>11440.200194999999</v>
      </c>
      <c r="E29">
        <f t="shared" si="1"/>
        <v>-1.2771612287459278E-2</v>
      </c>
      <c r="F29" s="5">
        <v>-3.0999999999999999E-3</v>
      </c>
      <c r="G29" s="5">
        <f t="shared" si="2"/>
        <v>-2.6693071511575222E-2</v>
      </c>
      <c r="H29" s="5">
        <f t="shared" si="3"/>
        <v>-9.6716122874592782E-3</v>
      </c>
    </row>
    <row r="30" spans="1:8" x14ac:dyDescent="0.3">
      <c r="A30" s="2">
        <v>43734</v>
      </c>
      <c r="B30">
        <v>1184.9499510000001</v>
      </c>
      <c r="C30">
        <f t="shared" si="0"/>
        <v>5.1745134022041887E-3</v>
      </c>
      <c r="D30">
        <v>11571.200194999999</v>
      </c>
      <c r="E30">
        <f t="shared" si="1"/>
        <v>1.1450848566203785E-2</v>
      </c>
      <c r="F30" s="5">
        <v>-6.4999999999999997E-3</v>
      </c>
      <c r="G30" s="5">
        <f t="shared" si="2"/>
        <v>1.1674513402204188E-2</v>
      </c>
      <c r="H30" s="5">
        <f t="shared" si="3"/>
        <v>1.7950848566203784E-2</v>
      </c>
    </row>
    <row r="31" spans="1:8" x14ac:dyDescent="0.3">
      <c r="A31" s="2">
        <v>43735</v>
      </c>
      <c r="B31">
        <v>1158.5500489999999</v>
      </c>
      <c r="C31">
        <f t="shared" si="0"/>
        <v>-2.2279339290001886E-2</v>
      </c>
      <c r="D31">
        <v>11512.400390999999</v>
      </c>
      <c r="E31">
        <f t="shared" si="1"/>
        <v>-5.0815648341654349E-3</v>
      </c>
      <c r="F31" s="5">
        <v>2.8E-3</v>
      </c>
      <c r="G31" s="5">
        <f t="shared" si="2"/>
        <v>-2.5079339290001886E-2</v>
      </c>
      <c r="H31" s="5">
        <f t="shared" si="3"/>
        <v>-7.8815648341654353E-3</v>
      </c>
    </row>
    <row r="32" spans="1:8" x14ac:dyDescent="0.3">
      <c r="A32" s="2">
        <v>43738</v>
      </c>
      <c r="B32">
        <v>1121.3000489999999</v>
      </c>
      <c r="C32">
        <f t="shared" si="0"/>
        <v>-3.2152257929773734E-2</v>
      </c>
      <c r="D32">
        <v>11474.450194999999</v>
      </c>
      <c r="E32">
        <f t="shared" si="1"/>
        <v>-3.2964624848930675E-3</v>
      </c>
      <c r="F32" s="5">
        <v>-5.1000000000000004E-3</v>
      </c>
      <c r="G32" s="5">
        <f t="shared" si="2"/>
        <v>-2.7052257929773733E-2</v>
      </c>
      <c r="H32" s="5">
        <f t="shared" si="3"/>
        <v>1.8035375151069328E-3</v>
      </c>
    </row>
    <row r="33" spans="1:8" x14ac:dyDescent="0.3">
      <c r="A33" s="2">
        <v>43739</v>
      </c>
      <c r="B33">
        <v>1093.849976</v>
      </c>
      <c r="C33">
        <f t="shared" si="0"/>
        <v>-2.4480577722689439E-2</v>
      </c>
      <c r="D33">
        <v>11359.900390999999</v>
      </c>
      <c r="E33">
        <f t="shared" si="1"/>
        <v>-9.9830320453972946E-3</v>
      </c>
      <c r="F33" s="5">
        <v>-5.7000000000000002E-3</v>
      </c>
      <c r="G33" s="5">
        <f t="shared" si="2"/>
        <v>-1.8780577722689439E-2</v>
      </c>
      <c r="H33" s="5">
        <f t="shared" si="3"/>
        <v>-4.2830320453972944E-3</v>
      </c>
    </row>
    <row r="34" spans="1:8" x14ac:dyDescent="0.3">
      <c r="A34" s="2">
        <v>43741</v>
      </c>
      <c r="B34">
        <v>1083.650024</v>
      </c>
      <c r="C34">
        <f t="shared" si="0"/>
        <v>-9.3248180498199679E-3</v>
      </c>
      <c r="D34">
        <v>11314</v>
      </c>
      <c r="E34">
        <f t="shared" si="1"/>
        <v>-4.0405628060228667E-3</v>
      </c>
      <c r="F34" s="5">
        <v>-7.7000000000000002E-3</v>
      </c>
      <c r="G34" s="5">
        <f t="shared" si="2"/>
        <v>-1.6248180498199677E-3</v>
      </c>
      <c r="H34" s="5">
        <f t="shared" si="3"/>
        <v>3.6594371939771336E-3</v>
      </c>
    </row>
    <row r="35" spans="1:8" x14ac:dyDescent="0.3">
      <c r="A35" s="2">
        <v>43742</v>
      </c>
      <c r="B35">
        <v>1102.25</v>
      </c>
      <c r="C35">
        <f t="shared" si="0"/>
        <v>1.7164191010067258E-2</v>
      </c>
      <c r="D35">
        <v>11174.75</v>
      </c>
      <c r="E35">
        <f t="shared" si="1"/>
        <v>-1.2307760296977197E-2</v>
      </c>
      <c r="F35" s="5">
        <v>1.12E-2</v>
      </c>
      <c r="G35" s="5">
        <f t="shared" si="2"/>
        <v>5.9641910100672584E-3</v>
      </c>
      <c r="H35" s="5">
        <f t="shared" si="3"/>
        <v>-2.3507760296977195E-2</v>
      </c>
    </row>
    <row r="36" spans="1:8" x14ac:dyDescent="0.3">
      <c r="A36" s="2">
        <v>43745</v>
      </c>
      <c r="B36">
        <v>1080.9499510000001</v>
      </c>
      <c r="C36">
        <f t="shared" si="0"/>
        <v>-1.9324154229984073E-2</v>
      </c>
      <c r="D36">
        <v>11126.400390999999</v>
      </c>
      <c r="E36">
        <f t="shared" si="1"/>
        <v>-4.3266837289425517E-3</v>
      </c>
      <c r="F36" s="5">
        <v>-1.6000000000000001E-3</v>
      </c>
      <c r="G36" s="5">
        <f t="shared" si="2"/>
        <v>-1.7724154229984072E-2</v>
      </c>
      <c r="H36" s="5">
        <f t="shared" si="3"/>
        <v>-2.7266837289425519E-3</v>
      </c>
    </row>
    <row r="37" spans="1:8" x14ac:dyDescent="0.3">
      <c r="A37" s="2">
        <v>43747</v>
      </c>
      <c r="B37">
        <v>1093.0500489999999</v>
      </c>
      <c r="C37">
        <f t="shared" ref="C37:C68" si="4">(B37-B36)/B36</f>
        <v>1.1193948423611972E-2</v>
      </c>
      <c r="D37">
        <v>11313.299805000001</v>
      </c>
      <c r="E37">
        <f t="shared" ref="E37:E68" si="5">(D37-D36)/D36</f>
        <v>1.6797832850881572E-2</v>
      </c>
      <c r="F37" s="5">
        <v>-2.0999999999999999E-3</v>
      </c>
      <c r="G37" s="5">
        <f t="shared" ref="G37:G68" si="6">C37-F37</f>
        <v>1.3293948423611972E-2</v>
      </c>
      <c r="H37" s="5">
        <f t="shared" ref="H37:H68" si="7">E37-F37</f>
        <v>1.8897832850881573E-2</v>
      </c>
    </row>
    <row r="38" spans="1:8" x14ac:dyDescent="0.3">
      <c r="A38" s="2">
        <v>43748</v>
      </c>
      <c r="B38">
        <v>1094.1999510000001</v>
      </c>
      <c r="C38">
        <f t="shared" si="4"/>
        <v>1.052012212114279E-3</v>
      </c>
      <c r="D38">
        <v>11234.549805000001</v>
      </c>
      <c r="E38">
        <f t="shared" si="5"/>
        <v>-6.9608338289767436E-3</v>
      </c>
      <c r="F38" s="5">
        <v>3.5999999999999999E-3</v>
      </c>
      <c r="G38" s="5">
        <f t="shared" si="6"/>
        <v>-2.5479877878857209E-3</v>
      </c>
      <c r="H38" s="5">
        <f t="shared" si="7"/>
        <v>-1.0560833828976744E-2</v>
      </c>
    </row>
    <row r="39" spans="1:8" x14ac:dyDescent="0.3">
      <c r="A39" s="2">
        <v>43749</v>
      </c>
      <c r="B39">
        <v>1085.8000489999999</v>
      </c>
      <c r="C39">
        <f t="shared" si="4"/>
        <v>-7.6767523086830325E-3</v>
      </c>
      <c r="D39">
        <v>11305.049805000001</v>
      </c>
      <c r="E39">
        <f t="shared" si="5"/>
        <v>6.275284833275969E-3</v>
      </c>
      <c r="F39" s="5">
        <v>7.1999999999999998E-3</v>
      </c>
      <c r="G39" s="5">
        <f t="shared" si="6"/>
        <v>-1.4876752308683032E-2</v>
      </c>
      <c r="H39" s="5">
        <f t="shared" si="7"/>
        <v>-9.2471516672403085E-4</v>
      </c>
    </row>
    <row r="40" spans="1:8" x14ac:dyDescent="0.3">
      <c r="A40" s="2">
        <v>43752</v>
      </c>
      <c r="B40">
        <v>1087.3000489999999</v>
      </c>
      <c r="C40">
        <f t="shared" si="4"/>
        <v>1.3814698216135374E-3</v>
      </c>
      <c r="D40">
        <v>11341.150390999999</v>
      </c>
      <c r="E40">
        <f t="shared" si="5"/>
        <v>3.1933150780133739E-3</v>
      </c>
      <c r="F40" s="5">
        <v>-8.5000000000000006E-3</v>
      </c>
      <c r="G40" s="5">
        <f t="shared" si="6"/>
        <v>9.881469821613538E-3</v>
      </c>
      <c r="H40" s="5">
        <f t="shared" si="7"/>
        <v>1.1693315078013375E-2</v>
      </c>
    </row>
    <row r="41" spans="1:8" x14ac:dyDescent="0.3">
      <c r="A41" s="2">
        <v>43753</v>
      </c>
      <c r="B41">
        <v>1090.8000489999999</v>
      </c>
      <c r="C41">
        <f t="shared" si="4"/>
        <v>3.2189826563688495E-3</v>
      </c>
      <c r="D41">
        <v>11428.299805000001</v>
      </c>
      <c r="E41">
        <f t="shared" si="5"/>
        <v>7.6843539672272164E-3</v>
      </c>
      <c r="F41" s="5">
        <v>-1.5E-3</v>
      </c>
      <c r="G41" s="5">
        <f t="shared" si="6"/>
        <v>4.7189826563688499E-3</v>
      </c>
      <c r="H41" s="5">
        <f t="shared" si="7"/>
        <v>9.184353967227216E-3</v>
      </c>
    </row>
    <row r="42" spans="1:8" x14ac:dyDescent="0.3">
      <c r="A42" s="2">
        <v>43754</v>
      </c>
      <c r="B42">
        <v>1089.0500489999999</v>
      </c>
      <c r="C42">
        <f t="shared" si="4"/>
        <v>-1.6043270273083752E-3</v>
      </c>
      <c r="D42">
        <v>11464</v>
      </c>
      <c r="E42">
        <f t="shared" si="5"/>
        <v>3.1238413070315352E-3</v>
      </c>
      <c r="F42" s="5">
        <v>-5.9999999999999995E-4</v>
      </c>
      <c r="G42" s="5">
        <f t="shared" si="6"/>
        <v>-1.0043270273083754E-3</v>
      </c>
      <c r="H42" s="5">
        <f t="shared" si="7"/>
        <v>3.723841307031535E-3</v>
      </c>
    </row>
    <row r="43" spans="1:8" x14ac:dyDescent="0.3">
      <c r="A43" s="2">
        <v>43755</v>
      </c>
      <c r="B43">
        <v>1085.599976</v>
      </c>
      <c r="C43">
        <f t="shared" si="4"/>
        <v>-3.1679655156050361E-3</v>
      </c>
      <c r="D43">
        <v>11586.349609000001</v>
      </c>
      <c r="E43">
        <f t="shared" si="5"/>
        <v>1.0672506018841659E-2</v>
      </c>
      <c r="F43" s="5">
        <v>6.4999999999999997E-3</v>
      </c>
      <c r="G43" s="5">
        <f t="shared" si="6"/>
        <v>-9.6679655156050349E-3</v>
      </c>
      <c r="H43" s="5">
        <f t="shared" si="7"/>
        <v>4.1725060188416594E-3</v>
      </c>
    </row>
    <row r="44" spans="1:8" x14ac:dyDescent="0.3">
      <c r="A44" s="2">
        <v>43756</v>
      </c>
      <c r="B44">
        <v>1075.5</v>
      </c>
      <c r="C44">
        <f t="shared" si="4"/>
        <v>-9.3035890045008347E-3</v>
      </c>
      <c r="D44">
        <v>11661.849609000001</v>
      </c>
      <c r="E44">
        <f t="shared" si="5"/>
        <v>6.5162887836004357E-3</v>
      </c>
      <c r="F44" s="5">
        <v>-1E-3</v>
      </c>
      <c r="G44" s="5">
        <f t="shared" si="6"/>
        <v>-8.3035890045008338E-3</v>
      </c>
      <c r="H44" s="5">
        <f t="shared" si="7"/>
        <v>7.5162887836004357E-3</v>
      </c>
    </row>
    <row r="45" spans="1:8" x14ac:dyDescent="0.3">
      <c r="A45" s="2">
        <v>43760</v>
      </c>
      <c r="B45">
        <v>1077.650024</v>
      </c>
      <c r="C45">
        <f t="shared" si="4"/>
        <v>1.9990925151092799E-3</v>
      </c>
      <c r="D45">
        <v>11588.349609000001</v>
      </c>
      <c r="E45">
        <f t="shared" si="5"/>
        <v>-6.3026022855994105E-3</v>
      </c>
      <c r="F45" s="5">
        <v>1.1999999999999999E-3</v>
      </c>
      <c r="G45" s="5">
        <f t="shared" si="6"/>
        <v>7.9909251510928004E-4</v>
      </c>
      <c r="H45" s="5">
        <f t="shared" si="7"/>
        <v>-7.5026022855994101E-3</v>
      </c>
    </row>
    <row r="46" spans="1:8" x14ac:dyDescent="0.3">
      <c r="A46" s="2">
        <v>43761</v>
      </c>
      <c r="B46">
        <v>1051.349976</v>
      </c>
      <c r="C46">
        <f t="shared" si="4"/>
        <v>-2.4404999224497823E-2</v>
      </c>
      <c r="D46">
        <v>11604.099609000001</v>
      </c>
      <c r="E46">
        <f t="shared" si="5"/>
        <v>1.3591236484415249E-3</v>
      </c>
      <c r="F46" s="5">
        <v>-3.3E-3</v>
      </c>
      <c r="G46" s="5">
        <f t="shared" si="6"/>
        <v>-2.1104999224497822E-2</v>
      </c>
      <c r="H46" s="5">
        <f t="shared" si="7"/>
        <v>4.6591236484415247E-3</v>
      </c>
    </row>
    <row r="47" spans="1:8" x14ac:dyDescent="0.3">
      <c r="A47" s="2">
        <v>43762</v>
      </c>
      <c r="B47">
        <v>1061.4499510000001</v>
      </c>
      <c r="C47">
        <f t="shared" si="4"/>
        <v>9.6066725929140895E-3</v>
      </c>
      <c r="D47">
        <v>11582.599609000001</v>
      </c>
      <c r="E47">
        <f t="shared" si="5"/>
        <v>-1.8527934716559015E-3</v>
      </c>
      <c r="F47" s="5">
        <v>0</v>
      </c>
      <c r="G47" s="5">
        <f t="shared" si="6"/>
        <v>9.6066725929140895E-3</v>
      </c>
      <c r="H47" s="5">
        <f t="shared" si="7"/>
        <v>-1.8527934716559015E-3</v>
      </c>
    </row>
    <row r="48" spans="1:8" x14ac:dyDescent="0.3">
      <c r="A48" s="2">
        <v>43763</v>
      </c>
      <c r="B48">
        <v>1040.150024</v>
      </c>
      <c r="C48">
        <f t="shared" si="4"/>
        <v>-2.0066821784610007E-2</v>
      </c>
      <c r="D48">
        <v>11583.900390999999</v>
      </c>
      <c r="E48">
        <f t="shared" si="5"/>
        <v>1.1230484035619182E-4</v>
      </c>
      <c r="F48" s="5">
        <v>-1.1999999999999999E-3</v>
      </c>
      <c r="G48" s="5">
        <f t="shared" si="6"/>
        <v>-1.8866821784610008E-2</v>
      </c>
      <c r="H48" s="5">
        <f t="shared" si="7"/>
        <v>1.3123048403561918E-3</v>
      </c>
    </row>
    <row r="49" spans="1:8" x14ac:dyDescent="0.3">
      <c r="A49" s="2">
        <v>43765</v>
      </c>
      <c r="B49" t="s">
        <v>8</v>
      </c>
      <c r="C49" t="e">
        <f t="shared" si="4"/>
        <v>#VALUE!</v>
      </c>
      <c r="D49" t="s">
        <v>8</v>
      </c>
      <c r="E49" t="e">
        <f t="shared" si="5"/>
        <v>#VALUE!</v>
      </c>
      <c r="F49" s="5"/>
      <c r="G49" s="5" t="e">
        <f t="shared" si="6"/>
        <v>#VALUE!</v>
      </c>
      <c r="H49" s="5" t="e">
        <f t="shared" si="7"/>
        <v>#VALUE!</v>
      </c>
    </row>
    <row r="50" spans="1:8" x14ac:dyDescent="0.3">
      <c r="A50" s="2">
        <v>43767</v>
      </c>
      <c r="B50">
        <v>1084.25</v>
      </c>
      <c r="C50" t="e">
        <f t="shared" si="4"/>
        <v>#VALUE!</v>
      </c>
      <c r="D50">
        <v>11786.849609000001</v>
      </c>
      <c r="E50" t="e">
        <f t="shared" si="5"/>
        <v>#VALUE!</v>
      </c>
      <c r="F50" s="5">
        <v>1.2999999999999999E-3</v>
      </c>
      <c r="G50" s="5" t="e">
        <f t="shared" si="6"/>
        <v>#VALUE!</v>
      </c>
      <c r="H50" s="5" t="e">
        <f t="shared" si="7"/>
        <v>#VALUE!</v>
      </c>
    </row>
    <row r="51" spans="1:8" x14ac:dyDescent="0.3">
      <c r="A51" s="2">
        <v>43768</v>
      </c>
      <c r="B51">
        <v>1093.0500489999999</v>
      </c>
      <c r="C51">
        <f t="shared" si="4"/>
        <v>8.1162545538390075E-3</v>
      </c>
      <c r="D51">
        <v>11844.099609000001</v>
      </c>
      <c r="E51">
        <f t="shared" si="5"/>
        <v>4.8571078701374138E-3</v>
      </c>
      <c r="F51" s="5">
        <v>-2.2000000000000001E-3</v>
      </c>
      <c r="G51" s="5">
        <f t="shared" si="6"/>
        <v>1.0316254553839008E-2</v>
      </c>
      <c r="H51" s="5">
        <f t="shared" si="7"/>
        <v>7.0571078701374135E-3</v>
      </c>
    </row>
    <row r="52" spans="1:8" x14ac:dyDescent="0.3">
      <c r="A52" s="2">
        <v>43769</v>
      </c>
      <c r="B52">
        <v>1097.75</v>
      </c>
      <c r="C52">
        <f t="shared" si="4"/>
        <v>4.2998497683613898E-3</v>
      </c>
      <c r="D52">
        <v>11877.450194999999</v>
      </c>
      <c r="E52">
        <f t="shared" si="5"/>
        <v>2.8157974941933517E-3</v>
      </c>
      <c r="F52" s="5">
        <v>-3.2000000000000002E-3</v>
      </c>
      <c r="G52" s="5">
        <f t="shared" si="6"/>
        <v>7.4998497683613895E-3</v>
      </c>
      <c r="H52" s="5">
        <f t="shared" si="7"/>
        <v>6.0157974941933519E-3</v>
      </c>
    </row>
    <row r="53" spans="1:8" x14ac:dyDescent="0.3">
      <c r="A53" s="2">
        <v>43770</v>
      </c>
      <c r="B53">
        <v>1112.5500489999999</v>
      </c>
      <c r="C53">
        <f t="shared" si="4"/>
        <v>1.3482167160100155E-2</v>
      </c>
      <c r="D53">
        <v>11890.599609000001</v>
      </c>
      <c r="E53">
        <f t="shared" si="5"/>
        <v>1.1070906452242415E-3</v>
      </c>
      <c r="F53" s="5">
        <v>-2.98E-2</v>
      </c>
      <c r="G53" s="5">
        <f t="shared" si="6"/>
        <v>4.3282167160100152E-2</v>
      </c>
      <c r="H53" s="5">
        <f t="shared" si="7"/>
        <v>3.090709064522424E-2</v>
      </c>
    </row>
    <row r="54" spans="1:8" x14ac:dyDescent="0.3">
      <c r="A54" s="2">
        <v>43773</v>
      </c>
      <c r="B54">
        <v>1179.650024</v>
      </c>
      <c r="C54">
        <f t="shared" si="4"/>
        <v>6.0311870967343861E-2</v>
      </c>
      <c r="D54">
        <v>11941.299805000001</v>
      </c>
      <c r="E54">
        <f t="shared" si="5"/>
        <v>4.2638889263098868E-3</v>
      </c>
      <c r="F54" s="5">
        <v>4.0000000000000001E-3</v>
      </c>
      <c r="G54" s="5">
        <f t="shared" si="6"/>
        <v>5.6311870967343858E-2</v>
      </c>
      <c r="H54" s="5">
        <f t="shared" si="7"/>
        <v>2.6388892630988675E-4</v>
      </c>
    </row>
    <row r="55" spans="1:8" x14ac:dyDescent="0.3">
      <c r="A55" s="2">
        <v>43774</v>
      </c>
      <c r="B55">
        <v>1143.5500489999999</v>
      </c>
      <c r="C55">
        <f t="shared" si="4"/>
        <v>-3.0602275476239116E-2</v>
      </c>
      <c r="D55">
        <v>11917.200194999999</v>
      </c>
      <c r="E55">
        <f t="shared" si="5"/>
        <v>-2.01817309619094E-3</v>
      </c>
      <c r="F55" s="5">
        <v>6.6E-3</v>
      </c>
      <c r="G55" s="5">
        <f t="shared" si="6"/>
        <v>-3.7202275476239118E-2</v>
      </c>
      <c r="H55" s="5">
        <f t="shared" si="7"/>
        <v>-8.6181730961909404E-3</v>
      </c>
    </row>
    <row r="56" spans="1:8" x14ac:dyDescent="0.3">
      <c r="A56" s="2">
        <v>43775</v>
      </c>
      <c r="B56">
        <v>1125.1999510000001</v>
      </c>
      <c r="C56">
        <f t="shared" si="4"/>
        <v>-1.6046606806625119E-2</v>
      </c>
      <c r="D56">
        <v>11966.049805000001</v>
      </c>
      <c r="E56">
        <f t="shared" si="5"/>
        <v>4.0990844494243322E-3</v>
      </c>
      <c r="F56" s="5">
        <v>-4.3E-3</v>
      </c>
      <c r="G56" s="5">
        <f t="shared" si="6"/>
        <v>-1.1746606806625119E-2</v>
      </c>
      <c r="H56" s="5">
        <f t="shared" si="7"/>
        <v>8.3990844494243322E-3</v>
      </c>
    </row>
    <row r="57" spans="1:8" x14ac:dyDescent="0.3">
      <c r="A57" s="2">
        <v>43776</v>
      </c>
      <c r="B57">
        <v>1105</v>
      </c>
      <c r="C57">
        <f t="shared" si="4"/>
        <v>-1.7952321258144149E-2</v>
      </c>
      <c r="D57">
        <v>12012.049805000001</v>
      </c>
      <c r="E57">
        <f t="shared" si="5"/>
        <v>3.8442093046260721E-3</v>
      </c>
      <c r="F57" s="5">
        <v>2.5000000000000001E-3</v>
      </c>
      <c r="G57" s="5">
        <f t="shared" si="6"/>
        <v>-2.0452321258144147E-2</v>
      </c>
      <c r="H57" s="5">
        <f t="shared" si="7"/>
        <v>1.3442093046260721E-3</v>
      </c>
    </row>
    <row r="58" spans="1:8" x14ac:dyDescent="0.3">
      <c r="A58" s="2">
        <v>43777</v>
      </c>
      <c r="B58">
        <v>1083.0500489999999</v>
      </c>
      <c r="C58">
        <f t="shared" si="4"/>
        <v>-1.9864209049773807E-2</v>
      </c>
      <c r="D58">
        <v>11908.150390999999</v>
      </c>
      <c r="E58">
        <f t="shared" si="5"/>
        <v>-8.6495990015586968E-3</v>
      </c>
      <c r="F58" s="5">
        <v>8.0000000000000002E-3</v>
      </c>
      <c r="G58" s="5">
        <f t="shared" si="6"/>
        <v>-2.7864209049773807E-2</v>
      </c>
      <c r="H58" s="5">
        <f t="shared" si="7"/>
        <v>-1.6649599001558699E-2</v>
      </c>
    </row>
    <row r="59" spans="1:8" x14ac:dyDescent="0.3">
      <c r="A59" s="2">
        <v>43780</v>
      </c>
      <c r="B59">
        <v>1083.9499510000001</v>
      </c>
      <c r="C59">
        <f t="shared" si="4"/>
        <v>8.3089604292156866E-4</v>
      </c>
      <c r="D59">
        <v>11913.450194999999</v>
      </c>
      <c r="E59">
        <f t="shared" si="5"/>
        <v>4.4505685820072732E-4</v>
      </c>
      <c r="F59" s="5">
        <v>1.1000000000000001E-3</v>
      </c>
      <c r="G59" s="5">
        <f t="shared" si="6"/>
        <v>-2.691039570784314E-4</v>
      </c>
      <c r="H59" s="5">
        <f t="shared" si="7"/>
        <v>-6.5494314179927269E-4</v>
      </c>
    </row>
    <row r="60" spans="1:8" x14ac:dyDescent="0.3">
      <c r="A60" s="2">
        <v>43782</v>
      </c>
      <c r="B60">
        <v>1065.4499510000001</v>
      </c>
      <c r="C60">
        <f t="shared" si="4"/>
        <v>-1.7067208668567022E-2</v>
      </c>
      <c r="D60">
        <v>11840.450194999999</v>
      </c>
      <c r="E60">
        <f t="shared" si="5"/>
        <v>-6.1275280296750343E-3</v>
      </c>
      <c r="F60" s="5">
        <v>-5.0000000000000001E-3</v>
      </c>
      <c r="G60" s="5">
        <f t="shared" si="6"/>
        <v>-1.2067208668567021E-2</v>
      </c>
      <c r="H60" s="5">
        <f t="shared" si="7"/>
        <v>-1.1275280296750342E-3</v>
      </c>
    </row>
    <row r="61" spans="1:8" x14ac:dyDescent="0.3">
      <c r="A61" s="2">
        <v>43783</v>
      </c>
      <c r="B61">
        <v>1050.9499510000001</v>
      </c>
      <c r="C61">
        <f t="shared" si="4"/>
        <v>-1.3609273702993486E-2</v>
      </c>
      <c r="D61">
        <v>11872.099609000001</v>
      </c>
      <c r="E61">
        <f t="shared" si="5"/>
        <v>2.6729907629159488E-3</v>
      </c>
      <c r="F61" s="5">
        <v>-2E-3</v>
      </c>
      <c r="G61" s="5">
        <f t="shared" si="6"/>
        <v>-1.1609273702993486E-2</v>
      </c>
      <c r="H61" s="5">
        <f t="shared" si="7"/>
        <v>4.6729907629159493E-3</v>
      </c>
    </row>
    <row r="62" spans="1:8" x14ac:dyDescent="0.3">
      <c r="A62" s="2">
        <v>43784</v>
      </c>
      <c r="B62">
        <v>1028.6999510000001</v>
      </c>
      <c r="C62">
        <f t="shared" si="4"/>
        <v>-2.1171322172695926E-2</v>
      </c>
      <c r="D62">
        <v>11895.450194999999</v>
      </c>
      <c r="E62">
        <f t="shared" si="5"/>
        <v>1.9668455259840515E-3</v>
      </c>
      <c r="F62" s="5">
        <v>5.9999999999999995E-4</v>
      </c>
      <c r="G62" s="5">
        <f t="shared" si="6"/>
        <v>-2.1771322172695926E-2</v>
      </c>
      <c r="H62" s="5">
        <f t="shared" si="7"/>
        <v>1.3668455259840517E-3</v>
      </c>
    </row>
    <row r="63" spans="1:8" x14ac:dyDescent="0.3">
      <c r="A63" s="2">
        <v>43787</v>
      </c>
      <c r="B63">
        <v>1025.099976</v>
      </c>
      <c r="C63">
        <f t="shared" si="4"/>
        <v>-3.4995384188562925E-3</v>
      </c>
      <c r="D63">
        <v>11884.5</v>
      </c>
      <c r="E63">
        <f t="shared" si="5"/>
        <v>-9.2053640850029556E-4</v>
      </c>
      <c r="F63" s="5">
        <v>-6.4000000000000003E-3</v>
      </c>
      <c r="G63" s="5">
        <f t="shared" si="6"/>
        <v>2.9004615811437078E-3</v>
      </c>
      <c r="H63" s="5">
        <f t="shared" si="7"/>
        <v>5.4794635914997046E-3</v>
      </c>
    </row>
    <row r="64" spans="1:8" x14ac:dyDescent="0.3">
      <c r="A64" s="2">
        <v>43788</v>
      </c>
      <c r="B64">
        <v>1022.150024</v>
      </c>
      <c r="C64">
        <f t="shared" si="4"/>
        <v>-2.8777212653060677E-3</v>
      </c>
      <c r="D64">
        <v>11940.099609000001</v>
      </c>
      <c r="E64">
        <f t="shared" si="5"/>
        <v>4.6783296731036884E-3</v>
      </c>
      <c r="F64" s="5">
        <v>-5.9999999999999995E-4</v>
      </c>
      <c r="G64" s="5">
        <f t="shared" si="6"/>
        <v>-2.2777212653060678E-3</v>
      </c>
      <c r="H64" s="5">
        <f t="shared" si="7"/>
        <v>5.2783296731036882E-3</v>
      </c>
    </row>
    <row r="65" spans="1:8" x14ac:dyDescent="0.3">
      <c r="A65" s="2">
        <v>43789</v>
      </c>
      <c r="B65">
        <v>1009.049988</v>
      </c>
      <c r="C65">
        <f t="shared" si="4"/>
        <v>-1.2816157797204185E-2</v>
      </c>
      <c r="D65">
        <v>11999.099609000001</v>
      </c>
      <c r="E65">
        <f t="shared" si="5"/>
        <v>4.9413323114597812E-3</v>
      </c>
      <c r="F65" s="5">
        <v>-2.3E-3</v>
      </c>
      <c r="G65" s="5">
        <f t="shared" si="6"/>
        <v>-1.0516157797204185E-2</v>
      </c>
      <c r="H65" s="5">
        <f t="shared" si="7"/>
        <v>7.2413323114597812E-3</v>
      </c>
    </row>
    <row r="66" spans="1:8" x14ac:dyDescent="0.3">
      <c r="A66" s="2">
        <v>43790</v>
      </c>
      <c r="B66">
        <v>1012.799988</v>
      </c>
      <c r="C66">
        <f t="shared" si="4"/>
        <v>3.7163669239347933E-3</v>
      </c>
      <c r="D66">
        <v>11968.400390999999</v>
      </c>
      <c r="E66">
        <f t="shared" si="5"/>
        <v>-2.5584601345400469E-3</v>
      </c>
      <c r="F66" s="5">
        <v>7.3000000000000001E-3</v>
      </c>
      <c r="G66" s="5">
        <f t="shared" si="6"/>
        <v>-3.5836330760652068E-3</v>
      </c>
      <c r="H66" s="5">
        <f t="shared" si="7"/>
        <v>-9.858460134540047E-3</v>
      </c>
    </row>
    <row r="67" spans="1:8" x14ac:dyDescent="0.3">
      <c r="A67" s="2">
        <v>43791</v>
      </c>
      <c r="B67">
        <v>1007.150024</v>
      </c>
      <c r="C67">
        <f t="shared" si="4"/>
        <v>-5.5785585179133658E-3</v>
      </c>
      <c r="D67">
        <v>11914.400390999999</v>
      </c>
      <c r="E67">
        <f t="shared" si="5"/>
        <v>-4.5118811399898467E-3</v>
      </c>
      <c r="F67" s="5">
        <v>-1.5E-3</v>
      </c>
      <c r="G67" s="5">
        <f t="shared" si="6"/>
        <v>-4.0785585179133662E-3</v>
      </c>
      <c r="H67" s="5">
        <f t="shared" si="7"/>
        <v>-3.0118811399898466E-3</v>
      </c>
    </row>
    <row r="68" spans="1:8" x14ac:dyDescent="0.3">
      <c r="A68" s="2">
        <v>43794</v>
      </c>
      <c r="B68">
        <v>1020.549988</v>
      </c>
      <c r="C68">
        <f t="shared" si="4"/>
        <v>1.3304834116749178E-2</v>
      </c>
      <c r="D68">
        <v>12073.75</v>
      </c>
      <c r="E68">
        <f t="shared" si="5"/>
        <v>1.3374538690203129E-2</v>
      </c>
      <c r="F68" s="5">
        <v>-4.1999999999999997E-3</v>
      </c>
      <c r="G68" s="5">
        <f t="shared" si="6"/>
        <v>1.7504834116749177E-2</v>
      </c>
      <c r="H68" s="5">
        <f t="shared" si="7"/>
        <v>1.7574538690203128E-2</v>
      </c>
    </row>
    <row r="69" spans="1:8" x14ac:dyDescent="0.3">
      <c r="A69" s="2">
        <v>43795</v>
      </c>
      <c r="B69">
        <v>1018.400024</v>
      </c>
      <c r="C69">
        <f t="shared" ref="C69:C100" si="8">(B69-B68)/B68</f>
        <v>-2.1066719173779016E-3</v>
      </c>
      <c r="D69">
        <v>12037.700194999999</v>
      </c>
      <c r="E69">
        <f t="shared" ref="E69:E100" si="9">(D69-D68)/D68</f>
        <v>-2.9858001863547414E-3</v>
      </c>
      <c r="F69" s="5">
        <v>1.5E-3</v>
      </c>
      <c r="G69" s="5">
        <f t="shared" ref="G69:G100" si="10">C69-F69</f>
        <v>-3.6066719173779016E-3</v>
      </c>
      <c r="H69" s="5">
        <f t="shared" ref="H69:H100" si="11">E69-F69</f>
        <v>-4.4858001863547414E-3</v>
      </c>
    </row>
    <row r="70" spans="1:8" x14ac:dyDescent="0.3">
      <c r="A70" s="2">
        <v>43796</v>
      </c>
      <c r="B70">
        <v>1039.099976</v>
      </c>
      <c r="C70">
        <f t="shared" si="8"/>
        <v>2.0325953959325457E-2</v>
      </c>
      <c r="D70">
        <v>12100.700194999999</v>
      </c>
      <c r="E70">
        <f t="shared" si="9"/>
        <v>5.2335578208010025E-3</v>
      </c>
      <c r="F70" s="5">
        <v>-1.6999999999999999E-3</v>
      </c>
      <c r="G70" s="5">
        <f t="shared" si="10"/>
        <v>2.2025953959325457E-2</v>
      </c>
      <c r="H70" s="5">
        <f t="shared" si="11"/>
        <v>6.9335578208010026E-3</v>
      </c>
    </row>
    <row r="71" spans="1:8" x14ac:dyDescent="0.3">
      <c r="A71" s="2">
        <v>43797</v>
      </c>
      <c r="B71">
        <v>1031.3000489999999</v>
      </c>
      <c r="C71">
        <f t="shared" si="8"/>
        <v>-7.5064259264308033E-3</v>
      </c>
      <c r="D71">
        <v>12151.150390999999</v>
      </c>
      <c r="E71">
        <f t="shared" si="9"/>
        <v>4.1691964255792212E-3</v>
      </c>
      <c r="F71" s="5">
        <v>-2.2000000000000001E-3</v>
      </c>
      <c r="G71" s="5">
        <f t="shared" si="10"/>
        <v>-5.3064259264308036E-3</v>
      </c>
      <c r="H71" s="5">
        <f t="shared" si="11"/>
        <v>6.3691964255792217E-3</v>
      </c>
    </row>
    <row r="72" spans="1:8" x14ac:dyDescent="0.3">
      <c r="A72" s="2">
        <v>43798</v>
      </c>
      <c r="B72">
        <v>1048.599976</v>
      </c>
      <c r="C72">
        <f t="shared" si="8"/>
        <v>1.6774872663658746E-2</v>
      </c>
      <c r="D72">
        <v>12056.049805000001</v>
      </c>
      <c r="E72">
        <f t="shared" si="9"/>
        <v>-7.8264676956378443E-3</v>
      </c>
      <c r="F72" s="5">
        <v>1.1000000000000001E-3</v>
      </c>
      <c r="G72" s="5">
        <f t="shared" si="10"/>
        <v>1.5674872663658745E-2</v>
      </c>
      <c r="H72" s="5">
        <f t="shared" si="11"/>
        <v>-8.9264676956378446E-3</v>
      </c>
    </row>
    <row r="73" spans="1:8" x14ac:dyDescent="0.3">
      <c r="A73" s="2">
        <v>43801</v>
      </c>
      <c r="B73">
        <v>1021.049988</v>
      </c>
      <c r="C73">
        <f t="shared" si="8"/>
        <v>-2.627311523035929E-2</v>
      </c>
      <c r="D73">
        <v>12048.200194999999</v>
      </c>
      <c r="E73">
        <f t="shared" si="9"/>
        <v>-6.5109303021837679E-4</v>
      </c>
      <c r="F73" s="5">
        <v>3.7000000000000002E-3</v>
      </c>
      <c r="G73" s="5">
        <f t="shared" si="10"/>
        <v>-2.9973115230359289E-2</v>
      </c>
      <c r="H73" s="5">
        <f t="shared" si="11"/>
        <v>-4.3510930302183767E-3</v>
      </c>
    </row>
    <row r="74" spans="1:8" x14ac:dyDescent="0.3">
      <c r="A74" s="2">
        <v>43802</v>
      </c>
      <c r="B74">
        <v>1013.099976</v>
      </c>
      <c r="C74">
        <f t="shared" si="8"/>
        <v>-7.7861143856161677E-3</v>
      </c>
      <c r="D74">
        <v>11994.200194999999</v>
      </c>
      <c r="E74">
        <f t="shared" si="9"/>
        <v>-4.4819972382605317E-3</v>
      </c>
      <c r="F74" s="5">
        <v>-3.3999999999999998E-3</v>
      </c>
      <c r="G74" s="5">
        <f t="shared" si="10"/>
        <v>-4.3861143856161675E-3</v>
      </c>
      <c r="H74" s="5">
        <f t="shared" si="11"/>
        <v>-1.0819972382605319E-3</v>
      </c>
    </row>
    <row r="75" spans="1:8" x14ac:dyDescent="0.3">
      <c r="A75" s="2">
        <v>43803</v>
      </c>
      <c r="B75">
        <v>1013.900024</v>
      </c>
      <c r="C75">
        <f t="shared" si="8"/>
        <v>7.8970291082117324E-4</v>
      </c>
      <c r="D75">
        <v>12043.200194999999</v>
      </c>
      <c r="E75">
        <f t="shared" si="9"/>
        <v>4.0853078323994079E-3</v>
      </c>
      <c r="F75" s="5">
        <v>0</v>
      </c>
      <c r="G75" s="5">
        <f t="shared" si="10"/>
        <v>7.8970291082117324E-4</v>
      </c>
      <c r="H75" s="5">
        <f t="shared" si="11"/>
        <v>4.0853078323994079E-3</v>
      </c>
    </row>
    <row r="76" spans="1:8" x14ac:dyDescent="0.3">
      <c r="A76" s="2">
        <v>43804</v>
      </c>
      <c r="B76">
        <v>1026.1999510000001</v>
      </c>
      <c r="C76">
        <f t="shared" si="8"/>
        <v>1.2131301616381089E-2</v>
      </c>
      <c r="D76">
        <v>12018.400390999999</v>
      </c>
      <c r="E76">
        <f t="shared" si="9"/>
        <v>-2.0592370465033379E-3</v>
      </c>
      <c r="F76" s="5">
        <v>2.2599999999999999E-2</v>
      </c>
      <c r="G76" s="5">
        <f t="shared" si="10"/>
        <v>-1.0468698383618909E-2</v>
      </c>
      <c r="H76" s="5">
        <f t="shared" si="11"/>
        <v>-2.4659237046503336E-2</v>
      </c>
    </row>
    <row r="77" spans="1:8" x14ac:dyDescent="0.3">
      <c r="A77" s="2">
        <v>43805</v>
      </c>
      <c r="B77">
        <v>1018.599976</v>
      </c>
      <c r="C77">
        <f t="shared" si="8"/>
        <v>-7.4059397416596498E-3</v>
      </c>
      <c r="D77">
        <v>11921.5</v>
      </c>
      <c r="E77">
        <f t="shared" si="9"/>
        <v>-8.0626695606316502E-3</v>
      </c>
      <c r="F77" s="5">
        <v>8.0000000000000002E-3</v>
      </c>
      <c r="G77" s="5">
        <f t="shared" si="10"/>
        <v>-1.5405939741659651E-2</v>
      </c>
      <c r="H77" s="5">
        <f t="shared" si="11"/>
        <v>-1.606266956063165E-2</v>
      </c>
    </row>
    <row r="78" spans="1:8" x14ac:dyDescent="0.3">
      <c r="A78" s="2">
        <v>43808</v>
      </c>
      <c r="B78">
        <v>1005.5</v>
      </c>
      <c r="C78">
        <f t="shared" si="8"/>
        <v>-1.2860766059943409E-2</v>
      </c>
      <c r="D78">
        <v>11937.5</v>
      </c>
      <c r="E78">
        <f t="shared" si="9"/>
        <v>1.3421129891372731E-3</v>
      </c>
      <c r="F78" s="5">
        <v>-2.9999999999999997E-4</v>
      </c>
      <c r="G78" s="5">
        <f t="shared" si="10"/>
        <v>-1.2560766059943409E-2</v>
      </c>
      <c r="H78" s="5">
        <f t="shared" si="11"/>
        <v>1.642112989137273E-3</v>
      </c>
    </row>
    <row r="79" spans="1:8" x14ac:dyDescent="0.3">
      <c r="A79" s="2">
        <v>43809</v>
      </c>
      <c r="B79">
        <v>985.25</v>
      </c>
      <c r="C79">
        <f t="shared" si="8"/>
        <v>-2.013923421183491E-2</v>
      </c>
      <c r="D79">
        <v>11856.799805000001</v>
      </c>
      <c r="E79">
        <f t="shared" si="9"/>
        <v>-6.7602257591622564E-3</v>
      </c>
      <c r="F79" s="5">
        <v>6.6E-3</v>
      </c>
      <c r="G79" s="5">
        <f t="shared" si="10"/>
        <v>-2.6739234211834911E-2</v>
      </c>
      <c r="H79" s="5">
        <f t="shared" si="11"/>
        <v>-1.3360225759162257E-2</v>
      </c>
    </row>
    <row r="80" spans="1:8" x14ac:dyDescent="0.3">
      <c r="A80" s="2">
        <v>43810</v>
      </c>
      <c r="B80">
        <v>968.40002400000003</v>
      </c>
      <c r="C80">
        <f t="shared" si="8"/>
        <v>-1.7102233950773885E-2</v>
      </c>
      <c r="D80">
        <v>11910.150390999999</v>
      </c>
      <c r="E80">
        <f t="shared" si="9"/>
        <v>4.4995771943033705E-3</v>
      </c>
      <c r="F80" s="5">
        <v>8.5000000000000006E-3</v>
      </c>
      <c r="G80" s="5">
        <f t="shared" si="10"/>
        <v>-2.5602233950773885E-2</v>
      </c>
      <c r="H80" s="5">
        <f t="shared" si="11"/>
        <v>-4.0004228056966301E-3</v>
      </c>
    </row>
    <row r="81" spans="1:8" x14ac:dyDescent="0.3">
      <c r="A81" s="2">
        <v>43811</v>
      </c>
      <c r="B81">
        <v>970.45001200000002</v>
      </c>
      <c r="C81">
        <f t="shared" si="8"/>
        <v>2.1168814014816515E-3</v>
      </c>
      <c r="D81">
        <v>11971.799805000001</v>
      </c>
      <c r="E81">
        <f t="shared" si="9"/>
        <v>5.1762078543178781E-3</v>
      </c>
      <c r="F81" s="5">
        <v>1.5E-3</v>
      </c>
      <c r="G81" s="5">
        <f t="shared" si="10"/>
        <v>6.1688140148165142E-4</v>
      </c>
      <c r="H81" s="5">
        <f t="shared" si="11"/>
        <v>3.6762078543178781E-3</v>
      </c>
    </row>
    <row r="82" spans="1:8" x14ac:dyDescent="0.3">
      <c r="A82" s="2">
        <v>43812</v>
      </c>
      <c r="B82">
        <v>964.09997599999997</v>
      </c>
      <c r="C82">
        <f t="shared" si="8"/>
        <v>-6.543393190251252E-3</v>
      </c>
      <c r="D82">
        <v>12086.700194999999</v>
      </c>
      <c r="E82">
        <f t="shared" si="9"/>
        <v>9.5975869853763291E-3</v>
      </c>
      <c r="F82" s="5">
        <v>1.8E-3</v>
      </c>
      <c r="G82" s="5">
        <f t="shared" si="10"/>
        <v>-8.3433931902512515E-3</v>
      </c>
      <c r="H82" s="5">
        <f t="shared" si="11"/>
        <v>7.7975869853763296E-3</v>
      </c>
    </row>
    <row r="83" spans="1:8" x14ac:dyDescent="0.3">
      <c r="A83" s="2">
        <v>43815</v>
      </c>
      <c r="B83">
        <v>990.20001200000002</v>
      </c>
      <c r="C83">
        <f t="shared" si="8"/>
        <v>2.7071918524765159E-2</v>
      </c>
      <c r="D83">
        <v>12053.950194999999</v>
      </c>
      <c r="E83">
        <f t="shared" si="9"/>
        <v>-2.7095898360702244E-3</v>
      </c>
      <c r="F83" s="5">
        <v>1.8E-3</v>
      </c>
      <c r="G83" s="5">
        <f t="shared" si="10"/>
        <v>2.5271918524765159E-2</v>
      </c>
      <c r="H83" s="5">
        <f t="shared" si="11"/>
        <v>-4.5095898360702248E-3</v>
      </c>
    </row>
    <row r="84" spans="1:8" x14ac:dyDescent="0.3">
      <c r="A84" s="2">
        <v>43816</v>
      </c>
      <c r="B84">
        <v>991.40002400000003</v>
      </c>
      <c r="C84">
        <f t="shared" si="8"/>
        <v>1.2118884926856728E-3</v>
      </c>
      <c r="D84">
        <v>12165</v>
      </c>
      <c r="E84">
        <f t="shared" si="9"/>
        <v>9.2127313622105567E-3</v>
      </c>
      <c r="F84" s="5">
        <v>-7.4000000000000003E-3</v>
      </c>
      <c r="G84" s="5">
        <f t="shared" si="10"/>
        <v>8.6118884926856733E-3</v>
      </c>
      <c r="H84" s="5">
        <f t="shared" si="11"/>
        <v>1.6612731362210559E-2</v>
      </c>
    </row>
    <row r="85" spans="1:8" x14ac:dyDescent="0.3">
      <c r="A85" s="2">
        <v>43817</v>
      </c>
      <c r="B85">
        <v>990.95001200000002</v>
      </c>
      <c r="C85">
        <f t="shared" si="8"/>
        <v>-4.5391566381484694E-4</v>
      </c>
      <c r="D85">
        <v>12221.650390999999</v>
      </c>
      <c r="E85">
        <f t="shared" si="9"/>
        <v>4.6568344430743293E-3</v>
      </c>
      <c r="F85" s="5">
        <v>-5.7999999999999996E-3</v>
      </c>
      <c r="G85" s="5">
        <f t="shared" si="10"/>
        <v>5.3460843361851527E-3</v>
      </c>
      <c r="H85" s="5">
        <f t="shared" si="11"/>
        <v>1.0456834443074329E-2</v>
      </c>
    </row>
    <row r="86" spans="1:8" x14ac:dyDescent="0.3">
      <c r="A86" s="2">
        <v>43818</v>
      </c>
      <c r="B86">
        <v>995.90002400000003</v>
      </c>
      <c r="C86">
        <f t="shared" si="8"/>
        <v>4.9952186690119492E-3</v>
      </c>
      <c r="D86">
        <v>12259.700194999999</v>
      </c>
      <c r="E86">
        <f t="shared" si="9"/>
        <v>3.1133114418016757E-3</v>
      </c>
      <c r="F86" s="5">
        <v>6.1000000000000004E-3</v>
      </c>
      <c r="G86" s="5">
        <f t="shared" si="10"/>
        <v>-1.1047813309880512E-3</v>
      </c>
      <c r="H86" s="5">
        <f t="shared" si="11"/>
        <v>-2.9866885581983247E-3</v>
      </c>
    </row>
    <row r="87" spans="1:8" x14ac:dyDescent="0.3">
      <c r="A87" s="2">
        <v>43819</v>
      </c>
      <c r="B87">
        <v>982.34997599999997</v>
      </c>
      <c r="C87">
        <f t="shared" si="8"/>
        <v>-1.3605831582950197E-2</v>
      </c>
      <c r="D87">
        <v>12271.799805000001</v>
      </c>
      <c r="E87">
        <f t="shared" si="9"/>
        <v>9.869417528607944E-4</v>
      </c>
      <c r="F87" s="5">
        <v>-2.1899999999999999E-2</v>
      </c>
      <c r="G87" s="5">
        <f t="shared" si="10"/>
        <v>8.294168417049802E-3</v>
      </c>
      <c r="H87" s="5">
        <f t="shared" si="11"/>
        <v>2.2886941752860795E-2</v>
      </c>
    </row>
    <row r="88" spans="1:8" x14ac:dyDescent="0.3">
      <c r="A88" s="2">
        <v>43822</v>
      </c>
      <c r="B88">
        <v>989.40002400000003</v>
      </c>
      <c r="C88">
        <f t="shared" si="8"/>
        <v>7.1767172313750441E-3</v>
      </c>
      <c r="D88">
        <v>12262.75</v>
      </c>
      <c r="E88">
        <f t="shared" si="9"/>
        <v>-7.3744724847233279E-4</v>
      </c>
      <c r="F88" s="5">
        <v>-5.4999999999999997E-3</v>
      </c>
      <c r="G88" s="5">
        <f t="shared" si="10"/>
        <v>1.2676717231375045E-2</v>
      </c>
      <c r="H88" s="5">
        <f t="shared" si="11"/>
        <v>4.7625527515276671E-3</v>
      </c>
    </row>
    <row r="89" spans="1:8" x14ac:dyDescent="0.3">
      <c r="A89" s="2">
        <v>43823</v>
      </c>
      <c r="B89">
        <v>978.90002400000003</v>
      </c>
      <c r="C89">
        <f t="shared" si="8"/>
        <v>-1.0612492162219716E-2</v>
      </c>
      <c r="D89">
        <v>12214.549805000001</v>
      </c>
      <c r="E89">
        <f t="shared" si="9"/>
        <v>-3.9306187437564526E-3</v>
      </c>
      <c r="F89" s="5">
        <v>1.4E-3</v>
      </c>
      <c r="G89" s="5">
        <f t="shared" si="10"/>
        <v>-1.2012492162219716E-2</v>
      </c>
      <c r="H89" s="5">
        <f t="shared" si="11"/>
        <v>-5.3306187437564528E-3</v>
      </c>
    </row>
    <row r="90" spans="1:8" x14ac:dyDescent="0.3">
      <c r="A90" s="2">
        <v>43825</v>
      </c>
      <c r="B90">
        <v>1096.5</v>
      </c>
      <c r="C90">
        <f t="shared" si="8"/>
        <v>0.12013481777174823</v>
      </c>
      <c r="D90">
        <v>12126.549805000001</v>
      </c>
      <c r="E90">
        <f t="shared" si="9"/>
        <v>-7.2045225902617697E-3</v>
      </c>
      <c r="F90" s="5">
        <v>8.0000000000000004E-4</v>
      </c>
      <c r="G90" s="5">
        <f t="shared" si="10"/>
        <v>0.11933481777174823</v>
      </c>
      <c r="H90" s="5">
        <f t="shared" si="11"/>
        <v>-8.00452259026177E-3</v>
      </c>
    </row>
    <row r="91" spans="1:8" x14ac:dyDescent="0.3">
      <c r="A91" s="2">
        <v>43826</v>
      </c>
      <c r="B91">
        <v>1113.150024</v>
      </c>
      <c r="C91">
        <f t="shared" si="8"/>
        <v>1.5184700410396745E-2</v>
      </c>
      <c r="D91">
        <v>12245.799805000001</v>
      </c>
      <c r="E91">
        <f t="shared" si="9"/>
        <v>9.8337946009037971E-3</v>
      </c>
      <c r="F91" s="5">
        <v>-1.1599999999999999E-2</v>
      </c>
      <c r="G91" s="5">
        <f t="shared" si="10"/>
        <v>2.6784700410396746E-2</v>
      </c>
      <c r="H91" s="5">
        <f t="shared" si="11"/>
        <v>2.1433794600903798E-2</v>
      </c>
    </row>
    <row r="92" spans="1:8" x14ac:dyDescent="0.3">
      <c r="A92" s="2">
        <v>43829</v>
      </c>
      <c r="B92">
        <v>1104.5</v>
      </c>
      <c r="C92">
        <f t="shared" si="8"/>
        <v>-7.7707620837279253E-3</v>
      </c>
      <c r="D92">
        <v>12255.849609000001</v>
      </c>
      <c r="E92">
        <f t="shared" si="9"/>
        <v>8.2067355011771902E-4</v>
      </c>
      <c r="F92" s="5">
        <v>6.7999999999999996E-3</v>
      </c>
      <c r="G92" s="5">
        <f t="shared" si="10"/>
        <v>-1.4570762083727925E-2</v>
      </c>
      <c r="H92" s="5">
        <f t="shared" si="11"/>
        <v>-5.9793264498822808E-3</v>
      </c>
    </row>
    <row r="93" spans="1:8" x14ac:dyDescent="0.3">
      <c r="A93" s="2">
        <v>43830</v>
      </c>
      <c r="B93">
        <v>1084.650024</v>
      </c>
      <c r="C93">
        <f t="shared" si="8"/>
        <v>-1.7971911272068781E-2</v>
      </c>
      <c r="D93">
        <v>12168.450194999999</v>
      </c>
      <c r="E93">
        <f t="shared" si="9"/>
        <v>-7.1312407371431985E-3</v>
      </c>
      <c r="F93" s="5">
        <v>1.5E-3</v>
      </c>
      <c r="G93" s="5">
        <f t="shared" si="10"/>
        <v>-1.9471911272068782E-2</v>
      </c>
      <c r="H93" s="5">
        <f t="shared" si="11"/>
        <v>-8.631240737143199E-3</v>
      </c>
    </row>
    <row r="94" spans="1:8" x14ac:dyDescent="0.3">
      <c r="A94" s="2">
        <v>43831</v>
      </c>
      <c r="B94">
        <v>1091.849976</v>
      </c>
      <c r="C94">
        <f t="shared" si="8"/>
        <v>6.6380416177448396E-3</v>
      </c>
      <c r="D94">
        <v>12182.5</v>
      </c>
      <c r="E94">
        <f t="shared" si="9"/>
        <v>1.1546092374009639E-3</v>
      </c>
      <c r="F94" s="5">
        <v>-8.0999999999999996E-3</v>
      </c>
      <c r="G94" s="5">
        <f t="shared" si="10"/>
        <v>1.4738041617744838E-2</v>
      </c>
      <c r="H94" s="5">
        <f t="shared" si="11"/>
        <v>9.2546092374009639E-3</v>
      </c>
    </row>
    <row r="95" spans="1:8" x14ac:dyDescent="0.3">
      <c r="A95" s="2">
        <v>43832</v>
      </c>
      <c r="B95">
        <v>1073.25</v>
      </c>
      <c r="C95">
        <f t="shared" si="8"/>
        <v>-1.7035285441083316E-2</v>
      </c>
      <c r="D95">
        <v>12282.200194999999</v>
      </c>
      <c r="E95">
        <f t="shared" si="9"/>
        <v>8.1838863123332196E-3</v>
      </c>
      <c r="F95" s="5">
        <v>2.0000000000000001E-4</v>
      </c>
      <c r="G95" s="5">
        <f t="shared" si="10"/>
        <v>-1.7235285441083315E-2</v>
      </c>
      <c r="H95" s="5">
        <f t="shared" si="11"/>
        <v>7.9838863123332191E-3</v>
      </c>
    </row>
    <row r="96" spans="1:8" x14ac:dyDescent="0.3">
      <c r="A96" s="2">
        <v>43833</v>
      </c>
      <c r="B96">
        <v>1095.349976</v>
      </c>
      <c r="C96">
        <f t="shared" si="8"/>
        <v>2.0591638481248516E-2</v>
      </c>
      <c r="D96">
        <v>12226.650390999999</v>
      </c>
      <c r="E96">
        <f t="shared" si="9"/>
        <v>-4.5227893307433773E-3</v>
      </c>
      <c r="F96" s="5">
        <v>1.1999999999999999E-3</v>
      </c>
      <c r="G96" s="5">
        <f t="shared" si="10"/>
        <v>1.9391638481248516E-2</v>
      </c>
      <c r="H96" s="5">
        <f t="shared" si="11"/>
        <v>-5.722789330743377E-3</v>
      </c>
    </row>
    <row r="97" spans="1:8" x14ac:dyDescent="0.3">
      <c r="A97" s="2">
        <v>43836</v>
      </c>
      <c r="B97">
        <v>1178.4499510000001</v>
      </c>
      <c r="C97">
        <f t="shared" si="8"/>
        <v>7.5866140339423432E-2</v>
      </c>
      <c r="D97">
        <v>11993.049805000001</v>
      </c>
      <c r="E97">
        <f t="shared" si="9"/>
        <v>-1.9105853077466855E-2</v>
      </c>
      <c r="F97" s="5">
        <v>8.3999999999999995E-3</v>
      </c>
      <c r="G97" s="5">
        <f t="shared" si="10"/>
        <v>6.7466140339423428E-2</v>
      </c>
      <c r="H97" s="5">
        <f t="shared" si="11"/>
        <v>-2.7505853077466856E-2</v>
      </c>
    </row>
    <row r="98" spans="1:8" x14ac:dyDescent="0.3">
      <c r="A98" s="2">
        <v>43837</v>
      </c>
      <c r="B98">
        <v>1147.25</v>
      </c>
      <c r="C98">
        <f t="shared" si="8"/>
        <v>-2.6475414567690921E-2</v>
      </c>
      <c r="D98">
        <v>12052.950194999999</v>
      </c>
      <c r="E98">
        <f t="shared" si="9"/>
        <v>4.994591948999154E-3</v>
      </c>
      <c r="F98" s="5">
        <v>-2.3E-3</v>
      </c>
      <c r="G98" s="5">
        <f t="shared" si="10"/>
        <v>-2.4175414567690921E-2</v>
      </c>
      <c r="H98" s="5">
        <f t="shared" si="11"/>
        <v>7.294591948999154E-3</v>
      </c>
    </row>
    <row r="99" spans="1:8" x14ac:dyDescent="0.3">
      <c r="A99" s="2">
        <v>43838</v>
      </c>
      <c r="B99">
        <v>1122.5</v>
      </c>
      <c r="C99">
        <f t="shared" si="8"/>
        <v>-2.1573327522336021E-2</v>
      </c>
      <c r="D99">
        <v>12025.349609000001</v>
      </c>
      <c r="E99">
        <f t="shared" si="9"/>
        <v>-2.2899444163843288E-3</v>
      </c>
      <c r="F99" s="5">
        <v>1.1000000000000001E-3</v>
      </c>
      <c r="G99" s="5">
        <f t="shared" si="10"/>
        <v>-2.2673327522336022E-2</v>
      </c>
      <c r="H99" s="5">
        <f t="shared" si="11"/>
        <v>-3.3899444163843287E-3</v>
      </c>
    </row>
    <row r="100" spans="1:8" x14ac:dyDescent="0.3">
      <c r="A100" s="2">
        <v>43839</v>
      </c>
      <c r="B100">
        <v>1142.75</v>
      </c>
      <c r="C100">
        <f t="shared" si="8"/>
        <v>1.8040089086859688E-2</v>
      </c>
      <c r="D100">
        <v>12215.900390999999</v>
      </c>
      <c r="E100">
        <f t="shared" si="9"/>
        <v>1.5845758185474009E-2</v>
      </c>
      <c r="F100" s="5">
        <v>-5.0000000000000001E-3</v>
      </c>
      <c r="G100" s="5">
        <f t="shared" si="10"/>
        <v>2.3040089086859689E-2</v>
      </c>
      <c r="H100" s="5">
        <f t="shared" si="11"/>
        <v>2.084575818547401E-2</v>
      </c>
    </row>
    <row r="101" spans="1:8" x14ac:dyDescent="0.3">
      <c r="A101" s="2">
        <v>43840</v>
      </c>
      <c r="B101">
        <v>1163.150024</v>
      </c>
      <c r="C101">
        <f t="shared" ref="C101:C132" si="12">(B101-B100)/B100</f>
        <v>1.7851694596368435E-2</v>
      </c>
      <c r="D101">
        <v>12256.799805000001</v>
      </c>
      <c r="E101">
        <f t="shared" ref="E101:E132" si="13">(D101-D100)/D100</f>
        <v>3.3480474374311181E-3</v>
      </c>
      <c r="F101" s="5">
        <v>9.4000000000000004E-3</v>
      </c>
      <c r="G101" s="5">
        <f t="shared" ref="G101:G128" si="14">C101-F101</f>
        <v>8.4516945963684347E-3</v>
      </c>
      <c r="H101" s="5">
        <f t="shared" ref="H101:H128" si="15">E101-F101</f>
        <v>-6.0519525625688823E-3</v>
      </c>
    </row>
    <row r="102" spans="1:8" x14ac:dyDescent="0.3">
      <c r="A102" s="2">
        <v>43843</v>
      </c>
      <c r="B102">
        <v>1265.9499510000001</v>
      </c>
      <c r="C102">
        <f t="shared" si="12"/>
        <v>8.8380625782457117E-2</v>
      </c>
      <c r="D102">
        <v>12329.549805000001</v>
      </c>
      <c r="E102">
        <f t="shared" si="13"/>
        <v>5.9354808071779546E-3</v>
      </c>
      <c r="F102" s="5">
        <v>1.1000000000000001E-3</v>
      </c>
      <c r="G102" s="5">
        <f t="shared" si="14"/>
        <v>8.7280625782457114E-2</v>
      </c>
      <c r="H102" s="5">
        <f t="shared" si="15"/>
        <v>4.8354808071779543E-3</v>
      </c>
    </row>
    <row r="103" spans="1:8" x14ac:dyDescent="0.3">
      <c r="A103" s="2">
        <v>43844</v>
      </c>
      <c r="B103">
        <v>1273.0500489999999</v>
      </c>
      <c r="C103">
        <f t="shared" si="12"/>
        <v>5.6085139814503523E-3</v>
      </c>
      <c r="D103">
        <v>12362.299805000001</v>
      </c>
      <c r="E103">
        <f t="shared" si="13"/>
        <v>2.6562202609148712E-3</v>
      </c>
      <c r="F103" s="5">
        <v>1.06E-2</v>
      </c>
      <c r="G103" s="5">
        <f t="shared" si="14"/>
        <v>-4.9914860185496478E-3</v>
      </c>
      <c r="H103" s="5">
        <f t="shared" si="15"/>
        <v>-7.9437797390851279E-3</v>
      </c>
    </row>
    <row r="104" spans="1:8" x14ac:dyDescent="0.3">
      <c r="A104" s="2">
        <v>43845</v>
      </c>
      <c r="B104">
        <v>1271.4499510000001</v>
      </c>
      <c r="C104">
        <f t="shared" si="12"/>
        <v>-1.2569010945459608E-3</v>
      </c>
      <c r="D104">
        <v>12343.299805000001</v>
      </c>
      <c r="E104">
        <f t="shared" si="13"/>
        <v>-1.5369308542667235E-3</v>
      </c>
      <c r="F104" s="5">
        <v>-5.8999999999999999E-3</v>
      </c>
      <c r="G104" s="5">
        <f t="shared" si="14"/>
        <v>4.643098905454039E-3</v>
      </c>
      <c r="H104" s="5">
        <f t="shared" si="15"/>
        <v>4.3630691457332768E-3</v>
      </c>
    </row>
    <row r="105" spans="1:8" x14ac:dyDescent="0.3">
      <c r="A105" s="2">
        <v>43846</v>
      </c>
      <c r="B105">
        <v>1373.650024</v>
      </c>
      <c r="C105">
        <f t="shared" si="12"/>
        <v>8.0380728254084433E-2</v>
      </c>
      <c r="D105">
        <v>12355.5</v>
      </c>
      <c r="E105">
        <f t="shared" si="13"/>
        <v>9.8840627650131343E-4</v>
      </c>
      <c r="F105" s="5">
        <v>-3.8E-3</v>
      </c>
      <c r="G105" s="5">
        <f t="shared" si="14"/>
        <v>8.418072825408443E-2</v>
      </c>
      <c r="H105" s="5">
        <f t="shared" si="15"/>
        <v>4.7884062765013134E-3</v>
      </c>
    </row>
    <row r="106" spans="1:8" x14ac:dyDescent="0.3">
      <c r="A106" s="2">
        <v>43847</v>
      </c>
      <c r="B106">
        <v>1404.5500489999999</v>
      </c>
      <c r="C106">
        <f t="shared" si="12"/>
        <v>2.2494830895878844E-2</v>
      </c>
      <c r="D106">
        <v>12352.349609000001</v>
      </c>
      <c r="E106">
        <f t="shared" si="13"/>
        <v>-2.5497883533642649E-4</v>
      </c>
      <c r="F106" s="5">
        <v>3.5999999999999999E-3</v>
      </c>
      <c r="G106" s="5">
        <f t="shared" si="14"/>
        <v>1.8894830895878845E-2</v>
      </c>
      <c r="H106" s="5">
        <f t="shared" si="15"/>
        <v>-3.8549788353364266E-3</v>
      </c>
    </row>
    <row r="107" spans="1:8" x14ac:dyDescent="0.3">
      <c r="A107" s="2">
        <v>43850</v>
      </c>
      <c r="B107">
        <v>1466.3000489999999</v>
      </c>
      <c r="C107">
        <f t="shared" si="12"/>
        <v>4.3964257481578714E-2</v>
      </c>
      <c r="D107">
        <v>12224.549805000001</v>
      </c>
      <c r="E107">
        <f t="shared" si="13"/>
        <v>-1.0346193885808128E-2</v>
      </c>
      <c r="F107" s="5">
        <v>2.5999999999999999E-3</v>
      </c>
      <c r="G107" s="5">
        <f t="shared" si="14"/>
        <v>4.1364257481578716E-2</v>
      </c>
      <c r="H107" s="5">
        <f t="shared" si="15"/>
        <v>-1.2946193885808128E-2</v>
      </c>
    </row>
    <row r="108" spans="1:8" x14ac:dyDescent="0.3">
      <c r="A108" s="2">
        <v>43851</v>
      </c>
      <c r="B108">
        <v>1467.599976</v>
      </c>
      <c r="C108">
        <f t="shared" si="12"/>
        <v>8.8653546788500801E-4</v>
      </c>
      <c r="D108">
        <v>12169.849609000001</v>
      </c>
      <c r="E108">
        <f t="shared" si="13"/>
        <v>-4.474618441787254E-3</v>
      </c>
      <c r="F108" s="5">
        <v>-8.9999999999999998E-4</v>
      </c>
      <c r="G108" s="5">
        <f t="shared" si="14"/>
        <v>1.786535467885008E-3</v>
      </c>
      <c r="H108" s="5">
        <f t="shared" si="15"/>
        <v>-3.5746184417872542E-3</v>
      </c>
    </row>
    <row r="109" spans="1:8" x14ac:dyDescent="0.3">
      <c r="A109" s="2">
        <v>43852</v>
      </c>
      <c r="B109">
        <v>1458.400024</v>
      </c>
      <c r="C109">
        <f t="shared" si="12"/>
        <v>-6.2687054718239786E-3</v>
      </c>
      <c r="D109">
        <v>12106.900390999999</v>
      </c>
      <c r="E109">
        <f t="shared" si="13"/>
        <v>-5.1725551278340009E-3</v>
      </c>
      <c r="F109" s="5">
        <v>2.9999999999999997E-4</v>
      </c>
      <c r="G109" s="5">
        <f t="shared" si="14"/>
        <v>-6.5687054718239785E-3</v>
      </c>
      <c r="H109" s="5">
        <f t="shared" si="15"/>
        <v>-5.4725551278340008E-3</v>
      </c>
    </row>
    <row r="110" spans="1:8" x14ac:dyDescent="0.3">
      <c r="A110" s="2">
        <v>43853</v>
      </c>
      <c r="B110">
        <v>1469.349976</v>
      </c>
      <c r="C110">
        <f t="shared" si="12"/>
        <v>7.5081951589435376E-3</v>
      </c>
      <c r="D110">
        <v>12180.349609000001</v>
      </c>
      <c r="E110">
        <f t="shared" si="13"/>
        <v>6.0667235731618049E-3</v>
      </c>
      <c r="F110" s="5">
        <v>-5.8999999999999999E-3</v>
      </c>
      <c r="G110" s="5">
        <f t="shared" si="14"/>
        <v>1.3408195158943537E-2</v>
      </c>
      <c r="H110" s="5">
        <f t="shared" si="15"/>
        <v>1.1966723573161805E-2</v>
      </c>
    </row>
    <row r="111" spans="1:8" x14ac:dyDescent="0.3">
      <c r="A111" s="2">
        <v>43854</v>
      </c>
      <c r="B111">
        <v>1431.25</v>
      </c>
      <c r="C111">
        <f t="shared" si="12"/>
        <v>-2.5929817009096252E-2</v>
      </c>
      <c r="D111">
        <v>12248.25</v>
      </c>
      <c r="E111">
        <f t="shared" si="13"/>
        <v>5.5745847352220461E-3</v>
      </c>
      <c r="F111" s="5">
        <v>-2.7000000000000001E-3</v>
      </c>
      <c r="G111" s="5">
        <f t="shared" si="14"/>
        <v>-2.3229817009096251E-2</v>
      </c>
      <c r="H111" s="5">
        <f t="shared" si="15"/>
        <v>8.2745847352220462E-3</v>
      </c>
    </row>
    <row r="112" spans="1:8" x14ac:dyDescent="0.3">
      <c r="A112" s="2">
        <v>43857</v>
      </c>
      <c r="B112">
        <v>1346.25</v>
      </c>
      <c r="C112">
        <f t="shared" si="12"/>
        <v>-5.9388646288209605E-2</v>
      </c>
      <c r="D112">
        <v>12119</v>
      </c>
      <c r="E112">
        <f t="shared" si="13"/>
        <v>-1.0552527912150715E-2</v>
      </c>
      <c r="F112" s="5">
        <v>-4.1000000000000003E-3</v>
      </c>
      <c r="G112" s="5">
        <f t="shared" si="14"/>
        <v>-5.5288646288209606E-2</v>
      </c>
      <c r="H112" s="5">
        <f t="shared" si="15"/>
        <v>-6.4525279121507148E-3</v>
      </c>
    </row>
    <row r="113" spans="1:8" x14ac:dyDescent="0.3">
      <c r="A113" s="2">
        <v>43858</v>
      </c>
      <c r="B113">
        <v>1317.099976</v>
      </c>
      <c r="C113">
        <f t="shared" si="12"/>
        <v>-2.165275691736307E-2</v>
      </c>
      <c r="D113">
        <v>12055.799805000001</v>
      </c>
      <c r="E113">
        <f t="shared" si="13"/>
        <v>-5.2149678191269443E-3</v>
      </c>
      <c r="F113" s="5">
        <v>3.7000000000000002E-3</v>
      </c>
      <c r="G113" s="5">
        <f t="shared" si="14"/>
        <v>-2.5352756917363072E-2</v>
      </c>
      <c r="H113" s="5">
        <f t="shared" si="15"/>
        <v>-8.9149678191269444E-3</v>
      </c>
    </row>
    <row r="114" spans="1:8" x14ac:dyDescent="0.3">
      <c r="A114" s="2">
        <v>43859</v>
      </c>
      <c r="B114">
        <v>1313.5500489999999</v>
      </c>
      <c r="C114">
        <f t="shared" si="12"/>
        <v>-2.6952600901118118E-3</v>
      </c>
      <c r="D114">
        <v>12129.5</v>
      </c>
      <c r="E114">
        <f t="shared" si="13"/>
        <v>6.1132563738685473E-3</v>
      </c>
      <c r="F114" s="5">
        <v>-1.1000000000000001E-3</v>
      </c>
      <c r="G114" s="5">
        <f t="shared" si="14"/>
        <v>-1.5952600901118117E-3</v>
      </c>
      <c r="H114" s="5">
        <f t="shared" si="15"/>
        <v>7.2132563738685476E-3</v>
      </c>
    </row>
    <row r="115" spans="1:8" x14ac:dyDescent="0.3">
      <c r="A115" s="2">
        <v>43860</v>
      </c>
      <c r="B115">
        <v>1262.599976</v>
      </c>
      <c r="C115">
        <f t="shared" si="12"/>
        <v>-3.878807133294087E-2</v>
      </c>
      <c r="D115">
        <v>12035.799805000001</v>
      </c>
      <c r="E115">
        <f t="shared" si="13"/>
        <v>-7.7249841296013391E-3</v>
      </c>
      <c r="F115" s="5">
        <v>-1.5E-3</v>
      </c>
      <c r="G115" s="5">
        <f t="shared" si="14"/>
        <v>-3.7288071332940868E-2</v>
      </c>
      <c r="H115" s="5">
        <f t="shared" si="15"/>
        <v>-6.2249841296013395E-3</v>
      </c>
    </row>
    <row r="116" spans="1:8" x14ac:dyDescent="0.3">
      <c r="A116" s="2">
        <v>43861</v>
      </c>
      <c r="B116">
        <v>1260.25</v>
      </c>
      <c r="C116">
        <f t="shared" si="12"/>
        <v>-1.8612197407486485E-3</v>
      </c>
      <c r="D116">
        <v>11962.099609000001</v>
      </c>
      <c r="E116">
        <f t="shared" si="13"/>
        <v>-6.1234149116856113E-3</v>
      </c>
      <c r="F116" s="5">
        <v>6.3E-3</v>
      </c>
      <c r="G116" s="5">
        <f t="shared" si="14"/>
        <v>-8.161219740748649E-3</v>
      </c>
      <c r="H116" s="5">
        <f t="shared" si="15"/>
        <v>-1.2423414911685611E-2</v>
      </c>
    </row>
    <row r="117" spans="1:8" x14ac:dyDescent="0.3">
      <c r="A117" s="2">
        <v>43864</v>
      </c>
      <c r="B117">
        <v>1227.8000489999999</v>
      </c>
      <c r="C117">
        <f t="shared" si="12"/>
        <v>-2.5748820472128588E-2</v>
      </c>
      <c r="D117">
        <v>11707.900390999999</v>
      </c>
      <c r="E117">
        <f t="shared" si="13"/>
        <v>-2.1250384657284418E-2</v>
      </c>
      <c r="F117" s="5">
        <v>-1.4500000000000001E-2</v>
      </c>
      <c r="G117" s="5">
        <f t="shared" si="14"/>
        <v>-1.1248820472128588E-2</v>
      </c>
      <c r="H117" s="5">
        <f t="shared" si="15"/>
        <v>-6.7503846572844178E-3</v>
      </c>
    </row>
    <row r="118" spans="1:8" x14ac:dyDescent="0.3">
      <c r="A118" s="2">
        <v>43865</v>
      </c>
      <c r="B118">
        <v>1328.650024</v>
      </c>
      <c r="C118">
        <f t="shared" si="12"/>
        <v>8.2138761178694245E-2</v>
      </c>
      <c r="D118">
        <v>11979.650390999999</v>
      </c>
      <c r="E118">
        <f t="shared" si="13"/>
        <v>2.321082268592731E-2</v>
      </c>
      <c r="F118" s="5">
        <v>2.0000000000000001E-4</v>
      </c>
      <c r="G118" s="5">
        <f t="shared" si="14"/>
        <v>8.1938761178694239E-2</v>
      </c>
      <c r="H118" s="5">
        <f t="shared" si="15"/>
        <v>2.3010822685927312E-2</v>
      </c>
    </row>
    <row r="119" spans="1:8" x14ac:dyDescent="0.3">
      <c r="A119" s="2">
        <v>43866</v>
      </c>
      <c r="B119">
        <v>1343.75</v>
      </c>
      <c r="C119">
        <f t="shared" si="12"/>
        <v>1.1364901010230192E-2</v>
      </c>
      <c r="D119">
        <v>12089.150390999999</v>
      </c>
      <c r="E119">
        <f t="shared" si="13"/>
        <v>9.1405004675482442E-3</v>
      </c>
      <c r="F119" s="5">
        <v>2.0000000000000001E-4</v>
      </c>
      <c r="G119" s="5">
        <f t="shared" si="14"/>
        <v>1.1164901010230191E-2</v>
      </c>
      <c r="H119" s="5">
        <f t="shared" si="15"/>
        <v>8.9405004675482437E-3</v>
      </c>
    </row>
    <row r="120" spans="1:8" x14ac:dyDescent="0.3">
      <c r="A120" s="2">
        <v>43867</v>
      </c>
      <c r="B120">
        <v>1393.900024</v>
      </c>
      <c r="C120">
        <f t="shared" si="12"/>
        <v>3.7320948093023276E-2</v>
      </c>
      <c r="D120">
        <v>12137.950194999999</v>
      </c>
      <c r="E120">
        <f t="shared" si="13"/>
        <v>4.0366611731731099E-3</v>
      </c>
      <c r="F120" s="5">
        <v>-9.1000000000000004E-3</v>
      </c>
      <c r="G120" s="5">
        <f t="shared" si="14"/>
        <v>4.6420948093023273E-2</v>
      </c>
      <c r="H120" s="5">
        <f t="shared" si="15"/>
        <v>1.313666117317311E-2</v>
      </c>
    </row>
    <row r="121" spans="1:8" x14ac:dyDescent="0.3">
      <c r="A121" s="2">
        <v>43868</v>
      </c>
      <c r="B121">
        <v>1380.650024</v>
      </c>
      <c r="C121">
        <f t="shared" si="12"/>
        <v>-9.5057032583851942E-3</v>
      </c>
      <c r="D121">
        <v>12098.349609000001</v>
      </c>
      <c r="E121">
        <f t="shared" si="13"/>
        <v>-3.2625431282714747E-3</v>
      </c>
      <c r="F121" s="5">
        <v>-1.1000000000000001E-3</v>
      </c>
      <c r="G121" s="5">
        <f t="shared" si="14"/>
        <v>-8.4057032583851939E-3</v>
      </c>
      <c r="H121" s="5">
        <f t="shared" si="15"/>
        <v>-2.1625431282714744E-3</v>
      </c>
    </row>
    <row r="122" spans="1:8" x14ac:dyDescent="0.3">
      <c r="A122" s="2">
        <v>43871</v>
      </c>
      <c r="B122">
        <v>1359.599976</v>
      </c>
      <c r="C122">
        <f t="shared" si="12"/>
        <v>-1.5246476394513183E-2</v>
      </c>
      <c r="D122">
        <v>12031.5</v>
      </c>
      <c r="E122">
        <f t="shared" si="13"/>
        <v>-5.5255147322136522E-3</v>
      </c>
      <c r="F122" s="5">
        <v>2.0000000000000001E-4</v>
      </c>
      <c r="G122" s="5">
        <f t="shared" si="14"/>
        <v>-1.5446476394513183E-2</v>
      </c>
      <c r="H122" s="5">
        <f t="shared" si="15"/>
        <v>-5.7255147322136518E-3</v>
      </c>
    </row>
    <row r="123" spans="1:8" x14ac:dyDescent="0.3">
      <c r="A123" s="2">
        <v>43872</v>
      </c>
      <c r="B123">
        <v>1306.8000489999999</v>
      </c>
      <c r="C123">
        <f t="shared" si="12"/>
        <v>-3.883489844957163E-2</v>
      </c>
      <c r="D123">
        <v>12107.900390999999</v>
      </c>
      <c r="E123">
        <f t="shared" si="13"/>
        <v>6.3500304201470487E-3</v>
      </c>
      <c r="F123" s="5">
        <v>3.7000000000000002E-3</v>
      </c>
      <c r="G123" s="5">
        <f t="shared" si="14"/>
        <v>-4.2534898449571631E-2</v>
      </c>
      <c r="H123" s="5">
        <f t="shared" si="15"/>
        <v>2.6500304201470485E-3</v>
      </c>
    </row>
    <row r="124" spans="1:8" x14ac:dyDescent="0.3">
      <c r="A124" s="2">
        <v>43873</v>
      </c>
      <c r="B124">
        <v>1307.650024</v>
      </c>
      <c r="C124">
        <f t="shared" si="12"/>
        <v>6.5042467717269415E-4</v>
      </c>
      <c r="D124">
        <v>12201.200194999999</v>
      </c>
      <c r="E124">
        <f t="shared" si="13"/>
        <v>7.7056963624635945E-3</v>
      </c>
      <c r="F124" s="5">
        <v>1.4E-3</v>
      </c>
      <c r="G124" s="5">
        <f t="shared" si="14"/>
        <v>-7.4957532282730584E-4</v>
      </c>
      <c r="H124" s="5">
        <f t="shared" si="15"/>
        <v>6.3056963624635943E-3</v>
      </c>
    </row>
    <row r="125" spans="1:8" x14ac:dyDescent="0.3">
      <c r="A125" s="2">
        <v>43874</v>
      </c>
      <c r="B125">
        <v>1291.25</v>
      </c>
      <c r="C125">
        <f t="shared" si="12"/>
        <v>-1.2541600351012596E-2</v>
      </c>
      <c r="D125">
        <v>12174.650390999999</v>
      </c>
      <c r="E125">
        <f t="shared" si="13"/>
        <v>-2.1759993751172299E-3</v>
      </c>
      <c r="F125" s="5">
        <v>-7.7000000000000002E-3</v>
      </c>
      <c r="G125" s="5">
        <f t="shared" si="14"/>
        <v>-4.8416003510125954E-3</v>
      </c>
      <c r="H125" s="5">
        <f t="shared" si="15"/>
        <v>5.5240006248827699E-3</v>
      </c>
    </row>
    <row r="126" spans="1:8" x14ac:dyDescent="0.3">
      <c r="A126" s="2">
        <v>43875</v>
      </c>
      <c r="B126">
        <v>1307.0500489999999</v>
      </c>
      <c r="C126">
        <f t="shared" si="12"/>
        <v>1.223624317521777E-2</v>
      </c>
      <c r="D126">
        <v>12113.450194999999</v>
      </c>
      <c r="E126">
        <f t="shared" si="13"/>
        <v>-5.026854491463794E-3</v>
      </c>
      <c r="F126" s="5">
        <v>-8.3999999999999995E-3</v>
      </c>
      <c r="G126" s="5">
        <f t="shared" si="14"/>
        <v>2.0636243175217769E-2</v>
      </c>
      <c r="H126" s="5">
        <f t="shared" si="15"/>
        <v>3.3731455085362055E-3</v>
      </c>
    </row>
    <row r="127" spans="1:8" x14ac:dyDescent="0.3">
      <c r="A127" s="2">
        <v>43878</v>
      </c>
      <c r="B127">
        <v>1273.5</v>
      </c>
      <c r="C127">
        <f t="shared" si="12"/>
        <v>-2.5668526638033849E-2</v>
      </c>
      <c r="D127">
        <v>12045.799805000001</v>
      </c>
      <c r="E127">
        <f t="shared" si="13"/>
        <v>-5.5847334088121774E-3</v>
      </c>
      <c r="F127" s="5">
        <v>2.8E-3</v>
      </c>
      <c r="G127" s="5">
        <f t="shared" si="14"/>
        <v>-2.8468526638033849E-2</v>
      </c>
      <c r="H127" s="5">
        <f t="shared" si="15"/>
        <v>-8.3847334088121769E-3</v>
      </c>
    </row>
    <row r="128" spans="1:8" x14ac:dyDescent="0.3">
      <c r="A128" s="2">
        <v>43879</v>
      </c>
      <c r="B128">
        <v>1251.599976</v>
      </c>
      <c r="C128">
        <f t="shared" si="12"/>
        <v>-1.7196720848056561E-2</v>
      </c>
      <c r="D128">
        <v>11992.5</v>
      </c>
      <c r="E128">
        <f t="shared" si="13"/>
        <v>-4.4247626444760225E-3</v>
      </c>
      <c r="F128" s="5">
        <v>-5.0000000000000001E-4</v>
      </c>
      <c r="G128" s="5">
        <f t="shared" si="14"/>
        <v>-1.6696720848056561E-2</v>
      </c>
      <c r="H128" s="5">
        <f t="shared" si="15"/>
        <v>-3.9247626444760229E-3</v>
      </c>
    </row>
    <row r="129" spans="1:8" x14ac:dyDescent="0.3">
      <c r="A129" s="2">
        <v>43880</v>
      </c>
      <c r="B129">
        <v>1257.5</v>
      </c>
      <c r="C129">
        <f t="shared" si="12"/>
        <v>4.7139853892103544E-3</v>
      </c>
      <c r="D129">
        <v>12125.900390999999</v>
      </c>
      <c r="E129">
        <f t="shared" si="13"/>
        <v>1.1123651532207565E-2</v>
      </c>
      <c r="F129" s="5"/>
      <c r="G129" s="5"/>
      <c r="H129" s="5"/>
    </row>
    <row r="130" spans="1:8" x14ac:dyDescent="0.3">
      <c r="A130" s="2">
        <v>43881</v>
      </c>
      <c r="B130">
        <v>1270.8000489999999</v>
      </c>
      <c r="C130">
        <f t="shared" si="12"/>
        <v>1.0576579721669936E-2</v>
      </c>
      <c r="D130">
        <v>12080.849609000001</v>
      </c>
      <c r="E130">
        <f t="shared" si="13"/>
        <v>-3.7152525212425223E-3</v>
      </c>
      <c r="F130" s="5">
        <v>6.0000000000000001E-3</v>
      </c>
      <c r="G130" s="5">
        <f t="shared" ref="G130:G155" si="16">C130-F130</f>
        <v>4.5765797216699364E-3</v>
      </c>
      <c r="H130" s="5">
        <f t="shared" ref="H130:H155" si="17">E130-F130</f>
        <v>-9.715252521242522E-3</v>
      </c>
    </row>
    <row r="131" spans="1:8" x14ac:dyDescent="0.3">
      <c r="A131" s="2">
        <v>43885</v>
      </c>
      <c r="B131">
        <v>1240.1999510000001</v>
      </c>
      <c r="C131">
        <f t="shared" si="12"/>
        <v>-2.4079396301628479E-2</v>
      </c>
      <c r="D131">
        <v>11829.400390999999</v>
      </c>
      <c r="E131">
        <f t="shared" si="13"/>
        <v>-2.0813868737566001E-2</v>
      </c>
      <c r="F131" s="5">
        <v>-8.6E-3</v>
      </c>
      <c r="G131" s="5">
        <f t="shared" si="16"/>
        <v>-1.5479396301628479E-2</v>
      </c>
      <c r="H131" s="5">
        <f t="shared" si="17"/>
        <v>-1.2213868737566001E-2</v>
      </c>
    </row>
    <row r="132" spans="1:8" x14ac:dyDescent="0.3">
      <c r="A132" s="2">
        <v>43886</v>
      </c>
      <c r="B132">
        <v>1208</v>
      </c>
      <c r="C132">
        <f t="shared" si="12"/>
        <v>-2.5963515781496797E-2</v>
      </c>
      <c r="D132">
        <v>11797.900390999999</v>
      </c>
      <c r="E132">
        <f t="shared" si="13"/>
        <v>-2.6628568616179154E-3</v>
      </c>
      <c r="F132" s="5">
        <v>0</v>
      </c>
      <c r="G132" s="5">
        <f t="shared" si="16"/>
        <v>-2.5963515781496797E-2</v>
      </c>
      <c r="H132" s="5">
        <f t="shared" si="17"/>
        <v>-2.6628568616179154E-3</v>
      </c>
    </row>
    <row r="133" spans="1:8" x14ac:dyDescent="0.3">
      <c r="A133" s="2">
        <v>43887</v>
      </c>
      <c r="B133">
        <v>1188.650024</v>
      </c>
      <c r="C133">
        <f t="shared" ref="C133:C155" si="18">(B133-B132)/B132</f>
        <v>-1.6018192052980107E-2</v>
      </c>
      <c r="D133">
        <v>11678.5</v>
      </c>
      <c r="E133">
        <f t="shared" ref="E133:E155" si="19">(D133-D132)/D132</f>
        <v>-1.0120477970053342E-2</v>
      </c>
      <c r="F133" s="5">
        <v>-3.3E-3</v>
      </c>
      <c r="G133" s="5">
        <f t="shared" si="16"/>
        <v>-1.2718192052980106E-2</v>
      </c>
      <c r="H133" s="5">
        <f t="shared" si="17"/>
        <v>-6.8204779700533425E-3</v>
      </c>
    </row>
    <row r="134" spans="1:8" x14ac:dyDescent="0.3">
      <c r="A134" s="2">
        <v>43888</v>
      </c>
      <c r="B134">
        <v>1148.75</v>
      </c>
      <c r="C134">
        <f t="shared" si="18"/>
        <v>-3.3567512046758709E-2</v>
      </c>
      <c r="D134">
        <v>11633.299805000001</v>
      </c>
      <c r="E134">
        <f t="shared" si="19"/>
        <v>-3.8703767607140846E-3</v>
      </c>
      <c r="F134" s="5">
        <v>5.0000000000000001E-3</v>
      </c>
      <c r="G134" s="5">
        <f t="shared" si="16"/>
        <v>-3.8567512046758706E-2</v>
      </c>
      <c r="H134" s="5">
        <f t="shared" si="17"/>
        <v>-8.8703767607140847E-3</v>
      </c>
    </row>
    <row r="135" spans="1:8" x14ac:dyDescent="0.3">
      <c r="A135" s="2">
        <v>43889</v>
      </c>
      <c r="B135">
        <v>1069.8000489999999</v>
      </c>
      <c r="C135">
        <f t="shared" si="18"/>
        <v>-6.8726834385201357E-2</v>
      </c>
      <c r="D135">
        <v>11201.75</v>
      </c>
      <c r="E135">
        <f t="shared" si="19"/>
        <v>-3.7096078690804488E-2</v>
      </c>
      <c r="F135" s="5">
        <v>-1.1000000000000001E-3</v>
      </c>
      <c r="G135" s="5">
        <f t="shared" si="16"/>
        <v>-6.7626834385201354E-2</v>
      </c>
      <c r="H135" s="5">
        <f t="shared" si="17"/>
        <v>-3.5996078690804491E-2</v>
      </c>
    </row>
    <row r="136" spans="1:8" x14ac:dyDescent="0.3">
      <c r="A136" s="2">
        <v>43892</v>
      </c>
      <c r="B136">
        <v>1051.25</v>
      </c>
      <c r="C136">
        <f t="shared" si="18"/>
        <v>-1.7339734670361699E-2</v>
      </c>
      <c r="D136">
        <v>11132.75</v>
      </c>
      <c r="E136">
        <f t="shared" si="19"/>
        <v>-6.159751824491709E-3</v>
      </c>
      <c r="F136" s="5">
        <v>-3.8999999999999998E-3</v>
      </c>
      <c r="G136" s="5">
        <f t="shared" si="16"/>
        <v>-1.3439734670361698E-2</v>
      </c>
      <c r="H136" s="5">
        <f t="shared" si="17"/>
        <v>-2.2597518244917092E-3</v>
      </c>
    </row>
    <row r="137" spans="1:8" x14ac:dyDescent="0.3">
      <c r="A137" s="2">
        <v>43893</v>
      </c>
      <c r="B137">
        <v>1086.5500489999999</v>
      </c>
      <c r="C137">
        <f t="shared" si="18"/>
        <v>3.3579119143876283E-2</v>
      </c>
      <c r="D137">
        <v>11303.299805000001</v>
      </c>
      <c r="E137">
        <f t="shared" si="19"/>
        <v>1.5319647436617238E-2</v>
      </c>
      <c r="F137" s="5">
        <v>-5.9999999999999995E-4</v>
      </c>
      <c r="G137" s="5">
        <f t="shared" si="16"/>
        <v>3.4179119143876287E-2</v>
      </c>
      <c r="H137" s="5">
        <f t="shared" si="17"/>
        <v>1.5919647436617237E-2</v>
      </c>
    </row>
    <row r="138" spans="1:8" x14ac:dyDescent="0.3">
      <c r="A138" s="2">
        <v>43894</v>
      </c>
      <c r="B138">
        <v>1045.0500489999999</v>
      </c>
      <c r="C138">
        <f t="shared" si="18"/>
        <v>-3.8194282940021293E-2</v>
      </c>
      <c r="D138">
        <v>11251</v>
      </c>
      <c r="E138">
        <f t="shared" si="19"/>
        <v>-4.6269501740426105E-3</v>
      </c>
      <c r="F138" s="5">
        <v>-1.83E-2</v>
      </c>
      <c r="G138" s="5">
        <f t="shared" si="16"/>
        <v>-1.9894282940021293E-2</v>
      </c>
      <c r="H138" s="5">
        <f t="shared" si="17"/>
        <v>1.3673049825957389E-2</v>
      </c>
    </row>
    <row r="139" spans="1:8" x14ac:dyDescent="0.3">
      <c r="A139" s="2">
        <v>43895</v>
      </c>
      <c r="B139">
        <v>1053.1999510000001</v>
      </c>
      <c r="C139">
        <f t="shared" si="18"/>
        <v>7.7985757790248293E-3</v>
      </c>
      <c r="D139">
        <v>11269</v>
      </c>
      <c r="E139">
        <f t="shared" si="19"/>
        <v>1.5998577904186295E-3</v>
      </c>
      <c r="F139" s="5">
        <v>2.0999999999999999E-3</v>
      </c>
      <c r="G139" s="5">
        <f t="shared" si="16"/>
        <v>5.6985757790248299E-3</v>
      </c>
      <c r="H139" s="5">
        <f t="shared" si="17"/>
        <v>-5.0014220958137035E-4</v>
      </c>
    </row>
    <row r="140" spans="1:8" x14ac:dyDescent="0.3">
      <c r="A140" s="2">
        <v>43896</v>
      </c>
      <c r="B140">
        <v>1003.799988</v>
      </c>
      <c r="C140">
        <f t="shared" si="18"/>
        <v>-4.690463852860554E-2</v>
      </c>
      <c r="D140">
        <v>10989.450194999999</v>
      </c>
      <c r="E140">
        <f t="shared" si="19"/>
        <v>-2.4806975330552893E-2</v>
      </c>
      <c r="F140" s="5">
        <v>-8.6999999999999994E-3</v>
      </c>
      <c r="G140" s="5">
        <f t="shared" si="16"/>
        <v>-3.820463852860554E-2</v>
      </c>
      <c r="H140" s="5">
        <f t="shared" si="17"/>
        <v>-1.6106975330552893E-2</v>
      </c>
    </row>
    <row r="141" spans="1:8" x14ac:dyDescent="0.3">
      <c r="A141" s="2">
        <v>43899</v>
      </c>
      <c r="B141">
        <v>960.29998799999998</v>
      </c>
      <c r="C141">
        <f t="shared" si="18"/>
        <v>-4.3335326280159313E-2</v>
      </c>
      <c r="D141">
        <v>10451.450194999999</v>
      </c>
      <c r="E141">
        <f t="shared" si="19"/>
        <v>-4.8956043337343685E-2</v>
      </c>
      <c r="F141" s="5">
        <v>-1.9199999999999998E-2</v>
      </c>
      <c r="G141" s="5">
        <f t="shared" si="16"/>
        <v>-2.4135326280159314E-2</v>
      </c>
      <c r="H141" s="5">
        <f t="shared" si="17"/>
        <v>-2.9756043337343687E-2</v>
      </c>
    </row>
    <row r="142" spans="1:8" x14ac:dyDescent="0.3">
      <c r="A142" s="2">
        <v>43901</v>
      </c>
      <c r="B142">
        <v>993.75</v>
      </c>
      <c r="C142">
        <f t="shared" si="18"/>
        <v>3.4832877661141882E-2</v>
      </c>
      <c r="D142">
        <v>10458.400390999999</v>
      </c>
      <c r="E142">
        <f t="shared" si="19"/>
        <v>6.6499824142345044E-4</v>
      </c>
      <c r="F142" s="5">
        <v>9.7000000000000003E-3</v>
      </c>
      <c r="G142" s="5">
        <f t="shared" si="16"/>
        <v>2.5132877661141882E-2</v>
      </c>
      <c r="H142" s="5">
        <f t="shared" si="17"/>
        <v>-9.0350017585765496E-3</v>
      </c>
    </row>
    <row r="143" spans="1:8" x14ac:dyDescent="0.3">
      <c r="A143" s="2">
        <v>43902</v>
      </c>
      <c r="B143">
        <v>887.29998799999998</v>
      </c>
      <c r="C143">
        <f t="shared" si="18"/>
        <v>-0.10711950893081762</v>
      </c>
      <c r="D143">
        <v>9590.1503909999992</v>
      </c>
      <c r="E143">
        <f t="shared" si="19"/>
        <v>-8.3019388007670322E-2</v>
      </c>
      <c r="F143" s="5">
        <v>1.8100000000000002E-2</v>
      </c>
      <c r="G143" s="5">
        <f t="shared" si="16"/>
        <v>-0.12521950893081762</v>
      </c>
      <c r="H143" s="5">
        <f t="shared" si="17"/>
        <v>-0.10111938800767033</v>
      </c>
    </row>
    <row r="144" spans="1:8" x14ac:dyDescent="0.3">
      <c r="A144" s="2">
        <v>43903</v>
      </c>
      <c r="B144">
        <v>907.09997599999997</v>
      </c>
      <c r="C144">
        <f t="shared" si="18"/>
        <v>2.2314874639669198E-2</v>
      </c>
      <c r="D144">
        <v>9955.2001949999994</v>
      </c>
      <c r="E144">
        <f t="shared" si="19"/>
        <v>3.8065076053717152E-2</v>
      </c>
      <c r="F144" s="5">
        <v>1.38E-2</v>
      </c>
      <c r="G144" s="5">
        <f t="shared" si="16"/>
        <v>8.5148746396691982E-3</v>
      </c>
      <c r="H144" s="5">
        <f t="shared" si="17"/>
        <v>2.4265076053717152E-2</v>
      </c>
    </row>
    <row r="145" spans="1:8" x14ac:dyDescent="0.3">
      <c r="A145" s="2">
        <v>43906</v>
      </c>
      <c r="B145">
        <v>840</v>
      </c>
      <c r="C145">
        <f t="shared" si="18"/>
        <v>-7.3971974176306202E-2</v>
      </c>
      <c r="D145">
        <v>9197.4003909999992</v>
      </c>
      <c r="E145">
        <f t="shared" si="19"/>
        <v>-7.612100100012105E-2</v>
      </c>
      <c r="F145" s="5">
        <v>-1.7999999999999999E-2</v>
      </c>
      <c r="G145" s="5">
        <f t="shared" si="16"/>
        <v>-5.59719741763062E-2</v>
      </c>
      <c r="H145" s="5">
        <f t="shared" si="17"/>
        <v>-5.8121001000121048E-2</v>
      </c>
    </row>
    <row r="146" spans="1:8" x14ac:dyDescent="0.3">
      <c r="A146" s="2">
        <v>43907</v>
      </c>
      <c r="B146">
        <v>832.20001200000002</v>
      </c>
      <c r="C146">
        <f t="shared" si="18"/>
        <v>-9.2856999999999818E-3</v>
      </c>
      <c r="D146">
        <v>8967.0498050000006</v>
      </c>
      <c r="E146">
        <f t="shared" si="19"/>
        <v>-2.5045184096302402E-2</v>
      </c>
      <c r="F146" s="5">
        <v>9.1999999999999998E-3</v>
      </c>
      <c r="G146" s="5">
        <f t="shared" si="16"/>
        <v>-1.848569999999998E-2</v>
      </c>
      <c r="H146" s="5">
        <f t="shared" si="17"/>
        <v>-3.4245184096302402E-2</v>
      </c>
    </row>
    <row r="147" spans="1:8" x14ac:dyDescent="0.3">
      <c r="A147" s="2">
        <v>43908</v>
      </c>
      <c r="B147">
        <v>779.75</v>
      </c>
      <c r="C147">
        <f t="shared" si="18"/>
        <v>-6.3025728483166635E-2</v>
      </c>
      <c r="D147">
        <v>8468.7998050000006</v>
      </c>
      <c r="E147">
        <f t="shared" si="19"/>
        <v>-5.556454027077861E-2</v>
      </c>
      <c r="F147" s="5">
        <v>4.8999999999999998E-3</v>
      </c>
      <c r="G147" s="5">
        <f t="shared" si="16"/>
        <v>-6.7925728483166636E-2</v>
      </c>
      <c r="H147" s="5">
        <f t="shared" si="17"/>
        <v>-6.0464540270778612E-2</v>
      </c>
    </row>
    <row r="148" spans="1:8" x14ac:dyDescent="0.3">
      <c r="A148" s="2">
        <v>43909</v>
      </c>
      <c r="B148">
        <v>732.25</v>
      </c>
      <c r="C148">
        <f t="shared" si="18"/>
        <v>-6.0916960564283425E-2</v>
      </c>
      <c r="D148">
        <v>8263.4501949999994</v>
      </c>
      <c r="E148">
        <f t="shared" si="19"/>
        <v>-2.4247781826034216E-2</v>
      </c>
      <c r="F148" s="5">
        <v>1.8100000000000002E-2</v>
      </c>
      <c r="G148" s="5">
        <f t="shared" si="16"/>
        <v>-7.9016960564283423E-2</v>
      </c>
      <c r="H148" s="5">
        <f t="shared" si="17"/>
        <v>-4.2347781826034214E-2</v>
      </c>
    </row>
    <row r="149" spans="1:8" x14ac:dyDescent="0.3">
      <c r="A149" s="2">
        <v>43910</v>
      </c>
      <c r="B149">
        <v>762.04998799999998</v>
      </c>
      <c r="C149">
        <f t="shared" si="18"/>
        <v>4.0696467053601894E-2</v>
      </c>
      <c r="D149">
        <v>8745.4501949999994</v>
      </c>
      <c r="E149">
        <f t="shared" si="19"/>
        <v>5.832914686067156E-2</v>
      </c>
      <c r="F149" s="5">
        <v>-2.3599999999999999E-2</v>
      </c>
      <c r="G149" s="5">
        <f t="shared" si="16"/>
        <v>6.4296467053601897E-2</v>
      </c>
      <c r="H149" s="5">
        <f t="shared" si="17"/>
        <v>8.1929146860671556E-2</v>
      </c>
    </row>
    <row r="150" spans="1:8" x14ac:dyDescent="0.3">
      <c r="A150" s="2">
        <v>43913</v>
      </c>
      <c r="B150">
        <v>631</v>
      </c>
      <c r="C150">
        <f t="shared" si="18"/>
        <v>-0.17197033011435464</v>
      </c>
      <c r="D150">
        <v>7610.25</v>
      </c>
      <c r="E150">
        <f t="shared" si="19"/>
        <v>-0.12980466067361779</v>
      </c>
      <c r="F150" s="5">
        <v>1.9199999999999998E-2</v>
      </c>
      <c r="G150" s="5">
        <f t="shared" si="16"/>
        <v>-0.19117033011435464</v>
      </c>
      <c r="H150" s="5">
        <f t="shared" si="17"/>
        <v>-0.14900466067361778</v>
      </c>
    </row>
    <row r="151" spans="1:8" x14ac:dyDescent="0.3">
      <c r="A151" s="2">
        <v>43914</v>
      </c>
      <c r="B151">
        <v>621.75</v>
      </c>
      <c r="C151">
        <f t="shared" si="18"/>
        <v>-1.4659270998415214E-2</v>
      </c>
      <c r="D151">
        <v>7801.0498049999997</v>
      </c>
      <c r="E151">
        <f t="shared" si="19"/>
        <v>2.5071424066226426E-2</v>
      </c>
      <c r="F151" s="5">
        <v>-1.18E-2</v>
      </c>
      <c r="G151" s="5">
        <f t="shared" si="16"/>
        <v>-2.8592709984152139E-3</v>
      </c>
      <c r="H151" s="5">
        <f t="shared" si="17"/>
        <v>3.6871424066226427E-2</v>
      </c>
    </row>
    <row r="152" spans="1:8" x14ac:dyDescent="0.3">
      <c r="A152" s="2">
        <v>43915</v>
      </c>
      <c r="B152">
        <v>638.40002400000003</v>
      </c>
      <c r="C152">
        <f t="shared" si="18"/>
        <v>2.6779290711700893E-2</v>
      </c>
      <c r="D152">
        <v>8317.8496090000008</v>
      </c>
      <c r="E152">
        <f t="shared" si="19"/>
        <v>6.6247468855892166E-2</v>
      </c>
      <c r="F152" s="5"/>
      <c r="G152" s="5">
        <f t="shared" si="16"/>
        <v>2.6779290711700893E-2</v>
      </c>
      <c r="H152" s="5">
        <f t="shared" si="17"/>
        <v>6.6247468855892166E-2</v>
      </c>
    </row>
    <row r="153" spans="1:8" x14ac:dyDescent="0.3">
      <c r="A153" s="2">
        <v>43916</v>
      </c>
      <c r="B153">
        <v>698.45001200000002</v>
      </c>
      <c r="C153">
        <f t="shared" si="18"/>
        <v>9.406326087481473E-2</v>
      </c>
      <c r="D153">
        <v>8641.4501949999994</v>
      </c>
      <c r="E153">
        <f t="shared" si="19"/>
        <v>3.8904356439657124E-2</v>
      </c>
      <c r="F153" s="5">
        <v>-1.2500000000000001E-2</v>
      </c>
      <c r="G153" s="5">
        <f t="shared" si="16"/>
        <v>0.10656326087481473</v>
      </c>
      <c r="H153" s="5">
        <f t="shared" si="17"/>
        <v>5.1404356439657128E-2</v>
      </c>
    </row>
    <row r="154" spans="1:8" x14ac:dyDescent="0.3">
      <c r="A154" s="2">
        <v>43917</v>
      </c>
      <c r="B154">
        <v>709.59997599999997</v>
      </c>
      <c r="C154">
        <f t="shared" si="18"/>
        <v>1.5963868291836974E-2</v>
      </c>
      <c r="D154">
        <v>8660.25</v>
      </c>
      <c r="E154">
        <f t="shared" si="19"/>
        <v>2.1755381996968809E-3</v>
      </c>
      <c r="F154" s="5">
        <v>-1.2999999999999999E-2</v>
      </c>
      <c r="G154" s="5">
        <f t="shared" si="16"/>
        <v>2.8963868291836975E-2</v>
      </c>
      <c r="H154" s="5">
        <f t="shared" si="17"/>
        <v>1.5175538199696879E-2</v>
      </c>
    </row>
    <row r="155" spans="1:8" x14ac:dyDescent="0.3">
      <c r="A155" s="2">
        <v>43920</v>
      </c>
      <c r="B155">
        <v>690.34997599999997</v>
      </c>
      <c r="C155">
        <f t="shared" si="18"/>
        <v>-2.7127960331272617E-2</v>
      </c>
      <c r="D155">
        <v>8281.0996090000008</v>
      </c>
      <c r="E155">
        <f t="shared" si="19"/>
        <v>-4.3780536474120169E-2</v>
      </c>
      <c r="F155" s="5">
        <v>1.06E-2</v>
      </c>
      <c r="G155" s="5">
        <f t="shared" si="16"/>
        <v>-3.7727960331272618E-2</v>
      </c>
      <c r="H155" s="5">
        <f t="shared" si="17"/>
        <v>-5.4380536474120167E-2</v>
      </c>
    </row>
    <row r="156" spans="1:8" s="79" customFormat="1" x14ac:dyDescent="0.3">
      <c r="F156" s="80"/>
    </row>
    <row r="157" spans="1:8" ht="15" thickBot="1" x14ac:dyDescent="0.35">
      <c r="G157" s="78" t="s">
        <v>172</v>
      </c>
      <c r="H157" s="78" t="s">
        <v>148</v>
      </c>
    </row>
    <row r="158" spans="1:8" ht="15" thickTop="1" x14ac:dyDescent="0.3">
      <c r="G158" t="s">
        <v>171</v>
      </c>
      <c r="H158" t="s">
        <v>171</v>
      </c>
    </row>
    <row r="160" spans="1:8" x14ac:dyDescent="0.3">
      <c r="G160">
        <v>-3.3650674265142129E-2</v>
      </c>
      <c r="H160">
        <v>-2.8382235857709764E-3</v>
      </c>
    </row>
    <row r="161" spans="7:8" x14ac:dyDescent="0.3">
      <c r="G161">
        <v>-1.4303756562810445E-2</v>
      </c>
      <c r="H161">
        <v>-6.2225565035854196E-3</v>
      </c>
    </row>
    <row r="162" spans="7:8" x14ac:dyDescent="0.3">
      <c r="G162">
        <v>-3.6848093668423287E-2</v>
      </c>
      <c r="H162">
        <v>-1.5342829533978123E-2</v>
      </c>
    </row>
    <row r="163" spans="7:8" x14ac:dyDescent="0.3">
      <c r="G163">
        <v>8.9418733534465033E-4</v>
      </c>
      <c r="H163">
        <v>6.6926390261300359E-3</v>
      </c>
    </row>
    <row r="164" spans="7:8" x14ac:dyDescent="0.3">
      <c r="G164">
        <v>7.0104792553263837E-2</v>
      </c>
      <c r="H164">
        <v>3.5100066786106839E-2</v>
      </c>
    </row>
    <row r="165" spans="7:8" x14ac:dyDescent="0.3">
      <c r="G165">
        <v>2.2789991756868291E-3</v>
      </c>
      <c r="H165">
        <v>-3.3044089330587683E-3</v>
      </c>
    </row>
    <row r="166" spans="7:8" x14ac:dyDescent="0.3">
      <c r="G166">
        <v>-2.266812519627609E-2</v>
      </c>
      <c r="H166">
        <v>-1.1935266523440433E-2</v>
      </c>
    </row>
    <row r="167" spans="7:8" x14ac:dyDescent="0.3">
      <c r="G167">
        <v>-2.3591819736845029E-2</v>
      </c>
      <c r="H167">
        <v>-5.6537861744715891E-3</v>
      </c>
    </row>
    <row r="168" spans="7:8" x14ac:dyDescent="0.3">
      <c r="G168">
        <v>-5.5694291999078271E-3</v>
      </c>
      <c r="H168">
        <v>4.8458296114406996E-3</v>
      </c>
    </row>
    <row r="169" spans="7:8" x14ac:dyDescent="0.3">
      <c r="G169">
        <v>-2.4039541752123802E-2</v>
      </c>
      <c r="H169">
        <v>-1.4343118771687185E-2</v>
      </c>
    </row>
    <row r="170" spans="7:8" x14ac:dyDescent="0.3">
      <c r="G170">
        <v>2.5473755777644181E-3</v>
      </c>
      <c r="H170">
        <v>-1.7045459699128931E-4</v>
      </c>
    </row>
    <row r="171" spans="7:8" x14ac:dyDescent="0.3">
      <c r="G171">
        <v>5.7803684594690888E-3</v>
      </c>
      <c r="H171">
        <v>-3.7003130683957151E-3</v>
      </c>
    </row>
    <row r="172" spans="7:8" x14ac:dyDescent="0.3">
      <c r="G172">
        <v>8.4410008592525412E-3</v>
      </c>
      <c r="H172">
        <v>5.0616433094790407E-3</v>
      </c>
    </row>
    <row r="173" spans="7:8" x14ac:dyDescent="0.3">
      <c r="G173">
        <v>-8.4355618776672317E-3</v>
      </c>
      <c r="H173">
        <v>9.293547439957188E-3</v>
      </c>
    </row>
    <row r="174" spans="7:8" x14ac:dyDescent="0.3">
      <c r="G174">
        <v>1.8609388009086278E-2</v>
      </c>
      <c r="H174">
        <v>-1.2832605452248168E-2</v>
      </c>
    </row>
    <row r="175" spans="7:8" x14ac:dyDescent="0.3">
      <c r="G175">
        <v>-1.0419990535037617E-2</v>
      </c>
      <c r="H175">
        <v>-2.3935689684617136E-3</v>
      </c>
    </row>
    <row r="176" spans="7:8" x14ac:dyDescent="0.3">
      <c r="G176">
        <v>-8.5567425625160815E-3</v>
      </c>
      <c r="H176">
        <v>1.2576944645536919E-2</v>
      </c>
    </row>
    <row r="177" spans="7:8" x14ac:dyDescent="0.3">
      <c r="G177">
        <v>-2.2422339567910746E-2</v>
      </c>
      <c r="H177">
        <v>-1.8436749920469668E-2</v>
      </c>
    </row>
    <row r="178" spans="7:8" x14ac:dyDescent="0.3">
      <c r="G178">
        <v>-7.4685572979240325E-3</v>
      </c>
      <c r="H178">
        <v>-1.9594659971827078E-2</v>
      </c>
    </row>
    <row r="179" spans="7:8" x14ac:dyDescent="0.3">
      <c r="G179">
        <v>-2.9198634256898046E-3</v>
      </c>
      <c r="H179">
        <v>1.8630859232469717E-2</v>
      </c>
    </row>
    <row r="180" spans="7:8" x14ac:dyDescent="0.3">
      <c r="G180">
        <v>-2.3442425822642068E-2</v>
      </c>
      <c r="H180">
        <v>-1.5131589996923338E-2</v>
      </c>
    </row>
    <row r="181" spans="7:8" x14ac:dyDescent="0.3">
      <c r="G181">
        <v>3.4359625310299902E-2</v>
      </c>
      <c r="H181">
        <v>3.0891129247839197E-2</v>
      </c>
    </row>
    <row r="182" spans="7:8" x14ac:dyDescent="0.3">
      <c r="G182">
        <v>1.1942161687977498E-2</v>
      </c>
      <c r="H182">
        <v>3.5215576658340506E-2</v>
      </c>
    </row>
    <row r="183" spans="7:8" x14ac:dyDescent="0.3">
      <c r="G183">
        <v>4.6327348004202564E-3</v>
      </c>
      <c r="H183">
        <v>-6.3344649056291565E-3</v>
      </c>
    </row>
    <row r="184" spans="7:8" x14ac:dyDescent="0.3">
      <c r="G184">
        <v>-2.6693071511575222E-2</v>
      </c>
      <c r="H184">
        <v>-9.6716122874592782E-3</v>
      </c>
    </row>
    <row r="185" spans="7:8" x14ac:dyDescent="0.3">
      <c r="G185">
        <v>1.1674513402204188E-2</v>
      </c>
      <c r="H185">
        <v>1.7950848566203784E-2</v>
      </c>
    </row>
    <row r="186" spans="7:8" x14ac:dyDescent="0.3">
      <c r="G186">
        <v>-2.5079339290001886E-2</v>
      </c>
      <c r="H186">
        <v>-7.8815648341654353E-3</v>
      </c>
    </row>
    <row r="187" spans="7:8" x14ac:dyDescent="0.3">
      <c r="G187">
        <v>-2.7052257929773733E-2</v>
      </c>
      <c r="H187">
        <v>1.8035375151069328E-3</v>
      </c>
    </row>
    <row r="188" spans="7:8" x14ac:dyDescent="0.3">
      <c r="G188">
        <v>-1.8780577722689439E-2</v>
      </c>
      <c r="H188">
        <v>-4.2830320453972944E-3</v>
      </c>
    </row>
    <row r="189" spans="7:8" x14ac:dyDescent="0.3">
      <c r="G189">
        <v>-1.6248180498199677E-3</v>
      </c>
      <c r="H189">
        <v>3.6594371939771336E-3</v>
      </c>
    </row>
    <row r="190" spans="7:8" x14ac:dyDescent="0.3">
      <c r="G190">
        <v>5.9641910100672584E-3</v>
      </c>
      <c r="H190">
        <v>-2.3507760296977195E-2</v>
      </c>
    </row>
    <row r="191" spans="7:8" x14ac:dyDescent="0.3">
      <c r="G191">
        <v>-1.7724154229984072E-2</v>
      </c>
      <c r="H191">
        <v>-2.7266837289425519E-3</v>
      </c>
    </row>
    <row r="192" spans="7:8" x14ac:dyDescent="0.3">
      <c r="G192">
        <v>1.3293948423611972E-2</v>
      </c>
      <c r="H192">
        <v>1.8897832850881573E-2</v>
      </c>
    </row>
    <row r="193" spans="7:8" x14ac:dyDescent="0.3">
      <c r="G193">
        <v>-2.5479877878857209E-3</v>
      </c>
      <c r="H193">
        <v>-1.0560833828976744E-2</v>
      </c>
    </row>
    <row r="194" spans="7:8" x14ac:dyDescent="0.3">
      <c r="G194">
        <v>-1.4876752308683032E-2</v>
      </c>
      <c r="H194">
        <v>-9.2471516672403085E-4</v>
      </c>
    </row>
    <row r="195" spans="7:8" x14ac:dyDescent="0.3">
      <c r="G195">
        <v>9.881469821613538E-3</v>
      </c>
      <c r="H195">
        <v>1.1693315078013375E-2</v>
      </c>
    </row>
    <row r="196" spans="7:8" x14ac:dyDescent="0.3">
      <c r="G196">
        <v>4.7189826563688499E-3</v>
      </c>
      <c r="H196">
        <v>9.184353967227216E-3</v>
      </c>
    </row>
    <row r="197" spans="7:8" x14ac:dyDescent="0.3">
      <c r="G197">
        <v>-1.0043270273083754E-3</v>
      </c>
      <c r="H197">
        <v>3.723841307031535E-3</v>
      </c>
    </row>
    <row r="198" spans="7:8" x14ac:dyDescent="0.3">
      <c r="G198">
        <v>-9.6679655156050349E-3</v>
      </c>
      <c r="H198">
        <v>4.1725060188416594E-3</v>
      </c>
    </row>
    <row r="199" spans="7:8" x14ac:dyDescent="0.3">
      <c r="G199">
        <v>-8.3035890045008338E-3</v>
      </c>
      <c r="H199">
        <v>7.5162887836004357E-3</v>
      </c>
    </row>
    <row r="200" spans="7:8" x14ac:dyDescent="0.3">
      <c r="G200">
        <v>7.9909251510928004E-4</v>
      </c>
      <c r="H200">
        <v>-7.5026022855994101E-3</v>
      </c>
    </row>
    <row r="201" spans="7:8" x14ac:dyDescent="0.3">
      <c r="G201">
        <v>-2.1104999224497822E-2</v>
      </c>
      <c r="H201">
        <v>4.6591236484415247E-3</v>
      </c>
    </row>
    <row r="202" spans="7:8" x14ac:dyDescent="0.3">
      <c r="G202">
        <v>9.6066725929140895E-3</v>
      </c>
      <c r="H202">
        <v>-1.8527934716559015E-3</v>
      </c>
    </row>
    <row r="203" spans="7:8" x14ac:dyDescent="0.3">
      <c r="G203">
        <v>-1.8866821784610008E-2</v>
      </c>
      <c r="H203">
        <v>1.3123048403561918E-3</v>
      </c>
    </row>
    <row r="204" spans="7:8" x14ac:dyDescent="0.3">
      <c r="G204">
        <v>1.0316254553839008E-2</v>
      </c>
      <c r="H204">
        <v>7.0571078701374135E-3</v>
      </c>
    </row>
    <row r="205" spans="7:8" x14ac:dyDescent="0.3">
      <c r="G205">
        <v>7.4998497683613895E-3</v>
      </c>
      <c r="H205">
        <v>6.0157974941933519E-3</v>
      </c>
    </row>
    <row r="206" spans="7:8" x14ac:dyDescent="0.3">
      <c r="G206">
        <v>4.3282167160100152E-2</v>
      </c>
      <c r="H206">
        <v>3.090709064522424E-2</v>
      </c>
    </row>
    <row r="207" spans="7:8" x14ac:dyDescent="0.3">
      <c r="G207">
        <v>5.6311870967343858E-2</v>
      </c>
      <c r="H207">
        <v>2.6388892630988675E-4</v>
      </c>
    </row>
    <row r="208" spans="7:8" x14ac:dyDescent="0.3">
      <c r="G208">
        <v>-3.7202275476239118E-2</v>
      </c>
      <c r="H208">
        <v>-8.6181730961909404E-3</v>
      </c>
    </row>
    <row r="209" spans="7:8" x14ac:dyDescent="0.3">
      <c r="G209">
        <v>-1.1746606806625119E-2</v>
      </c>
      <c r="H209">
        <v>8.3990844494243322E-3</v>
      </c>
    </row>
    <row r="210" spans="7:8" x14ac:dyDescent="0.3">
      <c r="G210">
        <v>-2.0452321258144147E-2</v>
      </c>
      <c r="H210">
        <v>1.3442093046260721E-3</v>
      </c>
    </row>
    <row r="211" spans="7:8" x14ac:dyDescent="0.3">
      <c r="G211">
        <v>-2.7864209049773807E-2</v>
      </c>
      <c r="H211">
        <v>-1.6649599001558699E-2</v>
      </c>
    </row>
    <row r="212" spans="7:8" x14ac:dyDescent="0.3">
      <c r="G212">
        <v>-2.691039570784314E-4</v>
      </c>
      <c r="H212">
        <v>-6.5494314179927269E-4</v>
      </c>
    </row>
    <row r="213" spans="7:8" x14ac:dyDescent="0.3">
      <c r="G213">
        <v>-1.2067208668567021E-2</v>
      </c>
      <c r="H213">
        <v>-1.1275280296750342E-3</v>
      </c>
    </row>
    <row r="214" spans="7:8" x14ac:dyDescent="0.3">
      <c r="G214">
        <v>-1.1609273702993486E-2</v>
      </c>
      <c r="H214">
        <v>4.6729907629159493E-3</v>
      </c>
    </row>
    <row r="215" spans="7:8" x14ac:dyDescent="0.3">
      <c r="G215">
        <v>-2.1771322172695926E-2</v>
      </c>
      <c r="H215">
        <v>1.3668455259840517E-3</v>
      </c>
    </row>
    <row r="216" spans="7:8" x14ac:dyDescent="0.3">
      <c r="G216">
        <v>2.9004615811437078E-3</v>
      </c>
      <c r="H216">
        <v>5.4794635914997046E-3</v>
      </c>
    </row>
    <row r="217" spans="7:8" x14ac:dyDescent="0.3">
      <c r="G217">
        <v>-2.2777212653060678E-3</v>
      </c>
      <c r="H217">
        <v>5.2783296731036882E-3</v>
      </c>
    </row>
    <row r="218" spans="7:8" x14ac:dyDescent="0.3">
      <c r="G218">
        <v>-1.0516157797204185E-2</v>
      </c>
      <c r="H218">
        <v>7.2413323114597812E-3</v>
      </c>
    </row>
    <row r="219" spans="7:8" x14ac:dyDescent="0.3">
      <c r="G219">
        <v>-3.5836330760652068E-3</v>
      </c>
      <c r="H219">
        <v>-9.858460134540047E-3</v>
      </c>
    </row>
    <row r="220" spans="7:8" x14ac:dyDescent="0.3">
      <c r="G220">
        <v>-4.0785585179133662E-3</v>
      </c>
      <c r="H220">
        <v>-3.0118811399898466E-3</v>
      </c>
    </row>
    <row r="221" spans="7:8" x14ac:dyDescent="0.3">
      <c r="G221">
        <v>1.7504834116749177E-2</v>
      </c>
      <c r="H221">
        <v>1.7574538690203128E-2</v>
      </c>
    </row>
    <row r="222" spans="7:8" x14ac:dyDescent="0.3">
      <c r="G222">
        <v>-3.6066719173779016E-3</v>
      </c>
      <c r="H222">
        <v>-4.4858001863547414E-3</v>
      </c>
    </row>
    <row r="223" spans="7:8" x14ac:dyDescent="0.3">
      <c r="G223">
        <v>2.2025953959325457E-2</v>
      </c>
      <c r="H223">
        <v>6.9335578208010026E-3</v>
      </c>
    </row>
    <row r="224" spans="7:8" x14ac:dyDescent="0.3">
      <c r="G224">
        <v>-5.3064259264308036E-3</v>
      </c>
      <c r="H224">
        <v>6.3691964255792217E-3</v>
      </c>
    </row>
    <row r="225" spans="7:8" x14ac:dyDescent="0.3">
      <c r="G225">
        <v>1.5674872663658745E-2</v>
      </c>
      <c r="H225">
        <v>-8.9264676956378446E-3</v>
      </c>
    </row>
    <row r="226" spans="7:8" x14ac:dyDescent="0.3">
      <c r="G226">
        <v>-2.9973115230359289E-2</v>
      </c>
      <c r="H226">
        <v>-4.3510930302183767E-3</v>
      </c>
    </row>
    <row r="227" spans="7:8" x14ac:dyDescent="0.3">
      <c r="G227">
        <v>-4.3861143856161675E-3</v>
      </c>
      <c r="H227">
        <v>-1.0819972382605319E-3</v>
      </c>
    </row>
    <row r="228" spans="7:8" x14ac:dyDescent="0.3">
      <c r="G228">
        <v>7.8970291082117324E-4</v>
      </c>
      <c r="H228">
        <v>4.0853078323994079E-3</v>
      </c>
    </row>
    <row r="229" spans="7:8" x14ac:dyDescent="0.3">
      <c r="G229">
        <v>-1.0468698383618909E-2</v>
      </c>
      <c r="H229">
        <v>-2.4659237046503336E-2</v>
      </c>
    </row>
    <row r="230" spans="7:8" x14ac:dyDescent="0.3">
      <c r="G230">
        <v>-1.5405939741659651E-2</v>
      </c>
      <c r="H230">
        <v>-1.606266956063165E-2</v>
      </c>
    </row>
    <row r="231" spans="7:8" x14ac:dyDescent="0.3">
      <c r="G231">
        <v>-1.2560766059943409E-2</v>
      </c>
      <c r="H231">
        <v>1.642112989137273E-3</v>
      </c>
    </row>
    <row r="232" spans="7:8" x14ac:dyDescent="0.3">
      <c r="G232">
        <v>-2.6739234211834911E-2</v>
      </c>
      <c r="H232">
        <v>-1.3360225759162257E-2</v>
      </c>
    </row>
    <row r="233" spans="7:8" x14ac:dyDescent="0.3">
      <c r="G233">
        <v>-2.5602233950773885E-2</v>
      </c>
      <c r="H233">
        <v>-4.0004228056966301E-3</v>
      </c>
    </row>
    <row r="234" spans="7:8" x14ac:dyDescent="0.3">
      <c r="G234">
        <v>6.1688140148165142E-4</v>
      </c>
      <c r="H234">
        <v>3.6762078543178781E-3</v>
      </c>
    </row>
    <row r="235" spans="7:8" x14ac:dyDescent="0.3">
      <c r="G235">
        <v>-8.3433931902512515E-3</v>
      </c>
      <c r="H235">
        <v>7.7975869853763296E-3</v>
      </c>
    </row>
    <row r="236" spans="7:8" x14ac:dyDescent="0.3">
      <c r="G236">
        <v>2.5271918524765159E-2</v>
      </c>
      <c r="H236">
        <v>-4.5095898360702248E-3</v>
      </c>
    </row>
    <row r="237" spans="7:8" x14ac:dyDescent="0.3">
      <c r="G237">
        <v>8.6118884926856733E-3</v>
      </c>
      <c r="H237">
        <v>1.6612731362210559E-2</v>
      </c>
    </row>
    <row r="238" spans="7:8" x14ac:dyDescent="0.3">
      <c r="G238">
        <v>5.3460843361851527E-3</v>
      </c>
      <c r="H238">
        <v>1.0456834443074329E-2</v>
      </c>
    </row>
    <row r="239" spans="7:8" x14ac:dyDescent="0.3">
      <c r="G239">
        <v>-1.1047813309880512E-3</v>
      </c>
      <c r="H239">
        <v>-2.9866885581983247E-3</v>
      </c>
    </row>
    <row r="240" spans="7:8" x14ac:dyDescent="0.3">
      <c r="G240">
        <v>8.294168417049802E-3</v>
      </c>
      <c r="H240">
        <v>2.2886941752860795E-2</v>
      </c>
    </row>
    <row r="241" spans="7:8" x14ac:dyDescent="0.3">
      <c r="G241">
        <v>1.2676717231375045E-2</v>
      </c>
      <c r="H241">
        <v>4.7625527515276671E-3</v>
      </c>
    </row>
    <row r="242" spans="7:8" x14ac:dyDescent="0.3">
      <c r="G242">
        <v>-1.2012492162219716E-2</v>
      </c>
      <c r="H242">
        <v>-5.3306187437564528E-3</v>
      </c>
    </row>
    <row r="243" spans="7:8" x14ac:dyDescent="0.3">
      <c r="G243">
        <v>0.11933481777174823</v>
      </c>
      <c r="H243">
        <v>-8.00452259026177E-3</v>
      </c>
    </row>
    <row r="244" spans="7:8" x14ac:dyDescent="0.3">
      <c r="G244">
        <v>2.6784700410396746E-2</v>
      </c>
      <c r="H244">
        <v>2.1433794600903798E-2</v>
      </c>
    </row>
    <row r="245" spans="7:8" x14ac:dyDescent="0.3">
      <c r="G245">
        <v>-1.4570762083727925E-2</v>
      </c>
      <c r="H245">
        <v>-5.9793264498822808E-3</v>
      </c>
    </row>
    <row r="246" spans="7:8" x14ac:dyDescent="0.3">
      <c r="G246">
        <v>-1.9471911272068782E-2</v>
      </c>
      <c r="H246">
        <v>-8.631240737143199E-3</v>
      </c>
    </row>
    <row r="247" spans="7:8" x14ac:dyDescent="0.3">
      <c r="G247">
        <v>1.4738041617744838E-2</v>
      </c>
      <c r="H247">
        <v>9.2546092374009639E-3</v>
      </c>
    </row>
    <row r="248" spans="7:8" x14ac:dyDescent="0.3">
      <c r="G248">
        <v>-1.7235285441083315E-2</v>
      </c>
      <c r="H248">
        <v>7.9838863123332191E-3</v>
      </c>
    </row>
    <row r="249" spans="7:8" x14ac:dyDescent="0.3">
      <c r="G249">
        <v>1.9391638481248516E-2</v>
      </c>
      <c r="H249">
        <v>-5.722789330743377E-3</v>
      </c>
    </row>
    <row r="250" spans="7:8" x14ac:dyDescent="0.3">
      <c r="G250">
        <v>6.7466140339423428E-2</v>
      </c>
      <c r="H250">
        <v>-2.7505853077466856E-2</v>
      </c>
    </row>
    <row r="251" spans="7:8" x14ac:dyDescent="0.3">
      <c r="G251">
        <v>-2.4175414567690921E-2</v>
      </c>
      <c r="H251">
        <v>7.294591948999154E-3</v>
      </c>
    </row>
    <row r="252" spans="7:8" x14ac:dyDescent="0.3">
      <c r="G252">
        <v>-2.2673327522336022E-2</v>
      </c>
      <c r="H252">
        <v>-3.3899444163843287E-3</v>
      </c>
    </row>
    <row r="253" spans="7:8" x14ac:dyDescent="0.3">
      <c r="G253">
        <v>2.3040089086859689E-2</v>
      </c>
      <c r="H253">
        <v>2.084575818547401E-2</v>
      </c>
    </row>
    <row r="254" spans="7:8" x14ac:dyDescent="0.3">
      <c r="G254">
        <v>8.4516945963684347E-3</v>
      </c>
      <c r="H254">
        <v>-6.0519525625688823E-3</v>
      </c>
    </row>
    <row r="255" spans="7:8" x14ac:dyDescent="0.3">
      <c r="G255">
        <v>8.7280625782457114E-2</v>
      </c>
      <c r="H255">
        <v>4.8354808071779543E-3</v>
      </c>
    </row>
    <row r="256" spans="7:8" x14ac:dyDescent="0.3">
      <c r="G256">
        <v>-4.9914860185496478E-3</v>
      </c>
      <c r="H256">
        <v>-7.9437797390851279E-3</v>
      </c>
    </row>
    <row r="257" spans="7:8" x14ac:dyDescent="0.3">
      <c r="G257">
        <v>4.643098905454039E-3</v>
      </c>
      <c r="H257">
        <v>4.3630691457332768E-3</v>
      </c>
    </row>
    <row r="258" spans="7:8" x14ac:dyDescent="0.3">
      <c r="G258">
        <v>8.418072825408443E-2</v>
      </c>
      <c r="H258">
        <v>4.7884062765013134E-3</v>
      </c>
    </row>
    <row r="259" spans="7:8" x14ac:dyDescent="0.3">
      <c r="G259">
        <v>1.8894830895878845E-2</v>
      </c>
      <c r="H259">
        <v>-3.8549788353364266E-3</v>
      </c>
    </row>
    <row r="260" spans="7:8" x14ac:dyDescent="0.3">
      <c r="G260">
        <v>4.1364257481578716E-2</v>
      </c>
      <c r="H260">
        <v>-1.2946193885808128E-2</v>
      </c>
    </row>
    <row r="261" spans="7:8" x14ac:dyDescent="0.3">
      <c r="G261">
        <v>1.786535467885008E-3</v>
      </c>
      <c r="H261">
        <v>-3.5746184417872542E-3</v>
      </c>
    </row>
    <row r="262" spans="7:8" x14ac:dyDescent="0.3">
      <c r="G262">
        <v>-6.5687054718239785E-3</v>
      </c>
      <c r="H262">
        <v>-5.4725551278340008E-3</v>
      </c>
    </row>
    <row r="263" spans="7:8" x14ac:dyDescent="0.3">
      <c r="G263">
        <v>1.3408195158943537E-2</v>
      </c>
      <c r="H263">
        <v>1.1966723573161805E-2</v>
      </c>
    </row>
    <row r="264" spans="7:8" x14ac:dyDescent="0.3">
      <c r="G264">
        <v>-2.3229817009096251E-2</v>
      </c>
      <c r="H264">
        <v>8.2745847352220462E-3</v>
      </c>
    </row>
    <row r="265" spans="7:8" x14ac:dyDescent="0.3">
      <c r="G265">
        <v>-5.5288646288209606E-2</v>
      </c>
      <c r="H265">
        <v>-6.4525279121507148E-3</v>
      </c>
    </row>
    <row r="266" spans="7:8" x14ac:dyDescent="0.3">
      <c r="G266">
        <v>-2.5352756917363072E-2</v>
      </c>
      <c r="H266">
        <v>-8.9149678191269444E-3</v>
      </c>
    </row>
    <row r="267" spans="7:8" x14ac:dyDescent="0.3">
      <c r="G267">
        <v>-1.5952600901118117E-3</v>
      </c>
      <c r="H267">
        <v>7.2132563738685476E-3</v>
      </c>
    </row>
    <row r="268" spans="7:8" x14ac:dyDescent="0.3">
      <c r="G268">
        <v>-3.7288071332940868E-2</v>
      </c>
      <c r="H268">
        <v>-6.2249841296013395E-3</v>
      </c>
    </row>
    <row r="269" spans="7:8" x14ac:dyDescent="0.3">
      <c r="G269">
        <v>-8.161219740748649E-3</v>
      </c>
      <c r="H269">
        <v>-1.2423414911685611E-2</v>
      </c>
    </row>
    <row r="270" spans="7:8" x14ac:dyDescent="0.3">
      <c r="G270">
        <v>-1.1248820472128588E-2</v>
      </c>
      <c r="H270">
        <v>-6.7503846572844178E-3</v>
      </c>
    </row>
    <row r="271" spans="7:8" x14ac:dyDescent="0.3">
      <c r="G271">
        <v>8.1938761178694239E-2</v>
      </c>
      <c r="H271">
        <v>2.3010822685927312E-2</v>
      </c>
    </row>
    <row r="272" spans="7:8" x14ac:dyDescent="0.3">
      <c r="G272">
        <v>1.1164901010230191E-2</v>
      </c>
      <c r="H272">
        <v>8.9405004675482437E-3</v>
      </c>
    </row>
    <row r="273" spans="7:8" x14ac:dyDescent="0.3">
      <c r="G273">
        <v>4.6420948093023273E-2</v>
      </c>
      <c r="H273">
        <v>1.313666117317311E-2</v>
      </c>
    </row>
    <row r="274" spans="7:8" x14ac:dyDescent="0.3">
      <c r="G274">
        <v>-8.4057032583851939E-3</v>
      </c>
      <c r="H274">
        <v>-2.1625431282714744E-3</v>
      </c>
    </row>
    <row r="275" spans="7:8" x14ac:dyDescent="0.3">
      <c r="G275">
        <v>-1.5446476394513183E-2</v>
      </c>
      <c r="H275">
        <v>-5.7255147322136518E-3</v>
      </c>
    </row>
    <row r="276" spans="7:8" x14ac:dyDescent="0.3">
      <c r="G276">
        <v>-4.2534898449571631E-2</v>
      </c>
      <c r="H276">
        <v>2.6500304201470485E-3</v>
      </c>
    </row>
    <row r="277" spans="7:8" x14ac:dyDescent="0.3">
      <c r="G277">
        <v>-7.4957532282730584E-4</v>
      </c>
      <c r="H277">
        <v>6.3056963624635943E-3</v>
      </c>
    </row>
    <row r="278" spans="7:8" x14ac:dyDescent="0.3">
      <c r="G278">
        <v>-4.8416003510125954E-3</v>
      </c>
      <c r="H278">
        <v>5.5240006248827699E-3</v>
      </c>
    </row>
    <row r="279" spans="7:8" x14ac:dyDescent="0.3">
      <c r="G279">
        <v>2.0636243175217769E-2</v>
      </c>
      <c r="H279">
        <v>3.3731455085362055E-3</v>
      </c>
    </row>
    <row r="280" spans="7:8" x14ac:dyDescent="0.3">
      <c r="G280">
        <v>-2.8468526638033849E-2</v>
      </c>
      <c r="H280">
        <v>-8.3847334088121769E-3</v>
      </c>
    </row>
    <row r="281" spans="7:8" x14ac:dyDescent="0.3">
      <c r="G281">
        <v>-1.6696720848056561E-2</v>
      </c>
      <c r="H281">
        <v>-3.9247626444760229E-3</v>
      </c>
    </row>
    <row r="282" spans="7:8" x14ac:dyDescent="0.3">
      <c r="G282">
        <v>4.5765797216699364E-3</v>
      </c>
      <c r="H282">
        <v>-9.715252521242522E-3</v>
      </c>
    </row>
    <row r="283" spans="7:8" x14ac:dyDescent="0.3">
      <c r="G283">
        <v>-1.5479396301628479E-2</v>
      </c>
      <c r="H283">
        <v>-1.2213868737566001E-2</v>
      </c>
    </row>
    <row r="284" spans="7:8" x14ac:dyDescent="0.3">
      <c r="G284">
        <v>-2.5963515781496797E-2</v>
      </c>
      <c r="H284">
        <v>-2.6628568616179154E-3</v>
      </c>
    </row>
    <row r="285" spans="7:8" x14ac:dyDescent="0.3">
      <c r="G285">
        <v>-1.2718192052980106E-2</v>
      </c>
      <c r="H285">
        <v>-6.8204779700533425E-3</v>
      </c>
    </row>
    <row r="286" spans="7:8" x14ac:dyDescent="0.3">
      <c r="G286">
        <v>-3.8567512046758706E-2</v>
      </c>
      <c r="H286">
        <v>-8.8703767607140847E-3</v>
      </c>
    </row>
    <row r="287" spans="7:8" x14ac:dyDescent="0.3">
      <c r="G287">
        <v>-6.7626834385201354E-2</v>
      </c>
      <c r="H287">
        <v>-3.5996078690804491E-2</v>
      </c>
    </row>
    <row r="288" spans="7:8" x14ac:dyDescent="0.3">
      <c r="G288">
        <v>-1.3439734670361698E-2</v>
      </c>
      <c r="H288">
        <v>-2.2597518244917092E-3</v>
      </c>
    </row>
    <row r="289" spans="7:8" x14ac:dyDescent="0.3">
      <c r="G289">
        <v>3.4179119143876287E-2</v>
      </c>
      <c r="H289">
        <v>1.5919647436617237E-2</v>
      </c>
    </row>
    <row r="290" spans="7:8" x14ac:dyDescent="0.3">
      <c r="G290">
        <v>-1.9894282940021293E-2</v>
      </c>
      <c r="H290">
        <v>1.3673049825957389E-2</v>
      </c>
    </row>
    <row r="291" spans="7:8" x14ac:dyDescent="0.3">
      <c r="G291">
        <v>5.6985757790248299E-3</v>
      </c>
      <c r="H291">
        <v>-5.0014220958137035E-4</v>
      </c>
    </row>
    <row r="292" spans="7:8" x14ac:dyDescent="0.3">
      <c r="G292">
        <v>-3.820463852860554E-2</v>
      </c>
      <c r="H292">
        <v>-1.6106975330552893E-2</v>
      </c>
    </row>
    <row r="293" spans="7:8" x14ac:dyDescent="0.3">
      <c r="G293">
        <v>-2.4135326280159314E-2</v>
      </c>
      <c r="H293">
        <v>-2.9756043337343687E-2</v>
      </c>
    </row>
    <row r="294" spans="7:8" x14ac:dyDescent="0.3">
      <c r="G294">
        <v>2.5132877661141882E-2</v>
      </c>
      <c r="H294">
        <v>-9.0350017585765496E-3</v>
      </c>
    </row>
    <row r="295" spans="7:8" x14ac:dyDescent="0.3">
      <c r="G295">
        <v>-0.12521950893081762</v>
      </c>
      <c r="H295">
        <v>-0.10111938800767033</v>
      </c>
    </row>
    <row r="296" spans="7:8" x14ac:dyDescent="0.3">
      <c r="G296">
        <v>8.5148746396691982E-3</v>
      </c>
      <c r="H296">
        <v>2.4265076053717152E-2</v>
      </c>
    </row>
    <row r="297" spans="7:8" x14ac:dyDescent="0.3">
      <c r="G297">
        <v>-5.59719741763062E-2</v>
      </c>
      <c r="H297">
        <v>-5.8121001000121048E-2</v>
      </c>
    </row>
    <row r="298" spans="7:8" x14ac:dyDescent="0.3">
      <c r="G298">
        <v>-1.848569999999998E-2</v>
      </c>
      <c r="H298">
        <v>-3.4245184096302402E-2</v>
      </c>
    </row>
    <row r="299" spans="7:8" x14ac:dyDescent="0.3">
      <c r="G299">
        <v>-6.7925728483166636E-2</v>
      </c>
      <c r="H299">
        <v>-6.0464540270778612E-2</v>
      </c>
    </row>
    <row r="300" spans="7:8" x14ac:dyDescent="0.3">
      <c r="G300">
        <v>-7.9016960564283423E-2</v>
      </c>
      <c r="H300">
        <v>-4.2347781826034214E-2</v>
      </c>
    </row>
    <row r="301" spans="7:8" x14ac:dyDescent="0.3">
      <c r="G301">
        <v>6.4296467053601897E-2</v>
      </c>
      <c r="H301">
        <v>8.1929146860671556E-2</v>
      </c>
    </row>
    <row r="302" spans="7:8" x14ac:dyDescent="0.3">
      <c r="G302">
        <v>-0.19117033011435464</v>
      </c>
      <c r="H302">
        <v>-0.14900466067361778</v>
      </c>
    </row>
    <row r="303" spans="7:8" x14ac:dyDescent="0.3">
      <c r="G303">
        <v>-2.8592709984152139E-3</v>
      </c>
      <c r="H303">
        <v>3.6871424066226427E-2</v>
      </c>
    </row>
    <row r="304" spans="7:8" x14ac:dyDescent="0.3">
      <c r="G304">
        <v>2.6779290711700893E-2</v>
      </c>
      <c r="H304">
        <v>6.6247468855892166E-2</v>
      </c>
    </row>
    <row r="305" spans="7:8" x14ac:dyDescent="0.3">
      <c r="G305">
        <v>0.10656326087481473</v>
      </c>
      <c r="H305">
        <v>5.1404356439657128E-2</v>
      </c>
    </row>
    <row r="306" spans="7:8" x14ac:dyDescent="0.3">
      <c r="G306">
        <v>2.8963868291836975E-2</v>
      </c>
      <c r="H306">
        <v>1.5175538199696879E-2</v>
      </c>
    </row>
    <row r="307" spans="7:8" x14ac:dyDescent="0.3">
      <c r="G307">
        <v>-3.7727960331272618E-2</v>
      </c>
      <c r="H307">
        <v>-5.4380536474120167E-2</v>
      </c>
    </row>
  </sheetData>
  <mergeCells count="1">
    <mergeCell ref="B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Cover</vt:lpstr>
      <vt:lpstr>Contents</vt:lpstr>
      <vt:lpstr>SML Daily BSE</vt:lpstr>
      <vt:lpstr>SML Weekly BSE</vt:lpstr>
      <vt:lpstr>FM Daily BSE</vt:lpstr>
      <vt:lpstr>FM Weekly BSE</vt:lpstr>
      <vt:lpstr>SML Daily NSE</vt:lpstr>
      <vt:lpstr>SML Weekly NSE</vt:lpstr>
      <vt:lpstr>FM Daily NSE</vt:lpstr>
      <vt:lpstr>FM Weekly NSE</vt:lpstr>
      <vt:lpstr>Daily CAPM SML NSE</vt:lpstr>
      <vt:lpstr>Weekly CAPM SML NSE</vt:lpstr>
      <vt:lpstr>FM Daily CAPM NSE</vt:lpstr>
      <vt:lpstr>FM Weekly CAPM NSE</vt:lpstr>
      <vt:lpstr>FM Daily CAPM BSE</vt:lpstr>
      <vt:lpstr>FM Weekly CAPM BSE</vt:lpstr>
      <vt:lpstr>SML WEEKLY BSE CAPM</vt:lpstr>
      <vt:lpstr>SML DAILY CAPM BSE.</vt:lpstr>
      <vt:lpstr>FM Unlevered Beta</vt:lpstr>
      <vt:lpstr>SML Unlevered Beta</vt:lpstr>
      <vt:lpstr>Cost of Equity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ADHIRAJ</dc:creator>
  <cp:lastModifiedBy>Dell</cp:lastModifiedBy>
  <dcterms:modified xsi:type="dcterms:W3CDTF">2020-04-19T17:58:12Z</dcterms:modified>
</cp:coreProperties>
</file>