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75" yWindow="1080" windowWidth="15120" windowHeight="7950" tabRatio="680" activeTab="3"/>
  </bookViews>
  <sheets>
    <sheet name="Сёма" sheetId="1" r:id="rId1"/>
    <sheet name="Н.Н" sheetId="8" r:id="rId2"/>
    <sheet name="Краснодар" sheetId="2" r:id="rId3"/>
    <sheet name="ProductLine-Template" sheetId="3" r:id="rId4"/>
    <sheet name="Пермь" sheetId="4" r:id="rId5"/>
    <sheet name="Казань" sheetId="11" r:id="rId6"/>
    <sheet name="Курск склад" sheetId="5" r:id="rId7"/>
    <sheet name="Дмитриев склад" sheetId="7" r:id="rId8"/>
    <sheet name="Казань Возврат" sheetId="9" r:id="rId9"/>
    <sheet name="Родин Возврат" sheetId="10" r:id="rId10"/>
  </sheets>
  <definedNames>
    <definedName name="_xlnm.Print_Area" localSheetId="1">Н.Н!$A$1:$H$84</definedName>
  </definedNames>
  <calcPr calcId="145621" refMode="R1C1"/>
</workbook>
</file>

<file path=xl/calcChain.xml><?xml version="1.0" encoding="utf-8"?>
<calcChain xmlns="http://schemas.openxmlformats.org/spreadsheetml/2006/main">
  <c r="C44" i="8" l="1"/>
  <c r="E43" i="8"/>
  <c r="G43" i="8" s="1"/>
  <c r="F43" i="8"/>
  <c r="E80" i="8"/>
  <c r="E56" i="8"/>
  <c r="E55" i="8"/>
  <c r="E5" i="11"/>
  <c r="G5" i="11" s="1"/>
  <c r="G6" i="11" s="1"/>
  <c r="F5" i="11"/>
  <c r="F6" i="11" s="1"/>
  <c r="C6" i="11"/>
  <c r="E8" i="11"/>
  <c r="G8" i="11" s="1"/>
  <c r="G9" i="11" s="1"/>
  <c r="F8" i="11"/>
  <c r="F9" i="11" s="1"/>
  <c r="C9" i="11"/>
  <c r="E11" i="11"/>
  <c r="G11" i="11" s="1"/>
  <c r="F11" i="11"/>
  <c r="E12" i="11"/>
  <c r="G12" i="11" s="1"/>
  <c r="F12" i="11"/>
  <c r="E13" i="11"/>
  <c r="F13" i="11"/>
  <c r="G13" i="11"/>
  <c r="E14" i="11"/>
  <c r="F14" i="11"/>
  <c r="G14" i="11"/>
  <c r="E15" i="11"/>
  <c r="G15" i="11" s="1"/>
  <c r="F15" i="11"/>
  <c r="E16" i="11"/>
  <c r="G16" i="11" s="1"/>
  <c r="F16" i="11"/>
  <c r="E17" i="11"/>
  <c r="F17" i="11"/>
  <c r="G17" i="11"/>
  <c r="E18" i="11"/>
  <c r="F18" i="11"/>
  <c r="G18" i="11"/>
  <c r="E19" i="11"/>
  <c r="G19" i="11" s="1"/>
  <c r="F19" i="11"/>
  <c r="E20" i="11"/>
  <c r="G20" i="11" s="1"/>
  <c r="F20" i="11"/>
  <c r="E21" i="11"/>
  <c r="F21" i="11"/>
  <c r="G21" i="11"/>
  <c r="E22" i="11"/>
  <c r="F22" i="11"/>
  <c r="G22" i="11"/>
  <c r="E23" i="11"/>
  <c r="G23" i="11" s="1"/>
  <c r="F23" i="11"/>
  <c r="C24" i="11"/>
  <c r="C29" i="11" s="1"/>
  <c r="F24" i="11"/>
  <c r="E26" i="11"/>
  <c r="F26" i="11"/>
  <c r="F27" i="11" s="1"/>
  <c r="G26" i="11"/>
  <c r="G27" i="11" s="1"/>
  <c r="C27" i="11"/>
  <c r="E11" i="4"/>
  <c r="E10" i="4"/>
  <c r="E9" i="4"/>
  <c r="E8" i="4"/>
  <c r="F24" i="2"/>
  <c r="F21" i="2"/>
  <c r="F16" i="2"/>
  <c r="F10" i="2"/>
  <c r="F5" i="2"/>
  <c r="G24" i="11" l="1"/>
  <c r="F29" i="11"/>
  <c r="G29" i="11"/>
  <c r="C81" i="8"/>
  <c r="E77" i="8"/>
  <c r="F77" i="8"/>
  <c r="G77" i="8"/>
  <c r="E78" i="8"/>
  <c r="F78" i="8"/>
  <c r="G78" i="8"/>
  <c r="E79" i="8"/>
  <c r="G79" i="8" s="1"/>
  <c r="F79" i="8"/>
  <c r="F80" i="8"/>
  <c r="G80" i="8"/>
  <c r="F76" i="8"/>
  <c r="E76" i="8"/>
  <c r="G76" i="8" s="1"/>
  <c r="G54" i="1"/>
  <c r="E55" i="1"/>
  <c r="E56" i="1"/>
  <c r="G56" i="1" s="1"/>
  <c r="E54" i="1"/>
  <c r="C57" i="1"/>
  <c r="F56" i="1"/>
  <c r="F55" i="1"/>
  <c r="G55" i="1"/>
  <c r="F54" i="1"/>
  <c r="C74" i="8"/>
  <c r="E72" i="8"/>
  <c r="F72" i="8"/>
  <c r="G72" i="8"/>
  <c r="E73" i="8"/>
  <c r="G73" i="8" s="1"/>
  <c r="F73" i="8"/>
  <c r="F71" i="8"/>
  <c r="F74" i="8" s="1"/>
  <c r="E71" i="8"/>
  <c r="G71" i="8" s="1"/>
  <c r="E38" i="1"/>
  <c r="G38" i="1" s="1"/>
  <c r="G74" i="8" l="1"/>
  <c r="F57" i="1"/>
  <c r="F81" i="8"/>
  <c r="G81" i="8"/>
  <c r="G57" i="1"/>
  <c r="C43" i="1"/>
  <c r="E42" i="1"/>
  <c r="G42" i="1" s="1"/>
  <c r="F42" i="1"/>
  <c r="E62" i="8"/>
  <c r="G62" i="8" s="1"/>
  <c r="E65" i="8"/>
  <c r="G65" i="8" s="1"/>
  <c r="E66" i="8"/>
  <c r="G66" i="8" s="1"/>
  <c r="E67" i="8"/>
  <c r="E68" i="8"/>
  <c r="G68" i="8" s="1"/>
  <c r="E59" i="8"/>
  <c r="G59" i="8" s="1"/>
  <c r="C69" i="8"/>
  <c r="C63" i="8"/>
  <c r="C60" i="8"/>
  <c r="F62" i="8"/>
  <c r="F63" i="8" s="1"/>
  <c r="G63" i="8"/>
  <c r="F65" i="8"/>
  <c r="F66" i="8"/>
  <c r="F67" i="8"/>
  <c r="G67" i="8"/>
  <c r="F68" i="8"/>
  <c r="F59" i="8"/>
  <c r="F60" i="8" s="1"/>
  <c r="G60" i="8"/>
  <c r="D9" i="9"/>
  <c r="F9" i="9"/>
  <c r="C9" i="9"/>
  <c r="G6" i="9"/>
  <c r="G7" i="9"/>
  <c r="G5" i="9"/>
  <c r="G9" i="9" s="1"/>
  <c r="F69" i="8" l="1"/>
  <c r="G69" i="8"/>
  <c r="C12" i="4"/>
  <c r="C14" i="4" s="1"/>
  <c r="F9" i="4"/>
  <c r="G9" i="4"/>
  <c r="F10" i="4"/>
  <c r="G10" i="4"/>
  <c r="F11" i="4"/>
  <c r="G11" i="4"/>
  <c r="G8" i="4"/>
  <c r="G12" i="4" s="1"/>
  <c r="G14" i="4" s="1"/>
  <c r="F8" i="4"/>
  <c r="F12" i="4" s="1"/>
  <c r="F14" i="4" s="1"/>
  <c r="C25" i="2"/>
  <c r="F25" i="2"/>
  <c r="E24" i="2"/>
  <c r="G24" i="2" s="1"/>
  <c r="G25" i="2" s="1"/>
  <c r="C8" i="7"/>
  <c r="C10" i="7" s="1"/>
  <c r="F6" i="7"/>
  <c r="F7" i="7"/>
  <c r="F5" i="7"/>
  <c r="F8" i="7" s="1"/>
  <c r="F10" i="7" s="1"/>
  <c r="E7" i="7"/>
  <c r="G7" i="7" s="1"/>
  <c r="E6" i="7"/>
  <c r="G6" i="7" s="1"/>
  <c r="E5" i="7"/>
  <c r="G5" i="7" s="1"/>
  <c r="G8" i="7" s="1"/>
  <c r="G10" i="7" s="1"/>
  <c r="C57" i="8"/>
  <c r="E53" i="8"/>
  <c r="G53" i="8" s="1"/>
  <c r="F53" i="8"/>
  <c r="E54" i="8"/>
  <c r="G54" i="8" s="1"/>
  <c r="F54" i="8"/>
  <c r="F55" i="8"/>
  <c r="G55" i="8"/>
  <c r="F56" i="8"/>
  <c r="G56" i="8"/>
  <c r="F52" i="8"/>
  <c r="E52" i="8"/>
  <c r="G52" i="8" s="1"/>
  <c r="C50" i="8"/>
  <c r="D47" i="8"/>
  <c r="D48" i="8"/>
  <c r="D49" i="8"/>
  <c r="D46" i="8"/>
  <c r="C52" i="1"/>
  <c r="D50" i="1"/>
  <c r="E50" i="1" s="1"/>
  <c r="G50" i="1" s="1"/>
  <c r="D51" i="1"/>
  <c r="E51" i="1" s="1"/>
  <c r="G51" i="1" s="1"/>
  <c r="D49" i="1"/>
  <c r="E49" i="1" s="1"/>
  <c r="G49" i="1" s="1"/>
  <c r="C47" i="1"/>
  <c r="E45" i="1"/>
  <c r="G45" i="1" s="1"/>
  <c r="F45" i="1"/>
  <c r="E46" i="1"/>
  <c r="G46" i="1" s="1"/>
  <c r="G47" i="1" s="1"/>
  <c r="F46" i="1"/>
  <c r="F41" i="1"/>
  <c r="F43" i="1" s="1"/>
  <c r="E41" i="1"/>
  <c r="G41" i="1" s="1"/>
  <c r="G43" i="1" s="1"/>
  <c r="C39" i="8"/>
  <c r="C36" i="8"/>
  <c r="E32" i="8"/>
  <c r="G32" i="8" s="1"/>
  <c r="F32" i="8"/>
  <c r="E33" i="8"/>
  <c r="F33" i="8"/>
  <c r="G33" i="8"/>
  <c r="E34" i="8"/>
  <c r="F34" i="8"/>
  <c r="G34" i="8"/>
  <c r="E35" i="8"/>
  <c r="G35" i="8" s="1"/>
  <c r="F35" i="8"/>
  <c r="E38" i="8"/>
  <c r="G38" i="8" s="1"/>
  <c r="G39" i="8" s="1"/>
  <c r="F38" i="8"/>
  <c r="F39" i="8" s="1"/>
  <c r="E41" i="8"/>
  <c r="G41" i="8" s="1"/>
  <c r="F41" i="8"/>
  <c r="E42" i="8"/>
  <c r="G42" i="8" s="1"/>
  <c r="G44" i="8" s="1"/>
  <c r="F42" i="8"/>
  <c r="F31" i="8"/>
  <c r="E31" i="8"/>
  <c r="G31" i="8" s="1"/>
  <c r="C22" i="2"/>
  <c r="C29" i="2" s="1"/>
  <c r="F22" i="2"/>
  <c r="E21" i="2"/>
  <c r="G21" i="2" s="1"/>
  <c r="G22" i="2" s="1"/>
  <c r="C39" i="1"/>
  <c r="G39" i="1"/>
  <c r="C36" i="1"/>
  <c r="C28" i="1"/>
  <c r="E23" i="1"/>
  <c r="G23" i="1" s="1"/>
  <c r="F23" i="1"/>
  <c r="F28" i="1" s="1"/>
  <c r="E24" i="1"/>
  <c r="G24" i="1" s="1"/>
  <c r="F24" i="1"/>
  <c r="E25" i="1"/>
  <c r="G25" i="1" s="1"/>
  <c r="F25" i="1"/>
  <c r="E26" i="1"/>
  <c r="F26" i="1"/>
  <c r="G26" i="1"/>
  <c r="E27" i="1"/>
  <c r="F27" i="1"/>
  <c r="G27" i="1"/>
  <c r="E30" i="1"/>
  <c r="G30" i="1" s="1"/>
  <c r="F30" i="1"/>
  <c r="F36" i="1" s="1"/>
  <c r="E31" i="1"/>
  <c r="F31" i="1"/>
  <c r="G31" i="1"/>
  <c r="E32" i="1"/>
  <c r="F32" i="1"/>
  <c r="G32" i="1"/>
  <c r="E33" i="1"/>
  <c r="G33" i="1" s="1"/>
  <c r="F33" i="1"/>
  <c r="E34" i="1"/>
  <c r="G34" i="1" s="1"/>
  <c r="F34" i="1"/>
  <c r="E35" i="1"/>
  <c r="F35" i="1"/>
  <c r="G35" i="1"/>
  <c r="F38" i="1"/>
  <c r="F39" i="1" s="1"/>
  <c r="F20" i="1"/>
  <c r="F21" i="1" s="1"/>
  <c r="E20" i="1"/>
  <c r="G20" i="1" s="1"/>
  <c r="G21" i="1" s="1"/>
  <c r="C21" i="1"/>
  <c r="C29" i="8"/>
  <c r="C21" i="8"/>
  <c r="C17" i="8"/>
  <c r="C14" i="8"/>
  <c r="C11" i="8"/>
  <c r="C7" i="8"/>
  <c r="E6" i="8"/>
  <c r="G6" i="8" s="1"/>
  <c r="E9" i="8"/>
  <c r="G9" i="8" s="1"/>
  <c r="E10" i="8"/>
  <c r="G10" i="8" s="1"/>
  <c r="E13" i="8"/>
  <c r="G13" i="8" s="1"/>
  <c r="G14" i="8" s="1"/>
  <c r="E16" i="8"/>
  <c r="E19" i="8"/>
  <c r="G19" i="8" s="1"/>
  <c r="E20" i="8"/>
  <c r="E23" i="8"/>
  <c r="G23" i="8" s="1"/>
  <c r="E24" i="8"/>
  <c r="E25" i="8"/>
  <c r="G25" i="8" s="1"/>
  <c r="E26" i="8"/>
  <c r="E27" i="8"/>
  <c r="E28" i="8"/>
  <c r="E5" i="8"/>
  <c r="G5" i="8" s="1"/>
  <c r="F6" i="8"/>
  <c r="F9" i="8"/>
  <c r="F10" i="8"/>
  <c r="F13" i="8"/>
  <c r="F14" i="8" s="1"/>
  <c r="F16" i="8"/>
  <c r="F17" i="8" s="1"/>
  <c r="F19" i="8"/>
  <c r="F20" i="8"/>
  <c r="G20" i="8"/>
  <c r="F23" i="8"/>
  <c r="F24" i="8"/>
  <c r="G24" i="8"/>
  <c r="F25" i="8"/>
  <c r="F26" i="8"/>
  <c r="G26" i="8"/>
  <c r="F27" i="8"/>
  <c r="G27" i="8"/>
  <c r="F28" i="8"/>
  <c r="G28" i="8"/>
  <c r="F5" i="8"/>
  <c r="C12" i="3"/>
  <c r="G12" i="3"/>
  <c r="F12" i="3"/>
  <c r="E17" i="1"/>
  <c r="E13" i="1"/>
  <c r="G13" i="1" s="1"/>
  <c r="E14" i="1"/>
  <c r="G14" i="1" s="1"/>
  <c r="E12" i="1"/>
  <c r="G12" i="1" s="1"/>
  <c r="E6" i="1"/>
  <c r="G6" i="1" s="1"/>
  <c r="E5" i="1"/>
  <c r="G5" i="1" s="1"/>
  <c r="C18" i="1"/>
  <c r="C15" i="1"/>
  <c r="C10" i="1"/>
  <c r="C7" i="1"/>
  <c r="F6" i="1"/>
  <c r="E9" i="1"/>
  <c r="F9" i="1"/>
  <c r="F10" i="1" s="1"/>
  <c r="F12" i="1"/>
  <c r="F13" i="1"/>
  <c r="F14" i="1"/>
  <c r="F17" i="1"/>
  <c r="F18" i="1" s="1"/>
  <c r="F5" i="1"/>
  <c r="C19" i="2"/>
  <c r="C14" i="2"/>
  <c r="C11" i="2"/>
  <c r="F11" i="2"/>
  <c r="C8" i="2"/>
  <c r="F8" i="2"/>
  <c r="E6" i="2"/>
  <c r="F6" i="2"/>
  <c r="G6" i="2"/>
  <c r="E7" i="2"/>
  <c r="G7" i="2" s="1"/>
  <c r="G8" i="2" s="1"/>
  <c r="F7" i="2"/>
  <c r="E10" i="2"/>
  <c r="G10" i="2" s="1"/>
  <c r="G11" i="2" s="1"/>
  <c r="E13" i="2"/>
  <c r="G13" i="2" s="1"/>
  <c r="G14" i="2" s="1"/>
  <c r="F13" i="2"/>
  <c r="F14" i="2" s="1"/>
  <c r="E16" i="2"/>
  <c r="G16" i="2" s="1"/>
  <c r="E17" i="2"/>
  <c r="G17" i="2" s="1"/>
  <c r="F17" i="2"/>
  <c r="F19" i="2" s="1"/>
  <c r="E18" i="2"/>
  <c r="F18" i="2"/>
  <c r="G18" i="2"/>
  <c r="E5" i="2"/>
  <c r="G5" i="2" s="1"/>
  <c r="C6" i="4"/>
  <c r="F6" i="4"/>
  <c r="G6" i="4"/>
  <c r="F5" i="4"/>
  <c r="E5" i="4"/>
  <c r="G5" i="4" s="1"/>
  <c r="C19" i="5"/>
  <c r="C21" i="5" s="1"/>
  <c r="F18" i="5"/>
  <c r="F19" i="5" s="1"/>
  <c r="E18" i="5"/>
  <c r="G18" i="5" s="1"/>
  <c r="G19" i="5" s="1"/>
  <c r="C16" i="5"/>
  <c r="F15" i="5"/>
  <c r="E15" i="5"/>
  <c r="G15" i="5" s="1"/>
  <c r="F14" i="5"/>
  <c r="E14" i="5"/>
  <c r="G14" i="5" s="1"/>
  <c r="F13" i="5"/>
  <c r="E13" i="5"/>
  <c r="G13" i="5" s="1"/>
  <c r="F12" i="5"/>
  <c r="E12" i="5"/>
  <c r="G12" i="5" s="1"/>
  <c r="F11" i="5"/>
  <c r="E11" i="5"/>
  <c r="G11" i="5" s="1"/>
  <c r="F10" i="5"/>
  <c r="E10" i="5"/>
  <c r="G10" i="5" s="1"/>
  <c r="F9" i="5"/>
  <c r="E9" i="5"/>
  <c r="G9" i="5" s="1"/>
  <c r="F8" i="5"/>
  <c r="E8" i="5"/>
  <c r="G8" i="5" s="1"/>
  <c r="F7" i="5"/>
  <c r="E7" i="5"/>
  <c r="G7" i="5" s="1"/>
  <c r="F6" i="5"/>
  <c r="E6" i="5"/>
  <c r="G6" i="5" s="1"/>
  <c r="F5" i="5"/>
  <c r="E5" i="5"/>
  <c r="G5" i="5" s="1"/>
  <c r="G16" i="5" s="1"/>
  <c r="F29" i="2" l="1"/>
  <c r="G52" i="1"/>
  <c r="G19" i="2"/>
  <c r="G29" i="2" s="1"/>
  <c r="G9" i="1"/>
  <c r="G10" i="1" s="1"/>
  <c r="G15" i="1"/>
  <c r="G28" i="1"/>
  <c r="F51" i="1"/>
  <c r="F16" i="5"/>
  <c r="F21" i="5" s="1"/>
  <c r="F44" i="8"/>
  <c r="F47" i="1"/>
  <c r="G36" i="1"/>
  <c r="G36" i="8"/>
  <c r="C60" i="1"/>
  <c r="F49" i="1"/>
  <c r="F50" i="1"/>
  <c r="G7" i="1"/>
  <c r="G18" i="1"/>
  <c r="G17" i="1"/>
  <c r="F21" i="8"/>
  <c r="F46" i="8"/>
  <c r="E46" i="8"/>
  <c r="G46" i="8" s="1"/>
  <c r="E48" i="8"/>
  <c r="G48" i="8" s="1"/>
  <c r="G16" i="8"/>
  <c r="G17" i="8" s="1"/>
  <c r="F49" i="8"/>
  <c r="E49" i="8"/>
  <c r="G49" i="8" s="1"/>
  <c r="F47" i="8"/>
  <c r="E47" i="8"/>
  <c r="G47" i="8" s="1"/>
  <c r="G29" i="8"/>
  <c r="G21" i="8"/>
  <c r="F11" i="8"/>
  <c r="F36" i="8"/>
  <c r="C83" i="8"/>
  <c r="G57" i="8"/>
  <c r="G11" i="8"/>
  <c r="F57" i="8"/>
  <c r="F29" i="8"/>
  <c r="F7" i="8"/>
  <c r="F48" i="8"/>
  <c r="F50" i="8" s="1"/>
  <c r="F15" i="1"/>
  <c r="F7" i="1"/>
  <c r="G7" i="8"/>
  <c r="G21" i="5"/>
  <c r="G60" i="1" l="1"/>
  <c r="F52" i="1"/>
  <c r="F60" i="1" s="1"/>
  <c r="F83" i="8"/>
  <c r="G83" i="8"/>
  <c r="G50" i="8"/>
</calcChain>
</file>

<file path=xl/sharedStrings.xml><?xml version="1.0" encoding="utf-8"?>
<sst xmlns="http://schemas.openxmlformats.org/spreadsheetml/2006/main" count="177" uniqueCount="95">
  <si>
    <t>Курск</t>
  </si>
  <si>
    <t>склад</t>
  </si>
  <si>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</si>
  <si>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</si>
  <si>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</si>
  <si>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</si>
  <si>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</si>
  <si>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</si>
  <si>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</si>
  <si>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Леди текс</t>
  </si>
  <si>
    <t xml:space="preserve">Брюки женские мод.1354.1.13 43177,  </t>
  </si>
  <si>
    <t xml:space="preserve">Брюки женские мод.1360.2.25 43180,  </t>
  </si>
  <si>
    <t xml:space="preserve">Брюки женские мод.1370.1.16 43180,  </t>
  </si>
  <si>
    <t xml:space="preserve">Брюки женские мод.1372.1.31D брюки 43094,  </t>
  </si>
  <si>
    <t xml:space="preserve">блузка женская 2269.1.32D 43368,  </t>
  </si>
  <si>
    <t xml:space="preserve">Платье женское мод. 4158.1.32Dарт. 43152,  </t>
  </si>
  <si>
    <t xml:space="preserve">Платье женское мод. 4163.1.32Dарт. 43368,  </t>
  </si>
  <si>
    <t>Топ женский мод. 5361.1.10 арт. 42835, корал</t>
  </si>
  <si>
    <t xml:space="preserve">5442.1.10D джемпер 42835,  </t>
  </si>
  <si>
    <t xml:space="preserve">5453.1.15D джемпер 00070,  </t>
  </si>
  <si>
    <t xml:space="preserve">5453.1.1D джемпер 00071,  </t>
  </si>
  <si>
    <t>Николь</t>
  </si>
  <si>
    <t>1003-47</t>
  </si>
  <si>
    <t>Родин</t>
  </si>
  <si>
    <t>Ново Лайн</t>
  </si>
  <si>
    <t>Пермь</t>
  </si>
  <si>
    <t>1300.3193</t>
  </si>
  <si>
    <t>Краснодар</t>
  </si>
  <si>
    <t>Лилиана</t>
  </si>
  <si>
    <t>Мира шик</t>
  </si>
  <si>
    <t>Сэндина</t>
  </si>
  <si>
    <t>Панда</t>
  </si>
  <si>
    <t>Казань</t>
  </si>
  <si>
    <t>Тиссара</t>
  </si>
  <si>
    <t>Дмитриева</t>
  </si>
  <si>
    <t>Сёма</t>
  </si>
  <si>
    <t>Твин</t>
  </si>
  <si>
    <t>Верита</t>
  </si>
  <si>
    <t>Ника</t>
  </si>
  <si>
    <t>Кондра</t>
  </si>
  <si>
    <t>Нижний</t>
  </si>
  <si>
    <t>Новгород</t>
  </si>
  <si>
    <t>Эледи</t>
  </si>
  <si>
    <t>Багира</t>
  </si>
  <si>
    <t>Мишель стиль</t>
  </si>
  <si>
    <t>Галерея</t>
  </si>
  <si>
    <t>Гражана</t>
  </si>
  <si>
    <t>Ачоса</t>
  </si>
  <si>
    <t>Белсилуэт</t>
  </si>
  <si>
    <t>Надин</t>
  </si>
  <si>
    <t>01142.</t>
  </si>
  <si>
    <t>01143.</t>
  </si>
  <si>
    <t>01141.</t>
  </si>
  <si>
    <t>Олси</t>
  </si>
  <si>
    <t>01140.</t>
  </si>
  <si>
    <t>Мелиссена</t>
  </si>
  <si>
    <t>Балунова</t>
  </si>
  <si>
    <t>Прити</t>
  </si>
  <si>
    <t>1338.2.35D-43179, хлоп деним</t>
  </si>
  <si>
    <t>1379.1.31D-43147, хлоп кофе</t>
  </si>
  <si>
    <t>1395.1.22 -43180, хлоп голуб</t>
  </si>
  <si>
    <t>1415.1.27D брюки 41588, коричн</t>
  </si>
  <si>
    <t>Бьюти</t>
  </si>
  <si>
    <t xml:space="preserve">Стиль Романовича </t>
  </si>
  <si>
    <t>Орхидея</t>
  </si>
  <si>
    <t>7/163</t>
  </si>
  <si>
    <t>Казань возврат</t>
  </si>
  <si>
    <t>Родин возврат</t>
  </si>
  <si>
    <t>5008-45</t>
  </si>
  <si>
    <t>5004-к2</t>
  </si>
  <si>
    <t>1001-к7</t>
  </si>
  <si>
    <t>Киара</t>
  </si>
  <si>
    <t>6138.1.1D юбка 41511, ск</t>
  </si>
  <si>
    <t xml:space="preserve">Орхидея </t>
  </si>
  <si>
    <t>7/216</t>
  </si>
  <si>
    <t>Соджи</t>
  </si>
  <si>
    <t>С-60</t>
  </si>
  <si>
    <t>Ириш</t>
  </si>
  <si>
    <t>Далория</t>
  </si>
  <si>
    <t>Ингуз</t>
  </si>
  <si>
    <t>2316.1.6D арт.00078, горчичн</t>
  </si>
  <si>
    <t>2318.1.23D арт.00080, синий</t>
  </si>
  <si>
    <t>2318.1.29D арт.00080, беж</t>
  </si>
  <si>
    <t>5459.1.32D арт.00077, вискоза бабочки</t>
  </si>
  <si>
    <t>5479.1.32D арт.00076, вискоза полоска</t>
  </si>
  <si>
    <t>5480.1.14D арт.00076, голуб</t>
  </si>
  <si>
    <t>5480.1.21D арт.00076, розов</t>
  </si>
  <si>
    <t>5487.1.10D арт.00076, корал</t>
  </si>
  <si>
    <t>5490.1.21D арт.00076, голуб</t>
  </si>
  <si>
    <t>6134D арт д13с-6134D/4-41168, ск</t>
  </si>
  <si>
    <t>6140D арт д13с-6140.1.23D/4-41446, ск</t>
  </si>
  <si>
    <t>6147.1.29D юбка 41615, бежевый ск</t>
  </si>
  <si>
    <t>5002-40</t>
  </si>
  <si>
    <t>Мублиз</t>
  </si>
  <si>
    <t>Амелия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</si>
</sst>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" fontId="0" fillId="0" borderId="1" xfId="0" applyNumberFormat="1" applyBorder="1"/>
    <xf numFmtId="0" fontId="0" fillId="0" borderId="1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1" fillId="0" borderId="0" xfId="0" applyFont="1"/>
    <xf numFmtId="0" fontId="1" fillId="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view="pageBreakPreview" topLeftCell="A11" zoomScale="78" zoomScaleSheetLayoutView="78" workbookViewId="0">
      <selection activeCell="A30" sqref="A1:H1048576"/>
    </sheetView>
  </sheetViews>
  <sheetFormatPr defaultRowHeight="15" x14ac:dyDescent="0.25"/>
  <cols>
    <col min="1" max="1" width="18.28515625" customWidth="1"/>
    <col min="4" max="4" width="9.140625" customWidth="1"/>
    <col min="6" max="8" width="9.140625" customWidth="1"/>
  </cols>
  <sheetData>
    <row r="1" spans="1:8" s="10" customFormat="1" x14ac:dyDescent="0.25">
      <c r="A1" s="1" t="s">
        <v>35</v>
      </c>
      <c r="B1" s="1">
        <v>11.03</v>
      </c>
      <c r="C1" s="1"/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5" t="s">
        <v>36</v>
      </c>
      <c r="B5" s="2">
        <v>7087</v>
      </c>
      <c r="C5" s="2">
        <v>6</v>
      </c>
      <c r="D5" s="2">
        <v>40</v>
      </c>
      <c r="E5" s="2">
        <f>D5+4</f>
        <v>44</v>
      </c>
      <c r="F5" s="2">
        <f>D5*C5</f>
        <v>240</v>
      </c>
      <c r="G5" s="2">
        <f>E5*C5</f>
        <v>264</v>
      </c>
      <c r="H5" s="2"/>
    </row>
    <row r="6" spans="1:8" x14ac:dyDescent="0.25">
      <c r="A6" s="15"/>
      <c r="B6" s="2">
        <v>7144</v>
      </c>
      <c r="C6" s="2">
        <v>39</v>
      </c>
      <c r="D6" s="2">
        <v>42</v>
      </c>
      <c r="E6" s="2">
        <f>D6+4</f>
        <v>46</v>
      </c>
      <c r="F6" s="2">
        <f t="shared" ref="F6:F17" si="0">D6*C6</f>
        <v>1638</v>
      </c>
      <c r="G6" s="2">
        <f t="shared" ref="G6:G14" si="1">E6*C6</f>
        <v>1794</v>
      </c>
      <c r="H6" s="2"/>
    </row>
    <row r="7" spans="1:8" x14ac:dyDescent="0.25">
      <c r="A7" s="15"/>
      <c r="B7" s="2"/>
      <c r="C7" s="1">
        <f t="shared" ref="C7:F7" si="2">C6+C5</f>
        <v>45</v>
      </c>
      <c r="D7" s="1"/>
      <c r="E7" s="1"/>
      <c r="F7" s="1">
        <f t="shared" si="2"/>
        <v>1878</v>
      </c>
      <c r="G7" s="1">
        <f>G6+G5</f>
        <v>2058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15" t="s">
        <v>37</v>
      </c>
      <c r="B9" s="2">
        <v>431</v>
      </c>
      <c r="C9" s="2">
        <v>15</v>
      </c>
      <c r="D9" s="2">
        <v>43</v>
      </c>
      <c r="E9" s="2">
        <f t="shared" ref="E9" si="3">D9+5</f>
        <v>48</v>
      </c>
      <c r="F9" s="2">
        <f t="shared" si="0"/>
        <v>645</v>
      </c>
      <c r="G9" s="2">
        <f>E9*C9</f>
        <v>720</v>
      </c>
      <c r="H9" s="2"/>
    </row>
    <row r="10" spans="1:8" x14ac:dyDescent="0.25">
      <c r="A10" s="15"/>
      <c r="B10" s="2"/>
      <c r="C10" s="1">
        <f t="shared" ref="C10:F10" si="4">C9</f>
        <v>15</v>
      </c>
      <c r="D10" s="1"/>
      <c r="E10" s="1"/>
      <c r="F10" s="1">
        <f t="shared" si="4"/>
        <v>645</v>
      </c>
      <c r="G10" s="1">
        <f>G9</f>
        <v>720</v>
      </c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15" t="s">
        <v>38</v>
      </c>
      <c r="B12" s="2">
        <v>5041</v>
      </c>
      <c r="C12" s="2">
        <v>6</v>
      </c>
      <c r="D12" s="2">
        <v>63</v>
      </c>
      <c r="E12" s="2">
        <f>D12+4</f>
        <v>67</v>
      </c>
      <c r="F12" s="2">
        <f t="shared" si="0"/>
        <v>378</v>
      </c>
      <c r="G12" s="2">
        <f>E12*C12</f>
        <v>402</v>
      </c>
      <c r="H12" s="2"/>
    </row>
    <row r="13" spans="1:8" x14ac:dyDescent="0.25">
      <c r="A13" s="15"/>
      <c r="B13" s="2">
        <v>3054</v>
      </c>
      <c r="C13" s="2">
        <v>4</v>
      </c>
      <c r="D13" s="2">
        <v>83</v>
      </c>
      <c r="E13" s="2">
        <f t="shared" ref="E13:E17" si="5">D13+4</f>
        <v>87</v>
      </c>
      <c r="F13" s="2">
        <f t="shared" si="0"/>
        <v>332</v>
      </c>
      <c r="G13" s="2">
        <f t="shared" si="1"/>
        <v>348</v>
      </c>
      <c r="H13" s="2"/>
    </row>
    <row r="14" spans="1:8" x14ac:dyDescent="0.25">
      <c r="A14" s="15"/>
      <c r="B14" s="2">
        <v>4065</v>
      </c>
      <c r="C14" s="2">
        <v>6</v>
      </c>
      <c r="D14" s="2">
        <v>64</v>
      </c>
      <c r="E14" s="2">
        <f t="shared" si="5"/>
        <v>68</v>
      </c>
      <c r="F14" s="2">
        <f t="shared" si="0"/>
        <v>384</v>
      </c>
      <c r="G14" s="2">
        <f t="shared" si="1"/>
        <v>408</v>
      </c>
      <c r="H14" s="2"/>
    </row>
    <row r="15" spans="1:8" x14ac:dyDescent="0.25">
      <c r="A15" s="15"/>
      <c r="B15" s="2"/>
      <c r="C15" s="1">
        <f t="shared" ref="C15:F15" si="6">SUM(C12:C14)</f>
        <v>16</v>
      </c>
      <c r="D15" s="1"/>
      <c r="E15" s="2"/>
      <c r="F15" s="1">
        <f t="shared" si="6"/>
        <v>1094</v>
      </c>
      <c r="G15" s="1">
        <f>SUM(G12:G14)</f>
        <v>1158</v>
      </c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15" t="s">
        <v>39</v>
      </c>
      <c r="B17" s="2">
        <v>3821</v>
      </c>
      <c r="C17" s="2">
        <v>16</v>
      </c>
      <c r="D17" s="2">
        <v>45</v>
      </c>
      <c r="E17" s="2">
        <f t="shared" si="5"/>
        <v>49</v>
      </c>
      <c r="F17" s="2">
        <f t="shared" si="0"/>
        <v>720</v>
      </c>
      <c r="G17" s="2">
        <f>E17*C17</f>
        <v>784</v>
      </c>
      <c r="H17" s="2"/>
    </row>
    <row r="18" spans="1:8" x14ac:dyDescent="0.25">
      <c r="A18" s="15"/>
      <c r="B18" s="2"/>
      <c r="C18" s="1">
        <f t="shared" ref="C18:F18" si="7">C17</f>
        <v>16</v>
      </c>
      <c r="D18" s="1"/>
      <c r="E18" s="1"/>
      <c r="F18" s="1">
        <f t="shared" si="7"/>
        <v>720</v>
      </c>
      <c r="G18" s="1">
        <f>G17</f>
        <v>784</v>
      </c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15" t="s">
        <v>43</v>
      </c>
      <c r="B20" s="2">
        <v>270</v>
      </c>
      <c r="C20" s="2">
        <v>66</v>
      </c>
      <c r="D20" s="2">
        <v>33</v>
      </c>
      <c r="E20" s="2">
        <f>D20+5</f>
        <v>38</v>
      </c>
      <c r="F20" s="2">
        <f>D20*C20</f>
        <v>2178</v>
      </c>
      <c r="G20" s="2">
        <f>E20*C20</f>
        <v>2508</v>
      </c>
      <c r="H20" s="2"/>
    </row>
    <row r="21" spans="1:8" x14ac:dyDescent="0.25">
      <c r="A21" s="15"/>
      <c r="B21" s="2"/>
      <c r="C21" s="1">
        <f>C20</f>
        <v>66</v>
      </c>
      <c r="D21" s="1"/>
      <c r="E21" s="1"/>
      <c r="F21" s="1">
        <f t="shared" ref="F21:G21" si="8">F20</f>
        <v>2178</v>
      </c>
      <c r="G21" s="1">
        <f t="shared" si="8"/>
        <v>2508</v>
      </c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15" t="s">
        <v>44</v>
      </c>
      <c r="B23" s="2">
        <v>320</v>
      </c>
      <c r="C23" s="2">
        <v>3</v>
      </c>
      <c r="D23" s="2">
        <v>49</v>
      </c>
      <c r="E23" s="2">
        <f t="shared" ref="E23:E35" si="9">D23+5</f>
        <v>54</v>
      </c>
      <c r="F23" s="2">
        <f t="shared" ref="F23:F38" si="10">D23*C23</f>
        <v>147</v>
      </c>
      <c r="G23" s="2">
        <f>E23*C23</f>
        <v>162</v>
      </c>
      <c r="H23" s="2"/>
    </row>
    <row r="24" spans="1:8" x14ac:dyDescent="0.25">
      <c r="A24" s="15"/>
      <c r="B24" s="2">
        <v>319</v>
      </c>
      <c r="C24" s="2">
        <v>3</v>
      </c>
      <c r="D24" s="2">
        <v>47</v>
      </c>
      <c r="E24" s="2">
        <f t="shared" si="9"/>
        <v>52</v>
      </c>
      <c r="F24" s="2">
        <f t="shared" si="10"/>
        <v>141</v>
      </c>
      <c r="G24" s="2">
        <f t="shared" ref="G24:G35" si="11">E24*C24</f>
        <v>156</v>
      </c>
      <c r="H24" s="2"/>
    </row>
    <row r="25" spans="1:8" x14ac:dyDescent="0.25">
      <c r="A25" s="15"/>
      <c r="B25" s="2">
        <v>331</v>
      </c>
      <c r="C25" s="2">
        <v>3</v>
      </c>
      <c r="D25" s="2">
        <v>44</v>
      </c>
      <c r="E25" s="2">
        <f t="shared" si="9"/>
        <v>49</v>
      </c>
      <c r="F25" s="2">
        <f t="shared" si="10"/>
        <v>132</v>
      </c>
      <c r="G25" s="2">
        <f t="shared" si="11"/>
        <v>147</v>
      </c>
      <c r="H25" s="2"/>
    </row>
    <row r="26" spans="1:8" x14ac:dyDescent="0.25">
      <c r="A26" s="15"/>
      <c r="B26" s="2">
        <v>326</v>
      </c>
      <c r="C26" s="2">
        <v>3</v>
      </c>
      <c r="D26" s="2">
        <v>40</v>
      </c>
      <c r="E26" s="2">
        <f t="shared" si="9"/>
        <v>45</v>
      </c>
      <c r="F26" s="2">
        <f t="shared" si="10"/>
        <v>120</v>
      </c>
      <c r="G26" s="2">
        <f t="shared" si="11"/>
        <v>135</v>
      </c>
      <c r="H26" s="2"/>
    </row>
    <row r="27" spans="1:8" x14ac:dyDescent="0.25">
      <c r="A27" s="15"/>
      <c r="B27" s="2">
        <v>327</v>
      </c>
      <c r="C27" s="2">
        <v>3</v>
      </c>
      <c r="D27" s="2">
        <v>43</v>
      </c>
      <c r="E27" s="2">
        <f t="shared" si="9"/>
        <v>48</v>
      </c>
      <c r="F27" s="2">
        <f t="shared" si="10"/>
        <v>129</v>
      </c>
      <c r="G27" s="2">
        <f t="shared" si="11"/>
        <v>144</v>
      </c>
      <c r="H27" s="2"/>
    </row>
    <row r="28" spans="1:8" x14ac:dyDescent="0.25">
      <c r="A28" s="15"/>
      <c r="B28" s="2"/>
      <c r="C28" s="1">
        <f t="shared" ref="C28:F28" si="12">SUM(C23:C27)</f>
        <v>15</v>
      </c>
      <c r="D28" s="1"/>
      <c r="E28" s="1"/>
      <c r="F28" s="1">
        <f t="shared" si="12"/>
        <v>669</v>
      </c>
      <c r="G28" s="1">
        <f>SUM(G23:G27)</f>
        <v>744</v>
      </c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15" t="s">
        <v>45</v>
      </c>
      <c r="B30" s="2">
        <v>324</v>
      </c>
      <c r="C30" s="2">
        <v>5</v>
      </c>
      <c r="D30" s="2">
        <v>44</v>
      </c>
      <c r="E30" s="2">
        <f t="shared" si="9"/>
        <v>49</v>
      </c>
      <c r="F30" s="2">
        <f t="shared" si="10"/>
        <v>220</v>
      </c>
      <c r="G30" s="2">
        <f>E30*C30</f>
        <v>245</v>
      </c>
      <c r="H30" s="2"/>
    </row>
    <row r="31" spans="1:8" x14ac:dyDescent="0.25">
      <c r="A31" s="15"/>
      <c r="B31" s="2">
        <v>369</v>
      </c>
      <c r="C31" s="2">
        <v>5</v>
      </c>
      <c r="D31" s="2">
        <v>42</v>
      </c>
      <c r="E31" s="2">
        <f t="shared" si="9"/>
        <v>47</v>
      </c>
      <c r="F31" s="2">
        <f t="shared" si="10"/>
        <v>210</v>
      </c>
      <c r="G31" s="2">
        <f t="shared" si="11"/>
        <v>235</v>
      </c>
      <c r="H31" s="2"/>
    </row>
    <row r="32" spans="1:8" x14ac:dyDescent="0.25">
      <c r="A32" s="15"/>
      <c r="B32" s="2">
        <v>390</v>
      </c>
      <c r="C32" s="2">
        <v>3</v>
      </c>
      <c r="D32" s="2">
        <v>44</v>
      </c>
      <c r="E32" s="2">
        <f t="shared" si="9"/>
        <v>49</v>
      </c>
      <c r="F32" s="2">
        <f t="shared" si="10"/>
        <v>132</v>
      </c>
      <c r="G32" s="2">
        <f t="shared" si="11"/>
        <v>147</v>
      </c>
      <c r="H32" s="2"/>
    </row>
    <row r="33" spans="1:8" x14ac:dyDescent="0.25">
      <c r="A33" s="15"/>
      <c r="B33" s="2">
        <v>391</v>
      </c>
      <c r="C33" s="2">
        <v>3</v>
      </c>
      <c r="D33" s="2">
        <v>37</v>
      </c>
      <c r="E33" s="2">
        <f t="shared" si="9"/>
        <v>42</v>
      </c>
      <c r="F33" s="2">
        <f t="shared" si="10"/>
        <v>111</v>
      </c>
      <c r="G33" s="2">
        <f t="shared" si="11"/>
        <v>126</v>
      </c>
      <c r="H33" s="2"/>
    </row>
    <row r="34" spans="1:8" x14ac:dyDescent="0.25">
      <c r="A34" s="15"/>
      <c r="B34" s="2">
        <v>392</v>
      </c>
      <c r="C34" s="2">
        <v>3</v>
      </c>
      <c r="D34" s="2">
        <v>36</v>
      </c>
      <c r="E34" s="2">
        <f t="shared" si="9"/>
        <v>41</v>
      </c>
      <c r="F34" s="2">
        <f t="shared" si="10"/>
        <v>108</v>
      </c>
      <c r="G34" s="2">
        <f t="shared" si="11"/>
        <v>123</v>
      </c>
      <c r="H34" s="2"/>
    </row>
    <row r="35" spans="1:8" x14ac:dyDescent="0.25">
      <c r="A35" s="15"/>
      <c r="B35" s="2">
        <v>306</v>
      </c>
      <c r="C35" s="2">
        <v>4</v>
      </c>
      <c r="D35" s="2">
        <v>38</v>
      </c>
      <c r="E35" s="2">
        <f t="shared" si="9"/>
        <v>43</v>
      </c>
      <c r="F35" s="2">
        <f t="shared" si="10"/>
        <v>152</v>
      </c>
      <c r="G35" s="2">
        <f t="shared" si="11"/>
        <v>172</v>
      </c>
      <c r="H35" s="2"/>
    </row>
    <row r="36" spans="1:8" x14ac:dyDescent="0.25">
      <c r="A36" s="15"/>
      <c r="B36" s="2"/>
      <c r="C36" s="1">
        <f t="shared" ref="C36:F36" si="13">SUM(C30:C35)</f>
        <v>23</v>
      </c>
      <c r="D36" s="1"/>
      <c r="E36" s="1"/>
      <c r="F36" s="1">
        <f t="shared" si="13"/>
        <v>933</v>
      </c>
      <c r="G36" s="1">
        <f>SUM(G30:G35)</f>
        <v>1048</v>
      </c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15" t="s">
        <v>30</v>
      </c>
      <c r="B38" s="2">
        <v>569</v>
      </c>
      <c r="C38" s="2">
        <v>5</v>
      </c>
      <c r="D38" s="2">
        <v>30</v>
      </c>
      <c r="E38" s="2">
        <f>D38+5</f>
        <v>35</v>
      </c>
      <c r="F38" s="2">
        <f t="shared" si="10"/>
        <v>150</v>
      </c>
      <c r="G38" s="2">
        <f>E38*C38</f>
        <v>175</v>
      </c>
      <c r="H38" s="2"/>
    </row>
    <row r="39" spans="1:8" x14ac:dyDescent="0.25">
      <c r="A39" s="15"/>
      <c r="B39" s="2"/>
      <c r="C39" s="1">
        <f t="shared" ref="C39:F39" si="14">C38</f>
        <v>5</v>
      </c>
      <c r="D39" s="1"/>
      <c r="E39" s="1"/>
      <c r="F39" s="1">
        <f t="shared" si="14"/>
        <v>150</v>
      </c>
      <c r="G39" s="1">
        <f>G38</f>
        <v>175</v>
      </c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15" t="s">
        <v>48</v>
      </c>
      <c r="B41" s="2">
        <v>769</v>
      </c>
      <c r="C41" s="2">
        <v>4</v>
      </c>
      <c r="D41" s="2">
        <v>28</v>
      </c>
      <c r="E41" s="2">
        <f>D41+4</f>
        <v>32</v>
      </c>
      <c r="F41" s="2">
        <f>D41*C41</f>
        <v>112</v>
      </c>
      <c r="G41" s="2">
        <f>E41*C41</f>
        <v>128</v>
      </c>
      <c r="H41" s="2"/>
    </row>
    <row r="42" spans="1:8" x14ac:dyDescent="0.25">
      <c r="A42" s="15"/>
      <c r="B42" s="2">
        <v>631</v>
      </c>
      <c r="C42" s="2">
        <v>8</v>
      </c>
      <c r="D42" s="2">
        <v>45</v>
      </c>
      <c r="E42" s="2">
        <f>D42+4</f>
        <v>49</v>
      </c>
      <c r="F42" s="2">
        <f>D42*C42</f>
        <v>360</v>
      </c>
      <c r="G42" s="2">
        <f>E42*C42</f>
        <v>392</v>
      </c>
      <c r="H42" s="2"/>
    </row>
    <row r="43" spans="1:8" x14ac:dyDescent="0.25">
      <c r="A43" s="15"/>
      <c r="B43" s="2"/>
      <c r="C43" s="1">
        <f>C41+C42</f>
        <v>12</v>
      </c>
      <c r="D43" s="1"/>
      <c r="E43" s="1"/>
      <c r="F43" s="1">
        <f t="shared" ref="F43" si="15">F41+F42</f>
        <v>472</v>
      </c>
      <c r="G43" s="1">
        <f>G41+G42</f>
        <v>520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15" t="s">
        <v>49</v>
      </c>
      <c r="B45" s="2">
        <v>857</v>
      </c>
      <c r="C45" s="2">
        <v>6</v>
      </c>
      <c r="D45" s="2">
        <v>30</v>
      </c>
      <c r="E45" s="2">
        <f t="shared" ref="E45:E46" si="16">D45+4</f>
        <v>34</v>
      </c>
      <c r="F45" s="2">
        <f t="shared" ref="F45:F46" si="17">D45*C45</f>
        <v>180</v>
      </c>
      <c r="G45" s="2">
        <f>E45*C45</f>
        <v>204</v>
      </c>
      <c r="H45" s="2"/>
    </row>
    <row r="46" spans="1:8" x14ac:dyDescent="0.25">
      <c r="A46" s="15"/>
      <c r="B46" s="2">
        <v>850</v>
      </c>
      <c r="C46" s="2">
        <v>4</v>
      </c>
      <c r="D46" s="2">
        <v>32</v>
      </c>
      <c r="E46" s="2">
        <f t="shared" si="16"/>
        <v>36</v>
      </c>
      <c r="F46" s="2">
        <f t="shared" si="17"/>
        <v>128</v>
      </c>
      <c r="G46" s="2">
        <f t="shared" ref="G46" si="18">E46*C46</f>
        <v>144</v>
      </c>
      <c r="H46" s="2"/>
    </row>
    <row r="47" spans="1:8" x14ac:dyDescent="0.25">
      <c r="A47" s="15"/>
      <c r="B47" s="2"/>
      <c r="C47" s="1">
        <f t="shared" ref="C47:F47" si="19">C46+C45</f>
        <v>10</v>
      </c>
      <c r="D47" s="1"/>
      <c r="E47" s="1"/>
      <c r="F47" s="1">
        <f t="shared" si="19"/>
        <v>308</v>
      </c>
      <c r="G47" s="1">
        <f>G46+G45</f>
        <v>348</v>
      </c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15" t="s">
        <v>53</v>
      </c>
      <c r="B49" s="3" t="s">
        <v>50</v>
      </c>
      <c r="C49" s="3">
        <v>10</v>
      </c>
      <c r="D49" s="2">
        <f>H49*0.9</f>
        <v>30.6</v>
      </c>
      <c r="E49" s="2">
        <f>D49+5.4</f>
        <v>36</v>
      </c>
      <c r="F49" s="2">
        <f>D49*C49</f>
        <v>306</v>
      </c>
      <c r="G49" s="2">
        <f>E49*C49</f>
        <v>360</v>
      </c>
      <c r="H49" s="3">
        <v>34</v>
      </c>
    </row>
    <row r="50" spans="1:8" x14ac:dyDescent="0.25">
      <c r="A50" s="15"/>
      <c r="B50" s="3" t="s">
        <v>51</v>
      </c>
      <c r="C50" s="3">
        <v>10</v>
      </c>
      <c r="D50" s="2">
        <f t="shared" ref="D50:D51" si="20">H50*0.9</f>
        <v>30.6</v>
      </c>
      <c r="E50" s="2">
        <f t="shared" ref="E50" si="21">D50+5.4</f>
        <v>36</v>
      </c>
      <c r="F50" s="2">
        <f t="shared" ref="F50:F51" si="22">D50*C50</f>
        <v>306</v>
      </c>
      <c r="G50" s="2">
        <f t="shared" ref="G50:G51" si="23">E50*C50</f>
        <v>360</v>
      </c>
      <c r="H50" s="3">
        <v>34</v>
      </c>
    </row>
    <row r="51" spans="1:8" x14ac:dyDescent="0.25">
      <c r="A51" s="15"/>
      <c r="B51" s="3" t="s">
        <v>52</v>
      </c>
      <c r="C51" s="3">
        <v>5</v>
      </c>
      <c r="D51" s="2">
        <f t="shared" si="20"/>
        <v>29.7</v>
      </c>
      <c r="E51" s="2">
        <f>D51+5.3</f>
        <v>35</v>
      </c>
      <c r="F51" s="2">
        <f t="shared" si="22"/>
        <v>148.5</v>
      </c>
      <c r="G51" s="2">
        <f t="shared" si="23"/>
        <v>175</v>
      </c>
      <c r="H51" s="3">
        <v>33</v>
      </c>
    </row>
    <row r="52" spans="1:8" x14ac:dyDescent="0.25">
      <c r="A52" s="15"/>
      <c r="B52" s="2"/>
      <c r="C52" s="1">
        <f t="shared" ref="C52:F52" si="24">SUM(C49:C51)</f>
        <v>25</v>
      </c>
      <c r="D52" s="1"/>
      <c r="E52" s="1"/>
      <c r="F52" s="1">
        <f t="shared" si="24"/>
        <v>760.5</v>
      </c>
      <c r="G52" s="1">
        <f>SUM(G49:G51)</f>
        <v>895</v>
      </c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12" t="s">
        <v>78</v>
      </c>
      <c r="B54" s="2">
        <v>1126</v>
      </c>
      <c r="C54" s="2">
        <v>4</v>
      </c>
      <c r="D54" s="2">
        <v>25</v>
      </c>
      <c r="E54" s="2">
        <f>D54+5</f>
        <v>30</v>
      </c>
      <c r="F54" s="2">
        <f>D54*C54</f>
        <v>100</v>
      </c>
      <c r="G54" s="2">
        <f>E54*C54</f>
        <v>120</v>
      </c>
      <c r="H54" s="2"/>
    </row>
    <row r="55" spans="1:8" x14ac:dyDescent="0.25">
      <c r="A55" s="13"/>
      <c r="B55" s="2">
        <v>1054</v>
      </c>
      <c r="C55" s="2">
        <v>4</v>
      </c>
      <c r="D55" s="2">
        <v>34</v>
      </c>
      <c r="E55" s="2">
        <f t="shared" ref="E55:E56" si="25">D55+5</f>
        <v>39</v>
      </c>
      <c r="F55" s="2">
        <f t="shared" ref="F55:F56" si="26">D55*C55</f>
        <v>136</v>
      </c>
      <c r="G55" s="2">
        <f t="shared" ref="G55:G56" si="27">E55*C55</f>
        <v>156</v>
      </c>
      <c r="H55" s="2"/>
    </row>
    <row r="56" spans="1:8" x14ac:dyDescent="0.25">
      <c r="A56" s="13"/>
      <c r="B56" s="2">
        <v>1053</v>
      </c>
      <c r="C56" s="2">
        <v>4</v>
      </c>
      <c r="D56" s="2">
        <v>36</v>
      </c>
      <c r="E56" s="2">
        <f t="shared" si="25"/>
        <v>41</v>
      </c>
      <c r="F56" s="2">
        <f t="shared" si="26"/>
        <v>144</v>
      </c>
      <c r="G56" s="2">
        <f t="shared" si="27"/>
        <v>164</v>
      </c>
      <c r="H56" s="2"/>
    </row>
    <row r="57" spans="1:8" x14ac:dyDescent="0.25">
      <c r="A57" s="14"/>
      <c r="B57" s="2"/>
      <c r="C57" s="1">
        <f t="shared" ref="C57:F57" si="28">SUM(C54:C56)</f>
        <v>12</v>
      </c>
      <c r="D57" s="1"/>
      <c r="E57" s="1"/>
      <c r="F57" s="1">
        <f t="shared" si="28"/>
        <v>380</v>
      </c>
      <c r="G57" s="1">
        <f>SUM(G54:G56)</f>
        <v>440</v>
      </c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1">
        <f>C52+C47+C43+C39+C36+C28+C21+C18+C15+C10+C7+C57</f>
        <v>260</v>
      </c>
      <c r="D60" s="1"/>
      <c r="E60" s="1"/>
      <c r="F60" s="1">
        <f t="shared" ref="F60" si="29">F52+F47+F43+F39+F36+F28+F21+F18+F15+F10+F7+F57</f>
        <v>10187.5</v>
      </c>
      <c r="G60" s="1">
        <f>G52+G47+G43+G39+G36+G28+G21+G18+G15+G10+G7+G57</f>
        <v>11398</v>
      </c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</sheetData>
  <mergeCells count="12">
    <mergeCell ref="A5:A7"/>
    <mergeCell ref="A9:A10"/>
    <mergeCell ref="A12:A15"/>
    <mergeCell ref="A17:A18"/>
    <mergeCell ref="A20:A21"/>
    <mergeCell ref="A54:A57"/>
    <mergeCell ref="A49:A52"/>
    <mergeCell ref="A23:A28"/>
    <mergeCell ref="A30:A36"/>
    <mergeCell ref="A38:A39"/>
    <mergeCell ref="A45:A47"/>
    <mergeCell ref="A41:A43"/>
  </mergeCells>
  <pageMargins left="0.7" right="0.7" top="0.75" bottom="0.75" header="0.3" footer="0.3"/>
  <pageSetup paperSize="9" scale="83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" sqref="D1:J1048576"/>
    </sheetView>
  </sheetViews>
  <sheetFormatPr defaultRowHeight="15" x14ac:dyDescent="0.25"/>
  <cols>
    <col min="4" max="10" width="0" hidden="1" customWidth="1"/>
  </cols>
  <sheetData>
    <row r="1" spans="1:8" s="10" customFormat="1" x14ac:dyDescent="0.25">
      <c r="A1" s="1" t="s">
        <v>67</v>
      </c>
      <c r="B1" s="1"/>
      <c r="C1" s="1">
        <v>11.03</v>
      </c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 t="s">
        <v>21</v>
      </c>
      <c r="B5" s="2" t="s">
        <v>68</v>
      </c>
      <c r="C5" s="2">
        <v>1</v>
      </c>
      <c r="D5" s="2"/>
      <c r="E5" s="2"/>
      <c r="F5" s="2"/>
      <c r="G5" s="2"/>
      <c r="H5" s="2"/>
    </row>
    <row r="6" spans="1:8" x14ac:dyDescent="0.25">
      <c r="A6" s="2"/>
      <c r="B6" s="2" t="s">
        <v>69</v>
      </c>
      <c r="C6" s="2">
        <v>1</v>
      </c>
      <c r="D6" s="2"/>
      <c r="E6" s="2"/>
      <c r="F6" s="2"/>
      <c r="G6" s="2"/>
      <c r="H6" s="2"/>
    </row>
    <row r="7" spans="1:8" x14ac:dyDescent="0.25">
      <c r="A7" s="2"/>
      <c r="B7" s="2" t="s">
        <v>70</v>
      </c>
      <c r="C7" s="2">
        <v>4</v>
      </c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 t="s">
        <v>71</v>
      </c>
      <c r="B10" s="2">
        <v>5596</v>
      </c>
      <c r="C10" s="2">
        <v>4</v>
      </c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view="pageBreakPreview" topLeftCell="A58" zoomScale="89" zoomScaleSheetLayoutView="89" workbookViewId="0">
      <selection activeCell="G87" sqref="G87"/>
    </sheetView>
  </sheetViews>
  <sheetFormatPr defaultRowHeight="15" x14ac:dyDescent="0.25"/>
  <cols>
    <col min="1" max="1" width="15.85546875" customWidth="1"/>
    <col min="2" max="2" width="10" customWidth="1"/>
    <col min="4" max="4" width="9.140625" customWidth="1"/>
    <col min="6" max="6" width="9.140625" customWidth="1"/>
    <col min="8" max="8" width="9.140625" hidden="1" customWidth="1"/>
  </cols>
  <sheetData>
    <row r="1" spans="1:8" s="10" customFormat="1" x14ac:dyDescent="0.25">
      <c r="A1" s="1" t="s">
        <v>40</v>
      </c>
      <c r="B1" s="1" t="s">
        <v>41</v>
      </c>
      <c r="C1" s="1">
        <v>11.03</v>
      </c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5" t="s">
        <v>42</v>
      </c>
      <c r="B5" s="2">
        <v>1168</v>
      </c>
      <c r="C5" s="2">
        <v>4</v>
      </c>
      <c r="D5" s="2">
        <v>41</v>
      </c>
      <c r="E5" s="2">
        <f>D5+2</f>
        <v>43</v>
      </c>
      <c r="F5" s="2">
        <f>D5*C5</f>
        <v>164</v>
      </c>
      <c r="G5" s="2">
        <f>E5*C5</f>
        <v>172</v>
      </c>
      <c r="H5" s="2"/>
    </row>
    <row r="6" spans="1:8" x14ac:dyDescent="0.25">
      <c r="A6" s="15"/>
      <c r="B6" s="2">
        <v>1668</v>
      </c>
      <c r="C6" s="2">
        <v>4</v>
      </c>
      <c r="D6" s="2">
        <v>38</v>
      </c>
      <c r="E6" s="2">
        <f t="shared" ref="E6:E28" si="0">D6+2</f>
        <v>40</v>
      </c>
      <c r="F6" s="2">
        <f t="shared" ref="F6:F28" si="1">D6*C6</f>
        <v>152</v>
      </c>
      <c r="G6" s="2">
        <f t="shared" ref="G6:G28" si="2">E6*C6</f>
        <v>160</v>
      </c>
      <c r="H6" s="2"/>
    </row>
    <row r="7" spans="1:8" x14ac:dyDescent="0.25">
      <c r="A7" s="15"/>
      <c r="B7" s="2"/>
      <c r="C7" s="1">
        <f t="shared" ref="C7:F7" si="3">C6+C5</f>
        <v>8</v>
      </c>
      <c r="D7" s="1"/>
      <c r="E7" s="1"/>
      <c r="F7" s="1">
        <f t="shared" si="3"/>
        <v>316</v>
      </c>
      <c r="G7" s="1">
        <f>G6+G5</f>
        <v>332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15" t="s">
        <v>43</v>
      </c>
      <c r="B9" s="2">
        <v>270</v>
      </c>
      <c r="C9" s="2">
        <v>6</v>
      </c>
      <c r="D9" s="2">
        <v>33</v>
      </c>
      <c r="E9" s="2">
        <f t="shared" si="0"/>
        <v>35</v>
      </c>
      <c r="F9" s="2">
        <f t="shared" si="1"/>
        <v>198</v>
      </c>
      <c r="G9" s="2">
        <f>E9*C9</f>
        <v>210</v>
      </c>
      <c r="H9" s="2"/>
    </row>
    <row r="10" spans="1:8" x14ac:dyDescent="0.25">
      <c r="A10" s="15"/>
      <c r="B10" s="2">
        <v>272</v>
      </c>
      <c r="C10" s="2">
        <v>3</v>
      </c>
      <c r="D10" s="2">
        <v>32</v>
      </c>
      <c r="E10" s="2">
        <f t="shared" si="0"/>
        <v>34</v>
      </c>
      <c r="F10" s="2">
        <f t="shared" si="1"/>
        <v>96</v>
      </c>
      <c r="G10" s="2">
        <f t="shared" si="2"/>
        <v>102</v>
      </c>
      <c r="H10" s="2"/>
    </row>
    <row r="11" spans="1:8" x14ac:dyDescent="0.25">
      <c r="A11" s="15"/>
      <c r="B11" s="2"/>
      <c r="C11" s="1">
        <f t="shared" ref="C11:F11" si="4">C10+C9</f>
        <v>9</v>
      </c>
      <c r="D11" s="1"/>
      <c r="E11" s="1"/>
      <c r="F11" s="1">
        <f t="shared" si="4"/>
        <v>294</v>
      </c>
      <c r="G11" s="1">
        <f>G10+G9</f>
        <v>312</v>
      </c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15" t="s">
        <v>28</v>
      </c>
      <c r="B13" s="2">
        <v>294</v>
      </c>
      <c r="C13" s="2">
        <v>3</v>
      </c>
      <c r="D13" s="2">
        <v>40</v>
      </c>
      <c r="E13" s="2">
        <f t="shared" si="0"/>
        <v>42</v>
      </c>
      <c r="F13" s="2">
        <f t="shared" si="1"/>
        <v>120</v>
      </c>
      <c r="G13" s="2">
        <f>E13*C13</f>
        <v>126</v>
      </c>
      <c r="H13" s="2"/>
    </row>
    <row r="14" spans="1:8" x14ac:dyDescent="0.25">
      <c r="A14" s="15"/>
      <c r="B14" s="2"/>
      <c r="C14" s="1">
        <f t="shared" ref="C14:F14" si="5">C13</f>
        <v>3</v>
      </c>
      <c r="D14" s="1"/>
      <c r="E14" s="1"/>
      <c r="F14" s="1">
        <f t="shared" si="5"/>
        <v>120</v>
      </c>
      <c r="G14" s="1">
        <f>G13</f>
        <v>126</v>
      </c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15" t="s">
        <v>33</v>
      </c>
      <c r="B16" s="2">
        <v>214</v>
      </c>
      <c r="C16" s="2">
        <v>3</v>
      </c>
      <c r="D16" s="2">
        <v>36</v>
      </c>
      <c r="E16" s="2">
        <f t="shared" si="0"/>
        <v>38</v>
      </c>
      <c r="F16" s="2">
        <f t="shared" si="1"/>
        <v>108</v>
      </c>
      <c r="G16" s="2">
        <f>E16*C16</f>
        <v>114</v>
      </c>
      <c r="H16" s="2"/>
    </row>
    <row r="17" spans="1:8" x14ac:dyDescent="0.25">
      <c r="A17" s="15"/>
      <c r="B17" s="2"/>
      <c r="C17" s="1">
        <f t="shared" ref="C17:F17" si="6">C16</f>
        <v>3</v>
      </c>
      <c r="D17" s="1"/>
      <c r="E17" s="1"/>
      <c r="F17" s="1">
        <f t="shared" si="6"/>
        <v>108</v>
      </c>
      <c r="G17" s="1">
        <f>G16</f>
        <v>114</v>
      </c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15" t="s">
        <v>44</v>
      </c>
      <c r="B19" s="2">
        <v>320</v>
      </c>
      <c r="C19" s="2">
        <v>3</v>
      </c>
      <c r="D19" s="2">
        <v>49</v>
      </c>
      <c r="E19" s="2">
        <f t="shared" si="0"/>
        <v>51</v>
      </c>
      <c r="F19" s="2">
        <f t="shared" si="1"/>
        <v>147</v>
      </c>
      <c r="G19" s="2">
        <f>E19*C19</f>
        <v>153</v>
      </c>
      <c r="H19" s="2"/>
    </row>
    <row r="20" spans="1:8" x14ac:dyDescent="0.25">
      <c r="A20" s="15"/>
      <c r="B20" s="2">
        <v>319</v>
      </c>
      <c r="C20" s="2">
        <v>3</v>
      </c>
      <c r="D20" s="2">
        <v>47</v>
      </c>
      <c r="E20" s="2">
        <f t="shared" si="0"/>
        <v>49</v>
      </c>
      <c r="F20" s="2">
        <f t="shared" si="1"/>
        <v>141</v>
      </c>
      <c r="G20" s="2">
        <f t="shared" si="2"/>
        <v>147</v>
      </c>
      <c r="H20" s="2"/>
    </row>
    <row r="21" spans="1:8" x14ac:dyDescent="0.25">
      <c r="A21" s="15"/>
      <c r="B21" s="2"/>
      <c r="C21" s="1">
        <f t="shared" ref="C21:F21" si="7">C20+C19</f>
        <v>6</v>
      </c>
      <c r="D21" s="1"/>
      <c r="E21" s="1"/>
      <c r="F21" s="1">
        <f t="shared" si="7"/>
        <v>288</v>
      </c>
      <c r="G21" s="1">
        <f>G20+G19</f>
        <v>300</v>
      </c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15" t="s">
        <v>45</v>
      </c>
      <c r="B23" s="2">
        <v>324</v>
      </c>
      <c r="C23" s="2">
        <v>5</v>
      </c>
      <c r="D23" s="2">
        <v>44</v>
      </c>
      <c r="E23" s="2">
        <f t="shared" si="0"/>
        <v>46</v>
      </c>
      <c r="F23" s="2">
        <f t="shared" si="1"/>
        <v>220</v>
      </c>
      <c r="G23" s="2">
        <f>E23*C23</f>
        <v>230</v>
      </c>
      <c r="H23" s="2"/>
    </row>
    <row r="24" spans="1:8" x14ac:dyDescent="0.25">
      <c r="A24" s="15"/>
      <c r="B24" s="2">
        <v>369</v>
      </c>
      <c r="C24" s="2">
        <v>5</v>
      </c>
      <c r="D24" s="2">
        <v>42</v>
      </c>
      <c r="E24" s="2">
        <f t="shared" si="0"/>
        <v>44</v>
      </c>
      <c r="F24" s="2">
        <f t="shared" si="1"/>
        <v>210</v>
      </c>
      <c r="G24" s="2">
        <f t="shared" si="2"/>
        <v>220</v>
      </c>
      <c r="H24" s="2"/>
    </row>
    <row r="25" spans="1:8" x14ac:dyDescent="0.25">
      <c r="A25" s="15"/>
      <c r="B25" s="2">
        <v>390</v>
      </c>
      <c r="C25" s="2">
        <v>3</v>
      </c>
      <c r="D25" s="2">
        <v>44</v>
      </c>
      <c r="E25" s="2">
        <f t="shared" si="0"/>
        <v>46</v>
      </c>
      <c r="F25" s="2">
        <f t="shared" si="1"/>
        <v>132</v>
      </c>
      <c r="G25" s="2">
        <f t="shared" si="2"/>
        <v>138</v>
      </c>
      <c r="H25" s="2"/>
    </row>
    <row r="26" spans="1:8" x14ac:dyDescent="0.25">
      <c r="A26" s="15"/>
      <c r="B26" s="2">
        <v>391</v>
      </c>
      <c r="C26" s="2">
        <v>3</v>
      </c>
      <c r="D26" s="2">
        <v>37</v>
      </c>
      <c r="E26" s="2">
        <f t="shared" si="0"/>
        <v>39</v>
      </c>
      <c r="F26" s="2">
        <f t="shared" si="1"/>
        <v>111</v>
      </c>
      <c r="G26" s="2">
        <f t="shared" si="2"/>
        <v>117</v>
      </c>
      <c r="H26" s="2"/>
    </row>
    <row r="27" spans="1:8" x14ac:dyDescent="0.25">
      <c r="A27" s="15"/>
      <c r="B27" s="2">
        <v>392</v>
      </c>
      <c r="C27" s="2">
        <v>3</v>
      </c>
      <c r="D27" s="2">
        <v>36</v>
      </c>
      <c r="E27" s="2">
        <f t="shared" si="0"/>
        <v>38</v>
      </c>
      <c r="F27" s="2">
        <f t="shared" si="1"/>
        <v>108</v>
      </c>
      <c r="G27" s="2">
        <f t="shared" si="2"/>
        <v>114</v>
      </c>
      <c r="H27" s="2"/>
    </row>
    <row r="28" spans="1:8" x14ac:dyDescent="0.25">
      <c r="A28" s="15"/>
      <c r="B28" s="2">
        <v>306</v>
      </c>
      <c r="C28" s="2">
        <v>4</v>
      </c>
      <c r="D28" s="2">
        <v>38</v>
      </c>
      <c r="E28" s="2">
        <f t="shared" si="0"/>
        <v>40</v>
      </c>
      <c r="F28" s="2">
        <f t="shared" si="1"/>
        <v>152</v>
      </c>
      <c r="G28" s="2">
        <f t="shared" si="2"/>
        <v>160</v>
      </c>
      <c r="H28" s="2"/>
    </row>
    <row r="29" spans="1:8" x14ac:dyDescent="0.25">
      <c r="A29" s="15"/>
      <c r="B29" s="2"/>
      <c r="C29" s="1">
        <f t="shared" ref="C29:F29" si="8">SUM(C23:C28)</f>
        <v>23</v>
      </c>
      <c r="D29" s="1"/>
      <c r="E29" s="1"/>
      <c r="F29" s="1">
        <f t="shared" si="8"/>
        <v>933</v>
      </c>
      <c r="G29" s="1">
        <f>SUM(G23:G28)</f>
        <v>979</v>
      </c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15" t="s">
        <v>47</v>
      </c>
      <c r="B31" s="2">
        <v>364</v>
      </c>
      <c r="C31" s="2">
        <v>4</v>
      </c>
      <c r="D31" s="2">
        <v>34</v>
      </c>
      <c r="E31" s="2">
        <f>D31+2</f>
        <v>36</v>
      </c>
      <c r="F31" s="2">
        <f>D31*C31</f>
        <v>136</v>
      </c>
      <c r="G31" s="2">
        <f>E31*C31</f>
        <v>144</v>
      </c>
      <c r="H31" s="2"/>
    </row>
    <row r="32" spans="1:8" x14ac:dyDescent="0.25">
      <c r="A32" s="15"/>
      <c r="B32" s="2">
        <v>163</v>
      </c>
      <c r="C32" s="2">
        <v>4</v>
      </c>
      <c r="D32" s="2">
        <v>45</v>
      </c>
      <c r="E32" s="2">
        <f t="shared" ref="E32:E42" si="9">D32+2</f>
        <v>47</v>
      </c>
      <c r="F32" s="2">
        <f t="shared" ref="F32:F42" si="10">D32*C32</f>
        <v>180</v>
      </c>
      <c r="G32" s="2">
        <f t="shared" ref="G32:G42" si="11">E32*C32</f>
        <v>188</v>
      </c>
      <c r="H32" s="2"/>
    </row>
    <row r="33" spans="1:8" x14ac:dyDescent="0.25">
      <c r="A33" s="15"/>
      <c r="B33" s="2">
        <v>323</v>
      </c>
      <c r="C33" s="2">
        <v>4</v>
      </c>
      <c r="D33" s="2">
        <v>32</v>
      </c>
      <c r="E33" s="2">
        <f t="shared" si="9"/>
        <v>34</v>
      </c>
      <c r="F33" s="2">
        <f t="shared" si="10"/>
        <v>128</v>
      </c>
      <c r="G33" s="2">
        <f t="shared" si="11"/>
        <v>136</v>
      </c>
      <c r="H33" s="2"/>
    </row>
    <row r="34" spans="1:8" x14ac:dyDescent="0.25">
      <c r="A34" s="15"/>
      <c r="B34" s="2">
        <v>1713</v>
      </c>
      <c r="C34" s="2">
        <v>4</v>
      </c>
      <c r="D34" s="2">
        <v>32</v>
      </c>
      <c r="E34" s="2">
        <f t="shared" si="9"/>
        <v>34</v>
      </c>
      <c r="F34" s="2">
        <f t="shared" si="10"/>
        <v>128</v>
      </c>
      <c r="G34" s="2">
        <f t="shared" si="11"/>
        <v>136</v>
      </c>
      <c r="H34" s="2"/>
    </row>
    <row r="35" spans="1:8" x14ac:dyDescent="0.25">
      <c r="A35" s="15"/>
      <c r="B35" s="2">
        <v>1503</v>
      </c>
      <c r="C35" s="2">
        <v>4</v>
      </c>
      <c r="D35" s="2">
        <v>35</v>
      </c>
      <c r="E35" s="2">
        <f t="shared" si="9"/>
        <v>37</v>
      </c>
      <c r="F35" s="2">
        <f t="shared" si="10"/>
        <v>140</v>
      </c>
      <c r="G35" s="2">
        <f t="shared" si="11"/>
        <v>148</v>
      </c>
      <c r="H35" s="2"/>
    </row>
    <row r="36" spans="1:8" x14ac:dyDescent="0.25">
      <c r="A36" s="15"/>
      <c r="B36" s="2"/>
      <c r="C36" s="1">
        <f t="shared" ref="C36:F36" si="12">SUM(C31:C35)</f>
        <v>20</v>
      </c>
      <c r="D36" s="1"/>
      <c r="E36" s="1"/>
      <c r="F36" s="1">
        <f t="shared" si="12"/>
        <v>712</v>
      </c>
      <c r="G36" s="1">
        <f>SUM(G31:G35)</f>
        <v>752</v>
      </c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15" t="s">
        <v>48</v>
      </c>
      <c r="B38" s="2">
        <v>769</v>
      </c>
      <c r="C38" s="2">
        <v>4</v>
      </c>
      <c r="D38" s="2">
        <v>28</v>
      </c>
      <c r="E38" s="2">
        <f t="shared" si="9"/>
        <v>30</v>
      </c>
      <c r="F38" s="2">
        <f t="shared" si="10"/>
        <v>112</v>
      </c>
      <c r="G38" s="2">
        <f>E38*C38</f>
        <v>120</v>
      </c>
      <c r="H38" s="2"/>
    </row>
    <row r="39" spans="1:8" x14ac:dyDescent="0.25">
      <c r="A39" s="15"/>
      <c r="B39" s="2"/>
      <c r="C39" s="1">
        <f t="shared" ref="C39:F39" si="13">C38</f>
        <v>4</v>
      </c>
      <c r="D39" s="1"/>
      <c r="E39" s="1"/>
      <c r="F39" s="1">
        <f t="shared" si="13"/>
        <v>112</v>
      </c>
      <c r="G39" s="1">
        <f>G38</f>
        <v>120</v>
      </c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15" t="s">
        <v>49</v>
      </c>
      <c r="B41" s="2">
        <v>857</v>
      </c>
      <c r="C41" s="2">
        <v>6</v>
      </c>
      <c r="D41" s="2">
        <v>30</v>
      </c>
      <c r="E41" s="2">
        <f t="shared" si="9"/>
        <v>32</v>
      </c>
      <c r="F41" s="2">
        <f t="shared" si="10"/>
        <v>180</v>
      </c>
      <c r="G41" s="2">
        <f>E41*C41</f>
        <v>192</v>
      </c>
      <c r="H41" s="2"/>
    </row>
    <row r="42" spans="1:8" x14ac:dyDescent="0.25">
      <c r="A42" s="15"/>
      <c r="B42" s="2">
        <v>816</v>
      </c>
      <c r="C42" s="2">
        <v>4</v>
      </c>
      <c r="D42" s="2">
        <v>30</v>
      </c>
      <c r="E42" s="2">
        <f t="shared" si="9"/>
        <v>32</v>
      </c>
      <c r="F42" s="2">
        <f t="shared" si="10"/>
        <v>120</v>
      </c>
      <c r="G42" s="2">
        <f t="shared" si="11"/>
        <v>128</v>
      </c>
      <c r="H42" s="2"/>
    </row>
    <row r="43" spans="1:8" x14ac:dyDescent="0.25">
      <c r="A43" s="15"/>
      <c r="B43" s="2">
        <v>850</v>
      </c>
      <c r="C43" s="2">
        <v>4</v>
      </c>
      <c r="D43" s="2">
        <v>32</v>
      </c>
      <c r="E43" s="2">
        <f t="shared" ref="E43" si="14">D43+2</f>
        <v>34</v>
      </c>
      <c r="F43" s="2">
        <f t="shared" ref="F43" si="15">D43*C43</f>
        <v>128</v>
      </c>
      <c r="G43" s="2">
        <f t="shared" ref="G43" si="16">E43*C43</f>
        <v>136</v>
      </c>
      <c r="H43" s="2"/>
    </row>
    <row r="44" spans="1:8" x14ac:dyDescent="0.25">
      <c r="A44" s="15"/>
      <c r="B44" s="2"/>
      <c r="C44" s="1">
        <f t="shared" ref="C44:F44" si="17">C42+C41+C43</f>
        <v>14</v>
      </c>
      <c r="D44" s="1"/>
      <c r="E44" s="1"/>
      <c r="F44" s="1">
        <f t="shared" si="17"/>
        <v>428</v>
      </c>
      <c r="G44" s="1">
        <f>G42+G41+G43</f>
        <v>456</v>
      </c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15" t="s">
        <v>53</v>
      </c>
      <c r="B46" s="3" t="s">
        <v>50</v>
      </c>
      <c r="C46" s="2">
        <v>5</v>
      </c>
      <c r="D46" s="2">
        <f>H46*0.9</f>
        <v>30.6</v>
      </c>
      <c r="E46" s="2">
        <f>D46+2.4</f>
        <v>33</v>
      </c>
      <c r="F46" s="2">
        <f>D46*C46</f>
        <v>153</v>
      </c>
      <c r="G46" s="2">
        <f>E46*C46</f>
        <v>165</v>
      </c>
      <c r="H46" s="2">
        <v>34</v>
      </c>
    </row>
    <row r="47" spans="1:8" x14ac:dyDescent="0.25">
      <c r="A47" s="15"/>
      <c r="B47" s="3" t="s">
        <v>51</v>
      </c>
      <c r="C47" s="2">
        <v>5</v>
      </c>
      <c r="D47" s="2">
        <f t="shared" ref="D47:D49" si="18">H47*0.9</f>
        <v>30.6</v>
      </c>
      <c r="E47" s="2">
        <f>D47+2.4</f>
        <v>33</v>
      </c>
      <c r="F47" s="2">
        <f t="shared" ref="F47:F49" si="19">D47*C47</f>
        <v>153</v>
      </c>
      <c r="G47" s="2">
        <f t="shared" ref="G47:G49" si="20">E47*C47</f>
        <v>165</v>
      </c>
      <c r="H47" s="2">
        <v>34</v>
      </c>
    </row>
    <row r="48" spans="1:8" x14ac:dyDescent="0.25">
      <c r="A48" s="15"/>
      <c r="B48" s="3" t="s">
        <v>52</v>
      </c>
      <c r="C48" s="2">
        <v>5</v>
      </c>
      <c r="D48" s="2">
        <f t="shared" si="18"/>
        <v>29.7</v>
      </c>
      <c r="E48" s="2">
        <f>D48+2.3</f>
        <v>32</v>
      </c>
      <c r="F48" s="2">
        <f t="shared" si="19"/>
        <v>148.5</v>
      </c>
      <c r="G48" s="2">
        <f t="shared" si="20"/>
        <v>160</v>
      </c>
      <c r="H48" s="2">
        <v>33</v>
      </c>
    </row>
    <row r="49" spans="1:8" x14ac:dyDescent="0.25">
      <c r="A49" s="15"/>
      <c r="B49" s="3" t="s">
        <v>54</v>
      </c>
      <c r="C49" s="2">
        <v>5</v>
      </c>
      <c r="D49" s="2">
        <f t="shared" si="18"/>
        <v>27</v>
      </c>
      <c r="E49" s="2">
        <f>D49+2</f>
        <v>29</v>
      </c>
      <c r="F49" s="2">
        <f t="shared" si="19"/>
        <v>135</v>
      </c>
      <c r="G49" s="2">
        <f t="shared" si="20"/>
        <v>145</v>
      </c>
      <c r="H49" s="2">
        <v>30</v>
      </c>
    </row>
    <row r="50" spans="1:8" x14ac:dyDescent="0.25">
      <c r="A50" s="15"/>
      <c r="B50" s="2"/>
      <c r="C50" s="1">
        <f t="shared" ref="C50:F50" si="21">SUM(C46:C49)</f>
        <v>20</v>
      </c>
      <c r="D50" s="1"/>
      <c r="E50" s="1"/>
      <c r="F50" s="1">
        <f t="shared" si="21"/>
        <v>589.5</v>
      </c>
      <c r="G50" s="1">
        <f>SUM(G46:G49)</f>
        <v>635</v>
      </c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15" t="s">
        <v>55</v>
      </c>
      <c r="B52" s="2">
        <v>471</v>
      </c>
      <c r="C52" s="2">
        <v>4</v>
      </c>
      <c r="D52" s="2">
        <v>27</v>
      </c>
      <c r="E52" s="2">
        <f>D52+2</f>
        <v>29</v>
      </c>
      <c r="F52" s="2">
        <f>D52*C52</f>
        <v>108</v>
      </c>
      <c r="G52" s="2">
        <f>E52*C52</f>
        <v>116</v>
      </c>
      <c r="H52" s="2"/>
    </row>
    <row r="53" spans="1:8" x14ac:dyDescent="0.25">
      <c r="A53" s="15"/>
      <c r="B53" s="2">
        <v>484</v>
      </c>
      <c r="C53" s="2">
        <v>4</v>
      </c>
      <c r="D53" s="2">
        <v>23</v>
      </c>
      <c r="E53" s="2">
        <f t="shared" ref="E53:E54" si="22">D53+2</f>
        <v>25</v>
      </c>
      <c r="F53" s="2">
        <f t="shared" ref="F53:F56" si="23">D53*C53</f>
        <v>92</v>
      </c>
      <c r="G53" s="2">
        <f t="shared" ref="G53:G56" si="24">E53*C53</f>
        <v>100</v>
      </c>
      <c r="H53" s="2"/>
    </row>
    <row r="54" spans="1:8" x14ac:dyDescent="0.25">
      <c r="A54" s="15"/>
      <c r="B54" s="2">
        <v>485</v>
      </c>
      <c r="C54" s="2">
        <v>6</v>
      </c>
      <c r="D54" s="2">
        <v>30</v>
      </c>
      <c r="E54" s="2">
        <f t="shared" si="22"/>
        <v>32</v>
      </c>
      <c r="F54" s="2">
        <f t="shared" si="23"/>
        <v>180</v>
      </c>
      <c r="G54" s="2">
        <f t="shared" si="24"/>
        <v>192</v>
      </c>
      <c r="H54" s="2"/>
    </row>
    <row r="55" spans="1:8" x14ac:dyDescent="0.25">
      <c r="A55" s="15"/>
      <c r="B55" s="2">
        <v>503</v>
      </c>
      <c r="C55" s="2">
        <v>6</v>
      </c>
      <c r="D55" s="2">
        <v>21</v>
      </c>
      <c r="E55" s="2">
        <f>D55+1</f>
        <v>22</v>
      </c>
      <c r="F55" s="2">
        <f t="shared" si="23"/>
        <v>126</v>
      </c>
      <c r="G55" s="2">
        <f t="shared" si="24"/>
        <v>132</v>
      </c>
      <c r="H55" s="2"/>
    </row>
    <row r="56" spans="1:8" x14ac:dyDescent="0.25">
      <c r="A56" s="15"/>
      <c r="B56" s="2">
        <v>499</v>
      </c>
      <c r="C56" s="2">
        <v>6</v>
      </c>
      <c r="D56" s="2">
        <v>22</v>
      </c>
      <c r="E56" s="2">
        <f>D56+1</f>
        <v>23</v>
      </c>
      <c r="F56" s="2">
        <f t="shared" si="23"/>
        <v>132</v>
      </c>
      <c r="G56" s="2">
        <f t="shared" si="24"/>
        <v>138</v>
      </c>
      <c r="H56" s="2"/>
    </row>
    <row r="57" spans="1:8" x14ac:dyDescent="0.25">
      <c r="A57" s="15"/>
      <c r="B57" s="2"/>
      <c r="C57" s="1">
        <f t="shared" ref="C57:F57" si="25">SUM(C52:C56)</f>
        <v>26</v>
      </c>
      <c r="D57" s="1"/>
      <c r="E57" s="1"/>
      <c r="F57" s="1">
        <f t="shared" si="25"/>
        <v>638</v>
      </c>
      <c r="G57" s="1">
        <f>SUM(G52:G56)</f>
        <v>678</v>
      </c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12" t="s">
        <v>73</v>
      </c>
      <c r="B59" s="2" t="s">
        <v>74</v>
      </c>
      <c r="C59" s="2">
        <v>5</v>
      </c>
      <c r="D59" s="2">
        <v>30</v>
      </c>
      <c r="E59" s="2">
        <f>D59+2</f>
        <v>32</v>
      </c>
      <c r="F59" s="2">
        <f>D59*C59</f>
        <v>150</v>
      </c>
      <c r="G59" s="2">
        <f>E59*C59</f>
        <v>160</v>
      </c>
      <c r="H59" s="2"/>
    </row>
    <row r="60" spans="1:8" x14ac:dyDescent="0.25">
      <c r="A60" s="14"/>
      <c r="B60" s="2"/>
      <c r="C60" s="1">
        <f t="shared" ref="C60:F60" si="26">C59</f>
        <v>5</v>
      </c>
      <c r="D60" s="1"/>
      <c r="E60" s="2"/>
      <c r="F60" s="1">
        <f t="shared" si="26"/>
        <v>150</v>
      </c>
      <c r="G60" s="1">
        <f>G59</f>
        <v>160</v>
      </c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12" t="s">
        <v>75</v>
      </c>
      <c r="B62" s="2" t="s">
        <v>76</v>
      </c>
      <c r="C62" s="2">
        <v>5</v>
      </c>
      <c r="D62" s="2">
        <v>32</v>
      </c>
      <c r="E62" s="2">
        <f t="shared" ref="E62:E68" si="27">D62+2</f>
        <v>34</v>
      </c>
      <c r="F62" s="2">
        <f t="shared" ref="F62:F68" si="28">D62*C62</f>
        <v>160</v>
      </c>
      <c r="G62" s="2">
        <f>E62*C62</f>
        <v>170</v>
      </c>
      <c r="H62" s="2"/>
    </row>
    <row r="63" spans="1:8" x14ac:dyDescent="0.25">
      <c r="A63" s="14"/>
      <c r="B63" s="2"/>
      <c r="C63" s="1">
        <f t="shared" ref="C63:F63" si="29">C62</f>
        <v>5</v>
      </c>
      <c r="D63" s="1"/>
      <c r="E63" s="2"/>
      <c r="F63" s="1">
        <f t="shared" si="29"/>
        <v>160</v>
      </c>
      <c r="G63" s="1">
        <f>G62</f>
        <v>170</v>
      </c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12" t="s">
        <v>77</v>
      </c>
      <c r="B65" s="2">
        <v>415</v>
      </c>
      <c r="C65" s="2">
        <v>5</v>
      </c>
      <c r="D65" s="2">
        <v>30</v>
      </c>
      <c r="E65" s="2">
        <f t="shared" si="27"/>
        <v>32</v>
      </c>
      <c r="F65" s="2">
        <f t="shared" si="28"/>
        <v>150</v>
      </c>
      <c r="G65" s="2">
        <f>E65*C65</f>
        <v>160</v>
      </c>
      <c r="H65" s="2"/>
    </row>
    <row r="66" spans="1:8" x14ac:dyDescent="0.25">
      <c r="A66" s="13"/>
      <c r="B66" s="2">
        <v>421</v>
      </c>
      <c r="C66" s="2">
        <v>5</v>
      </c>
      <c r="D66" s="2">
        <v>30</v>
      </c>
      <c r="E66" s="2">
        <f t="shared" si="27"/>
        <v>32</v>
      </c>
      <c r="F66" s="2">
        <f t="shared" si="28"/>
        <v>150</v>
      </c>
      <c r="G66" s="2">
        <f t="shared" ref="G66:G68" si="30">E66*C66</f>
        <v>160</v>
      </c>
      <c r="H66" s="2"/>
    </row>
    <row r="67" spans="1:8" x14ac:dyDescent="0.25">
      <c r="A67" s="13"/>
      <c r="B67" s="2">
        <v>423</v>
      </c>
      <c r="C67" s="2">
        <v>5</v>
      </c>
      <c r="D67" s="2">
        <v>32</v>
      </c>
      <c r="E67" s="2">
        <f t="shared" si="27"/>
        <v>34</v>
      </c>
      <c r="F67" s="2">
        <f t="shared" si="28"/>
        <v>160</v>
      </c>
      <c r="G67" s="2">
        <f t="shared" si="30"/>
        <v>170</v>
      </c>
      <c r="H67" s="2"/>
    </row>
    <row r="68" spans="1:8" x14ac:dyDescent="0.25">
      <c r="A68" s="13"/>
      <c r="B68" s="2">
        <v>425</v>
      </c>
      <c r="C68" s="2">
        <v>5</v>
      </c>
      <c r="D68" s="2">
        <v>32</v>
      </c>
      <c r="E68" s="2">
        <f t="shared" si="27"/>
        <v>34</v>
      </c>
      <c r="F68" s="2">
        <f t="shared" si="28"/>
        <v>160</v>
      </c>
      <c r="G68" s="2">
        <f t="shared" si="30"/>
        <v>170</v>
      </c>
      <c r="H68" s="2"/>
    </row>
    <row r="69" spans="1:8" x14ac:dyDescent="0.25">
      <c r="A69" s="14"/>
      <c r="B69" s="2"/>
      <c r="C69" s="1">
        <f t="shared" ref="C69:F69" si="31">SUM(C65:C68)</f>
        <v>20</v>
      </c>
      <c r="D69" s="1"/>
      <c r="E69" s="1"/>
      <c r="F69" s="1">
        <f t="shared" si="31"/>
        <v>620</v>
      </c>
      <c r="G69" s="1">
        <f>SUM(G65:G68)</f>
        <v>660</v>
      </c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12" t="s">
        <v>78</v>
      </c>
      <c r="B71" s="2">
        <v>1126</v>
      </c>
      <c r="C71" s="2">
        <v>4</v>
      </c>
      <c r="D71" s="2">
        <v>25</v>
      </c>
      <c r="E71" s="2">
        <f>D71+2</f>
        <v>27</v>
      </c>
      <c r="F71" s="2">
        <f>D71*C71</f>
        <v>100</v>
      </c>
      <c r="G71" s="2">
        <f>E71*C71</f>
        <v>108</v>
      </c>
      <c r="H71" s="2"/>
    </row>
    <row r="72" spans="1:8" x14ac:dyDescent="0.25">
      <c r="A72" s="13"/>
      <c r="B72" s="2">
        <v>1054</v>
      </c>
      <c r="C72" s="2">
        <v>4</v>
      </c>
      <c r="D72" s="2">
        <v>34</v>
      </c>
      <c r="E72" s="2">
        <f t="shared" ref="E72:E73" si="32">D72+2</f>
        <v>36</v>
      </c>
      <c r="F72" s="2">
        <f t="shared" ref="F72:F73" si="33">D72*C72</f>
        <v>136</v>
      </c>
      <c r="G72" s="2">
        <f t="shared" ref="G72:G73" si="34">E72*C72</f>
        <v>144</v>
      </c>
      <c r="H72" s="2"/>
    </row>
    <row r="73" spans="1:8" x14ac:dyDescent="0.25">
      <c r="A73" s="13"/>
      <c r="B73" s="2">
        <v>1053</v>
      </c>
      <c r="C73" s="2">
        <v>4</v>
      </c>
      <c r="D73" s="2">
        <v>36</v>
      </c>
      <c r="E73" s="2">
        <f t="shared" si="32"/>
        <v>38</v>
      </c>
      <c r="F73" s="2">
        <f t="shared" si="33"/>
        <v>144</v>
      </c>
      <c r="G73" s="2">
        <f t="shared" si="34"/>
        <v>152</v>
      </c>
      <c r="H73" s="2"/>
    </row>
    <row r="74" spans="1:8" x14ac:dyDescent="0.25">
      <c r="A74" s="14"/>
      <c r="B74" s="2"/>
      <c r="C74" s="1">
        <f t="shared" ref="C74:F74" si="35">SUM(C71:C73)</f>
        <v>12</v>
      </c>
      <c r="D74" s="1"/>
      <c r="E74" s="1"/>
      <c r="F74" s="1">
        <f t="shared" si="35"/>
        <v>380</v>
      </c>
      <c r="G74" s="1">
        <f>SUM(G71:G73)</f>
        <v>404</v>
      </c>
      <c r="H74" s="2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12" t="s">
        <v>79</v>
      </c>
      <c r="B76" s="2">
        <v>5.149</v>
      </c>
      <c r="C76" s="2">
        <v>4</v>
      </c>
      <c r="D76" s="2">
        <v>35</v>
      </c>
      <c r="E76" s="2">
        <f>D76+2</f>
        <v>37</v>
      </c>
      <c r="F76" s="2">
        <f>D76*C76</f>
        <v>140</v>
      </c>
      <c r="G76" s="2">
        <f>E76*C76</f>
        <v>148</v>
      </c>
      <c r="H76" s="2"/>
    </row>
    <row r="77" spans="1:8" x14ac:dyDescent="0.25">
      <c r="A77" s="13"/>
      <c r="B77" s="2">
        <v>5.2320000000000002</v>
      </c>
      <c r="C77" s="2">
        <v>4</v>
      </c>
      <c r="D77" s="2">
        <v>33</v>
      </c>
      <c r="E77" s="2">
        <f t="shared" ref="E77:E79" si="36">D77+2</f>
        <v>35</v>
      </c>
      <c r="F77" s="2">
        <f t="shared" ref="F77:F80" si="37">D77*C77</f>
        <v>132</v>
      </c>
      <c r="G77" s="2">
        <f t="shared" ref="G77:G80" si="38">E77*C77</f>
        <v>140</v>
      </c>
      <c r="H77" s="2"/>
    </row>
    <row r="78" spans="1:8" x14ac:dyDescent="0.25">
      <c r="A78" s="13"/>
      <c r="B78" s="2">
        <v>5.2329999999999997</v>
      </c>
      <c r="C78" s="2">
        <v>8</v>
      </c>
      <c r="D78" s="2">
        <v>37</v>
      </c>
      <c r="E78" s="2">
        <f t="shared" si="36"/>
        <v>39</v>
      </c>
      <c r="F78" s="2">
        <f t="shared" si="37"/>
        <v>296</v>
      </c>
      <c r="G78" s="2">
        <f t="shared" si="38"/>
        <v>312</v>
      </c>
      <c r="H78" s="2"/>
    </row>
    <row r="79" spans="1:8" x14ac:dyDescent="0.25">
      <c r="A79" s="13"/>
      <c r="B79" s="2">
        <v>5.2409999999999997</v>
      </c>
      <c r="C79" s="2">
        <v>4</v>
      </c>
      <c r="D79" s="2">
        <v>25</v>
      </c>
      <c r="E79" s="2">
        <f t="shared" si="36"/>
        <v>27</v>
      </c>
      <c r="F79" s="2">
        <f t="shared" si="37"/>
        <v>100</v>
      </c>
      <c r="G79" s="2">
        <f t="shared" si="38"/>
        <v>108</v>
      </c>
      <c r="H79" s="2"/>
    </row>
    <row r="80" spans="1:8" x14ac:dyDescent="0.25">
      <c r="A80" s="13"/>
      <c r="B80" s="2">
        <v>4.0549999999999997</v>
      </c>
      <c r="C80" s="2">
        <v>6</v>
      </c>
      <c r="D80" s="2">
        <v>20</v>
      </c>
      <c r="E80" s="2">
        <f>D80+1</f>
        <v>21</v>
      </c>
      <c r="F80" s="2">
        <f t="shared" si="37"/>
        <v>120</v>
      </c>
      <c r="G80" s="2">
        <f t="shared" si="38"/>
        <v>126</v>
      </c>
      <c r="H80" s="2"/>
    </row>
    <row r="81" spans="1:8" x14ac:dyDescent="0.25">
      <c r="A81" s="14"/>
      <c r="B81" s="2"/>
      <c r="C81" s="1">
        <f t="shared" ref="C81:F81" si="39">SUM(C76:C80)</f>
        <v>26</v>
      </c>
      <c r="D81" s="1"/>
      <c r="E81" s="1"/>
      <c r="F81" s="1">
        <f t="shared" si="39"/>
        <v>788</v>
      </c>
      <c r="G81" s="1">
        <f>SUM(G76:G80)</f>
        <v>834</v>
      </c>
      <c r="H81" s="2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2"/>
      <c r="B83" s="2"/>
      <c r="C83" s="1">
        <f>C57+C50+C44+C39+C36+C29+C21+C17+C14+C11+C7+C60+C63+C69+C74+C81</f>
        <v>204</v>
      </c>
      <c r="D83" s="1"/>
      <c r="E83" s="1"/>
      <c r="F83" s="1">
        <f t="shared" ref="F83" si="40">F57+F50+F44+F39+F36+F29+F21+F17+F14+F11+F7+F60+F63+F69+F74+F81</f>
        <v>6636.5</v>
      </c>
      <c r="G83" s="1">
        <f>G57+G50+G44+G39+G36+G29+G21+G17+G14+G11+G7+G60+G63+G69+G74+G81</f>
        <v>7032</v>
      </c>
      <c r="H83" s="2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</sheetData>
  <mergeCells count="16">
    <mergeCell ref="A23:A29"/>
    <mergeCell ref="A5:A7"/>
    <mergeCell ref="A9:A11"/>
    <mergeCell ref="A13:A14"/>
    <mergeCell ref="A16:A17"/>
    <mergeCell ref="A19:A21"/>
    <mergeCell ref="A71:A74"/>
    <mergeCell ref="A76:A81"/>
    <mergeCell ref="A62:A63"/>
    <mergeCell ref="A65:A69"/>
    <mergeCell ref="A31:A36"/>
    <mergeCell ref="A38:A39"/>
    <mergeCell ref="A41:A44"/>
    <mergeCell ref="A46:A50"/>
    <mergeCell ref="A52:A57"/>
    <mergeCell ref="A59:A60"/>
  </mergeCells>
  <pageMargins left="0.7" right="0.7" top="0.75" bottom="0.75" header="0.3" footer="0.3"/>
  <pageSetup paperSize="9" scale="98" orientation="portrait" r:id="rId1"/>
  <rowBreaks count="1" manualBreakCount="1">
    <brk id="5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view="pageBreakPreview" zoomScale="93" zoomScaleSheetLayoutView="93" workbookViewId="0">
      <selection sqref="A1:H1048576"/>
    </sheetView>
  </sheetViews>
  <sheetFormatPr defaultRowHeight="15" x14ac:dyDescent="0.25"/>
  <cols>
    <col min="1" max="1" width="12.5703125" customWidth="1"/>
    <col min="4" max="4" width="0" hidden="1" customWidth="1"/>
    <col min="6" max="6" width="0" hidden="1" customWidth="1"/>
  </cols>
  <sheetData>
    <row r="1" spans="1:8" s="10" customFormat="1" x14ac:dyDescent="0.25">
      <c r="A1" s="1" t="s">
        <v>27</v>
      </c>
      <c r="B1" s="1">
        <v>11.03</v>
      </c>
      <c r="C1" s="1"/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5" t="s">
        <v>28</v>
      </c>
      <c r="B5" s="2">
        <v>220</v>
      </c>
      <c r="C5" s="2">
        <v>3</v>
      </c>
      <c r="D5" s="2">
        <v>35</v>
      </c>
      <c r="E5" s="2">
        <f>D5+6</f>
        <v>41</v>
      </c>
      <c r="F5" s="2">
        <f>D5*C5</f>
        <v>105</v>
      </c>
      <c r="G5" s="2">
        <f>E5*C5</f>
        <v>123</v>
      </c>
      <c r="H5" s="2"/>
    </row>
    <row r="6" spans="1:8" x14ac:dyDescent="0.25">
      <c r="A6" s="15"/>
      <c r="B6" s="2">
        <v>263</v>
      </c>
      <c r="C6" s="2">
        <v>3</v>
      </c>
      <c r="D6" s="2">
        <v>38</v>
      </c>
      <c r="E6" s="2">
        <f t="shared" ref="E6:E18" si="0">D6+6</f>
        <v>44</v>
      </c>
      <c r="F6" s="2">
        <f t="shared" ref="F6:F18" si="1">D6*C6</f>
        <v>114</v>
      </c>
      <c r="G6" s="2">
        <f t="shared" ref="G6:G18" si="2">E6*C6</f>
        <v>132</v>
      </c>
      <c r="H6" s="2"/>
    </row>
    <row r="7" spans="1:8" x14ac:dyDescent="0.25">
      <c r="A7" s="15"/>
      <c r="B7" s="2">
        <v>260</v>
      </c>
      <c r="C7" s="2">
        <v>4</v>
      </c>
      <c r="D7" s="2">
        <v>40</v>
      </c>
      <c r="E7" s="2">
        <f t="shared" si="0"/>
        <v>46</v>
      </c>
      <c r="F7" s="2">
        <f t="shared" si="1"/>
        <v>160</v>
      </c>
      <c r="G7" s="2">
        <f t="shared" si="2"/>
        <v>184</v>
      </c>
      <c r="H7" s="2"/>
    </row>
    <row r="8" spans="1:8" x14ac:dyDescent="0.25">
      <c r="A8" s="15"/>
      <c r="B8" s="2"/>
      <c r="C8" s="1">
        <f t="shared" ref="C8:F8" si="3">SUM(C5:C7)</f>
        <v>10</v>
      </c>
      <c r="D8" s="1"/>
      <c r="E8" s="1"/>
      <c r="F8" s="1">
        <f t="shared" si="3"/>
        <v>379</v>
      </c>
      <c r="G8" s="1">
        <f>SUM(G5:G7)</f>
        <v>439</v>
      </c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15" t="s">
        <v>29</v>
      </c>
      <c r="B10" s="2">
        <v>111</v>
      </c>
      <c r="C10" s="2">
        <v>3</v>
      </c>
      <c r="D10" s="2">
        <v>41</v>
      </c>
      <c r="E10" s="2">
        <f t="shared" si="0"/>
        <v>47</v>
      </c>
      <c r="F10" s="2">
        <f>D10*C10</f>
        <v>123</v>
      </c>
      <c r="G10" s="2">
        <f>E10*C10</f>
        <v>141</v>
      </c>
      <c r="H10" s="2"/>
    </row>
    <row r="11" spans="1:8" x14ac:dyDescent="0.25">
      <c r="A11" s="15"/>
      <c r="B11" s="2"/>
      <c r="C11" s="1">
        <f t="shared" ref="C11:F11" si="4">C10</f>
        <v>3</v>
      </c>
      <c r="D11" s="1"/>
      <c r="E11" s="1"/>
      <c r="F11" s="1">
        <f t="shared" si="4"/>
        <v>123</v>
      </c>
      <c r="G11" s="1">
        <f>G10</f>
        <v>141</v>
      </c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15" t="s">
        <v>30</v>
      </c>
      <c r="B13" s="2">
        <v>569</v>
      </c>
      <c r="C13" s="2">
        <v>5</v>
      </c>
      <c r="D13" s="2">
        <v>30</v>
      </c>
      <c r="E13" s="2">
        <f t="shared" si="0"/>
        <v>36</v>
      </c>
      <c r="F13" s="2">
        <f t="shared" si="1"/>
        <v>150</v>
      </c>
      <c r="G13" s="2">
        <f>E13*C13</f>
        <v>180</v>
      </c>
      <c r="H13" s="2"/>
    </row>
    <row r="14" spans="1:8" x14ac:dyDescent="0.25">
      <c r="A14" s="15"/>
      <c r="B14" s="2"/>
      <c r="C14" s="1">
        <f t="shared" ref="C14:F14" si="5">C13</f>
        <v>5</v>
      </c>
      <c r="D14" s="1"/>
      <c r="E14" s="1"/>
      <c r="F14" s="1">
        <f t="shared" si="5"/>
        <v>150</v>
      </c>
      <c r="G14" s="1">
        <f>G13</f>
        <v>180</v>
      </c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15" t="s">
        <v>31</v>
      </c>
      <c r="B16" s="2">
        <v>46687</v>
      </c>
      <c r="C16" s="2">
        <v>3</v>
      </c>
      <c r="D16" s="2">
        <v>41</v>
      </c>
      <c r="E16" s="2">
        <f t="shared" si="0"/>
        <v>47</v>
      </c>
      <c r="F16" s="2">
        <f>D16*C16</f>
        <v>123</v>
      </c>
      <c r="G16" s="2">
        <f>E16*C16</f>
        <v>141</v>
      </c>
      <c r="H16" s="2"/>
    </row>
    <row r="17" spans="1:8" x14ac:dyDescent="0.25">
      <c r="A17" s="15"/>
      <c r="B17" s="2">
        <v>73210</v>
      </c>
      <c r="C17" s="2">
        <v>3</v>
      </c>
      <c r="D17" s="2">
        <v>42</v>
      </c>
      <c r="E17" s="2">
        <f t="shared" si="0"/>
        <v>48</v>
      </c>
      <c r="F17" s="2">
        <f t="shared" si="1"/>
        <v>126</v>
      </c>
      <c r="G17" s="2">
        <f t="shared" si="2"/>
        <v>144</v>
      </c>
      <c r="H17" s="2"/>
    </row>
    <row r="18" spans="1:8" x14ac:dyDescent="0.25">
      <c r="A18" s="15"/>
      <c r="B18" s="2">
        <v>47420</v>
      </c>
      <c r="C18" s="2">
        <v>3</v>
      </c>
      <c r="D18" s="2">
        <v>40</v>
      </c>
      <c r="E18" s="2">
        <f t="shared" si="0"/>
        <v>46</v>
      </c>
      <c r="F18" s="2">
        <f t="shared" si="1"/>
        <v>120</v>
      </c>
      <c r="G18" s="2">
        <f t="shared" si="2"/>
        <v>138</v>
      </c>
      <c r="H18" s="2"/>
    </row>
    <row r="19" spans="1:8" x14ac:dyDescent="0.25">
      <c r="A19" s="15"/>
      <c r="B19" s="2"/>
      <c r="C19" s="1">
        <f t="shared" ref="C19:F19" si="6">SUM(C16:C18)</f>
        <v>9</v>
      </c>
      <c r="D19" s="1"/>
      <c r="E19" s="1"/>
      <c r="F19" s="1">
        <f t="shared" si="6"/>
        <v>369</v>
      </c>
      <c r="G19" s="1">
        <f>SUM(G16:G18)</f>
        <v>423</v>
      </c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15" t="s">
        <v>46</v>
      </c>
      <c r="B21" s="2">
        <v>3585</v>
      </c>
      <c r="C21" s="2">
        <v>6</v>
      </c>
      <c r="D21" s="2">
        <v>20</v>
      </c>
      <c r="E21" s="2">
        <f>D21+6</f>
        <v>26</v>
      </c>
      <c r="F21" s="2">
        <f>D21*C21</f>
        <v>120</v>
      </c>
      <c r="G21" s="2">
        <f>E21*C21</f>
        <v>156</v>
      </c>
      <c r="H21" s="2"/>
    </row>
    <row r="22" spans="1:8" x14ac:dyDescent="0.25">
      <c r="A22" s="15"/>
      <c r="B22" s="2"/>
      <c r="C22" s="1">
        <f t="shared" ref="C22:F22" si="7">C21</f>
        <v>6</v>
      </c>
      <c r="D22" s="1"/>
      <c r="E22" s="1"/>
      <c r="F22" s="1">
        <f t="shared" si="7"/>
        <v>120</v>
      </c>
      <c r="G22" s="1">
        <f>G21</f>
        <v>156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12" t="s">
        <v>57</v>
      </c>
      <c r="B24" s="2">
        <v>66</v>
      </c>
      <c r="C24" s="2">
        <v>3</v>
      </c>
      <c r="D24" s="2">
        <v>39</v>
      </c>
      <c r="E24" s="2">
        <f>D24+6</f>
        <v>45</v>
      </c>
      <c r="F24" s="2">
        <f>D24*C24</f>
        <v>117</v>
      </c>
      <c r="G24" s="2">
        <f>E24*C24</f>
        <v>135</v>
      </c>
      <c r="H24" s="2"/>
    </row>
    <row r="25" spans="1:8" x14ac:dyDescent="0.25">
      <c r="A25" s="14"/>
      <c r="B25" s="2"/>
      <c r="C25" s="1">
        <f t="shared" ref="C25:F25" si="8">C24</f>
        <v>3</v>
      </c>
      <c r="D25" s="1"/>
      <c r="E25" s="1"/>
      <c r="F25" s="1">
        <f t="shared" si="8"/>
        <v>117</v>
      </c>
      <c r="G25" s="1">
        <f>G24</f>
        <v>135</v>
      </c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1">
        <f t="shared" ref="C29:F29" si="9">C22+C19+C14+C11+C8+C25</f>
        <v>36</v>
      </c>
      <c r="D29" s="1"/>
      <c r="E29" s="1"/>
      <c r="F29" s="1">
        <f t="shared" si="9"/>
        <v>1258</v>
      </c>
      <c r="G29" s="1">
        <f>G22+G19+G14+G11+G8+G25</f>
        <v>1474</v>
      </c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mergeCells count="6">
    <mergeCell ref="A24:A25"/>
    <mergeCell ref="A5:A8"/>
    <mergeCell ref="A10:A11"/>
    <mergeCell ref="A13:A14"/>
    <mergeCell ref="A16:A19"/>
    <mergeCell ref="A21:A2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view="pageBreakPreview" zoomScale="84" zoomScaleSheetLayoutView="84" workbookViewId="0">
      <selection activeCell="D9" sqref="D9"/>
    </sheetView>
  </sheetViews>
  <sheetFormatPr defaultRowHeight="15" x14ac:dyDescent="0.25"/>
  <cols>
    <col min="1" max="1" width="13.5703125" customWidth="1"/>
    <col min="6" max="6" width="10.5703125" customWidth="1"/>
  </cols>
  <sheetData>
    <row r="1" spans="1:8" s="10" customFormat="1" x14ac:dyDescent="0.25">
      <c r="A1" s="1" t="s">
        <v>23</v>
      </c>
      <c r="B1" s="1">
        <v>11.03</v>
      </c>
      <c r="C1" s="1"/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8" t="s">
        <v>93</v>
      </c>
      <c r="B5" s="18">
        <v>693</v>
      </c>
      <c r="C5" s="18">
        <v>3</v>
      </c>
      <c r="D5" s="18">
        <v>59</v>
      </c>
      <c r="E5" s="18">
        <v>65</v>
      </c>
      <c r="F5" s="18">
        <v>177</v>
      </c>
      <c r="G5" s="18">
        <v>195</v>
      </c>
      <c r="H5" s="2"/>
    </row>
    <row r="6" spans="1:8" x14ac:dyDescent="0.25">
      <c r="A6" s="18"/>
      <c r="B6" s="18">
        <v>697</v>
      </c>
      <c r="C6" s="18">
        <v>6</v>
      </c>
      <c r="D6" s="18">
        <v>39</v>
      </c>
      <c r="E6" s="18">
        <v>46</v>
      </c>
      <c r="F6" s="18">
        <v>234</v>
      </c>
      <c r="G6" s="18">
        <v>276</v>
      </c>
      <c r="H6" s="2"/>
    </row>
    <row r="7" spans="1:8" x14ac:dyDescent="0.25">
      <c r="A7" s="18"/>
      <c r="B7" s="18"/>
      <c r="C7" s="18">
        <v>9</v>
      </c>
      <c r="D7" s="18"/>
      <c r="E7" s="18"/>
      <c r="F7" s="18">
        <v>411</v>
      </c>
      <c r="G7" s="18">
        <v>471</v>
      </c>
      <c r="H7" s="2"/>
    </row>
    <row r="8" spans="1:8" x14ac:dyDescent="0.25">
      <c r="A8" s="17"/>
      <c r="B8" s="17"/>
      <c r="C8" s="17"/>
      <c r="D8" s="17"/>
      <c r="E8" s="17"/>
      <c r="F8" s="17"/>
      <c r="G8" s="17"/>
      <c r="H8" s="2"/>
    </row>
    <row r="9" spans="1:8" x14ac:dyDescent="0.25">
      <c r="A9" s="18" t="s">
        <v>94</v>
      </c>
      <c r="B9" s="18">
        <v>1747</v>
      </c>
      <c r="C9" s="18">
        <v>3</v>
      </c>
      <c r="D9" s="18">
        <v>44</v>
      </c>
      <c r="E9" s="18">
        <v>50</v>
      </c>
      <c r="F9" s="18">
        <v>132</v>
      </c>
      <c r="G9" s="18">
        <v>150</v>
      </c>
      <c r="H9" s="2"/>
    </row>
    <row r="10" spans="1:8" x14ac:dyDescent="0.25">
      <c r="A10" s="18"/>
      <c r="B10" s="18"/>
      <c r="C10" s="18">
        <v>3</v>
      </c>
      <c r="D10" s="18"/>
      <c r="E10" s="18"/>
      <c r="F10" s="18">
        <v>132</v>
      </c>
      <c r="G10" s="18">
        <v>150</v>
      </c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1">
        <f>C10+C6</f>
        <v>9</v>
      </c>
      <c r="D12" s="1"/>
      <c r="E12" s="1"/>
      <c r="F12" s="1">
        <f t="shared" ref="F12" si="0">F10+F6</f>
        <v>366</v>
      </c>
      <c r="G12" s="1">
        <f>G10+G6</f>
        <v>426</v>
      </c>
      <c r="H12" s="2"/>
    </row>
    <row r="13" spans="1:8" x14ac:dyDescent="0.25">
      <c r="A13" s="2"/>
      <c r="B13" s="2"/>
      <c r="C13" s="1"/>
      <c r="D13" s="1"/>
      <c r="E13" s="1"/>
      <c r="F13" s="1"/>
      <c r="G13" s="1"/>
      <c r="H13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view="pageBreakPreview" zoomScale="60" workbookViewId="0">
      <selection activeCell="S32" sqref="S32"/>
    </sheetView>
  </sheetViews>
  <sheetFormatPr defaultRowHeight="15" x14ac:dyDescent="0.25"/>
  <cols>
    <col min="1" max="1" width="16.5703125" customWidth="1"/>
    <col min="2" max="2" width="15.7109375" customWidth="1"/>
    <col min="4" max="4" width="0" hidden="1" customWidth="1"/>
    <col min="6" max="6" width="0" hidden="1" customWidth="1"/>
  </cols>
  <sheetData>
    <row r="1" spans="1:8" s="10" customFormat="1" x14ac:dyDescent="0.25">
      <c r="A1" s="1" t="s">
        <v>25</v>
      </c>
      <c r="B1" s="1">
        <v>11.03</v>
      </c>
      <c r="C1" s="1"/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6" t="s">
        <v>24</v>
      </c>
      <c r="B5" s="2" t="s">
        <v>26</v>
      </c>
      <c r="C5" s="2">
        <v>3</v>
      </c>
      <c r="D5" s="2">
        <v>62</v>
      </c>
      <c r="E5" s="2">
        <f>D5+6</f>
        <v>68</v>
      </c>
      <c r="F5" s="2">
        <f>D5*C5</f>
        <v>186</v>
      </c>
      <c r="G5" s="2">
        <f>E5*C5</f>
        <v>204</v>
      </c>
      <c r="H5" s="2"/>
    </row>
    <row r="6" spans="1:8" x14ac:dyDescent="0.25">
      <c r="A6" s="16"/>
      <c r="B6" s="2"/>
      <c r="C6" s="1">
        <f t="shared" ref="C6:F6" si="0">C5</f>
        <v>3</v>
      </c>
      <c r="D6" s="1"/>
      <c r="E6" s="1"/>
      <c r="F6" s="1">
        <f t="shared" si="0"/>
        <v>186</v>
      </c>
      <c r="G6" s="1">
        <f>G5</f>
        <v>204</v>
      </c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15" t="s">
        <v>9</v>
      </c>
      <c r="B8" s="4" t="s">
        <v>58</v>
      </c>
      <c r="C8" s="5">
        <v>6</v>
      </c>
      <c r="D8" s="5">
        <v>25</v>
      </c>
      <c r="E8" s="7">
        <f>D8+3</f>
        <v>28</v>
      </c>
      <c r="F8" s="2">
        <f>D8*C8</f>
        <v>150</v>
      </c>
      <c r="G8" s="2">
        <f>E8*C8</f>
        <v>168</v>
      </c>
      <c r="H8" s="2"/>
    </row>
    <row r="9" spans="1:8" x14ac:dyDescent="0.25">
      <c r="A9" s="15"/>
      <c r="B9" s="4" t="s">
        <v>59</v>
      </c>
      <c r="C9" s="5">
        <v>6</v>
      </c>
      <c r="D9" s="5">
        <v>29</v>
      </c>
      <c r="E9" s="7">
        <f>D9+3</f>
        <v>32</v>
      </c>
      <c r="F9" s="2">
        <f t="shared" ref="F9:F11" si="1">D9*C9</f>
        <v>174</v>
      </c>
      <c r="G9" s="2">
        <f t="shared" ref="G9:G11" si="2">E9*C9</f>
        <v>192</v>
      </c>
      <c r="H9" s="2"/>
    </row>
    <row r="10" spans="1:8" x14ac:dyDescent="0.25">
      <c r="A10" s="15"/>
      <c r="B10" s="4" t="s">
        <v>60</v>
      </c>
      <c r="C10" s="5">
        <v>6</v>
      </c>
      <c r="D10" s="5">
        <v>30</v>
      </c>
      <c r="E10" s="7">
        <f>D10+3</f>
        <v>33</v>
      </c>
      <c r="F10" s="2">
        <f t="shared" si="1"/>
        <v>180</v>
      </c>
      <c r="G10" s="2">
        <f t="shared" si="2"/>
        <v>198</v>
      </c>
      <c r="H10" s="2"/>
    </row>
    <row r="11" spans="1:8" x14ac:dyDescent="0.25">
      <c r="A11" s="15"/>
      <c r="B11" s="4" t="s">
        <v>61</v>
      </c>
      <c r="C11" s="5">
        <v>6</v>
      </c>
      <c r="D11" s="5">
        <v>29</v>
      </c>
      <c r="E11" s="7">
        <f>D11+3</f>
        <v>32</v>
      </c>
      <c r="F11" s="2">
        <f t="shared" si="1"/>
        <v>174</v>
      </c>
      <c r="G11" s="2">
        <f t="shared" si="2"/>
        <v>192</v>
      </c>
      <c r="H11" s="2"/>
    </row>
    <row r="12" spans="1:8" x14ac:dyDescent="0.25">
      <c r="A12" s="15"/>
      <c r="B12" s="2"/>
      <c r="C12" s="1">
        <f t="shared" ref="C12:F12" si="3">SUM(C8:C11)</f>
        <v>24</v>
      </c>
      <c r="D12" s="1"/>
      <c r="E12" s="1"/>
      <c r="F12" s="1">
        <f t="shared" si="3"/>
        <v>678</v>
      </c>
      <c r="G12" s="1">
        <f>SUM(G8:G11)</f>
        <v>750</v>
      </c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1">
        <f t="shared" ref="C14:F14" si="4">C12+C6</f>
        <v>27</v>
      </c>
      <c r="D14" s="1"/>
      <c r="E14" s="1"/>
      <c r="F14" s="1">
        <f t="shared" si="4"/>
        <v>864</v>
      </c>
      <c r="G14" s="1">
        <f>G12+G6</f>
        <v>954</v>
      </c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</sheetData>
  <mergeCells count="2">
    <mergeCell ref="A5:A6"/>
    <mergeCell ref="A8:A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17" sqref="H17"/>
    </sheetView>
  </sheetViews>
  <sheetFormatPr defaultRowHeight="15" x14ac:dyDescent="0.25"/>
  <cols>
    <col min="1" max="1" width="12.28515625" customWidth="1"/>
    <col min="2" max="2" width="11.28515625" customWidth="1"/>
    <col min="4" max="4" width="12.140625" customWidth="1"/>
    <col min="6" max="6" width="11.42578125" customWidth="1"/>
  </cols>
  <sheetData>
    <row r="1" spans="1:12" x14ac:dyDescent="0.25">
      <c r="A1" s="1" t="s">
        <v>32</v>
      </c>
      <c r="B1" s="1"/>
      <c r="C1" s="1">
        <v>11.03</v>
      </c>
      <c r="D1" s="1"/>
      <c r="E1" s="1"/>
      <c r="F1" s="1"/>
      <c r="G1" s="1"/>
      <c r="H1" s="1"/>
      <c r="I1" s="10"/>
      <c r="J1" s="10"/>
      <c r="K1" s="10"/>
      <c r="L1" s="10"/>
    </row>
    <row r="2" spans="1:12" x14ac:dyDescent="0.25">
      <c r="A2" s="2"/>
      <c r="B2" s="2"/>
      <c r="C2" s="2"/>
      <c r="D2" s="2"/>
      <c r="E2" s="2"/>
      <c r="F2" s="2"/>
      <c r="G2" s="2"/>
      <c r="H2" s="2"/>
    </row>
    <row r="3" spans="1:12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12" x14ac:dyDescent="0.25">
      <c r="A4" s="2"/>
      <c r="B4" s="2"/>
      <c r="C4" s="2"/>
      <c r="D4" s="2"/>
      <c r="E4" s="2"/>
      <c r="F4" s="2"/>
      <c r="G4" s="2"/>
      <c r="H4" s="2"/>
    </row>
    <row r="5" spans="1:12" x14ac:dyDescent="0.25">
      <c r="A5" s="15" t="s">
        <v>33</v>
      </c>
      <c r="B5" s="2">
        <v>214</v>
      </c>
      <c r="C5" s="2">
        <v>3</v>
      </c>
      <c r="D5" s="2">
        <v>36</v>
      </c>
      <c r="E5" s="2">
        <f>D5+4</f>
        <v>40</v>
      </c>
      <c r="F5" s="2">
        <f>D5*C5</f>
        <v>108</v>
      </c>
      <c r="G5" s="2">
        <f>E5*C5</f>
        <v>120</v>
      </c>
      <c r="H5" s="2"/>
    </row>
    <row r="6" spans="1:12" x14ac:dyDescent="0.25">
      <c r="A6" s="15"/>
      <c r="B6" s="2"/>
      <c r="C6" s="1">
        <f>C5</f>
        <v>3</v>
      </c>
      <c r="D6" s="1"/>
      <c r="E6" s="1"/>
      <c r="F6" s="1">
        <f>F5</f>
        <v>108</v>
      </c>
      <c r="G6" s="1">
        <f>G5</f>
        <v>120</v>
      </c>
      <c r="H6" s="2"/>
    </row>
    <row r="7" spans="1:12" x14ac:dyDescent="0.25">
      <c r="A7" s="2"/>
      <c r="B7" s="2"/>
      <c r="C7" s="2"/>
      <c r="D7" s="2"/>
      <c r="E7" s="2"/>
      <c r="F7" s="2"/>
      <c r="G7" s="2"/>
      <c r="H7" s="2"/>
    </row>
    <row r="8" spans="1:12" x14ac:dyDescent="0.25">
      <c r="A8" s="15" t="s">
        <v>39</v>
      </c>
      <c r="B8" s="2">
        <v>3634</v>
      </c>
      <c r="C8" s="2">
        <v>5</v>
      </c>
      <c r="D8" s="2">
        <v>51</v>
      </c>
      <c r="E8" s="2">
        <f>D8+5</f>
        <v>56</v>
      </c>
      <c r="F8" s="2">
        <f>D8*C8</f>
        <v>255</v>
      </c>
      <c r="G8" s="2">
        <f>E8*C8</f>
        <v>280</v>
      </c>
      <c r="H8" s="2"/>
    </row>
    <row r="9" spans="1:12" x14ac:dyDescent="0.25">
      <c r="A9" s="15"/>
      <c r="B9" s="2"/>
      <c r="C9" s="1">
        <f>C8</f>
        <v>5</v>
      </c>
      <c r="D9" s="1"/>
      <c r="E9" s="1"/>
      <c r="F9" s="1">
        <f>F8</f>
        <v>255</v>
      </c>
      <c r="G9" s="1">
        <f>G8</f>
        <v>280</v>
      </c>
      <c r="H9" s="2"/>
    </row>
    <row r="10" spans="1:12" x14ac:dyDescent="0.25">
      <c r="A10" s="2"/>
      <c r="B10" s="2"/>
      <c r="C10" s="2"/>
      <c r="D10" s="2"/>
      <c r="E10" s="2"/>
      <c r="F10" s="2"/>
      <c r="G10" s="2"/>
      <c r="H10" s="2"/>
    </row>
    <row r="11" spans="1:12" x14ac:dyDescent="0.25">
      <c r="A11" s="15" t="s">
        <v>9</v>
      </c>
      <c r="B11" s="4" t="s">
        <v>80</v>
      </c>
      <c r="C11" s="5">
        <v>5</v>
      </c>
      <c r="D11" s="5">
        <v>21</v>
      </c>
      <c r="E11" s="7">
        <f>D11+3</f>
        <v>24</v>
      </c>
      <c r="F11" s="2">
        <f t="shared" ref="F11:F23" si="0">D11*C11</f>
        <v>105</v>
      </c>
      <c r="G11" s="2">
        <f t="shared" ref="G11:G23" si="1">E11*C11</f>
        <v>120</v>
      </c>
      <c r="H11" s="2"/>
    </row>
    <row r="12" spans="1:12" x14ac:dyDescent="0.25">
      <c r="A12" s="15"/>
      <c r="B12" s="4" t="s">
        <v>81</v>
      </c>
      <c r="C12" s="5">
        <v>3</v>
      </c>
      <c r="D12" s="5">
        <v>21</v>
      </c>
      <c r="E12" s="7">
        <f>D12+3</f>
        <v>24</v>
      </c>
      <c r="F12" s="2">
        <f t="shared" si="0"/>
        <v>63</v>
      </c>
      <c r="G12" s="2">
        <f t="shared" si="1"/>
        <v>72</v>
      </c>
      <c r="H12" s="2"/>
    </row>
    <row r="13" spans="1:12" x14ac:dyDescent="0.25">
      <c r="A13" s="15"/>
      <c r="B13" s="4" t="s">
        <v>82</v>
      </c>
      <c r="C13" s="5">
        <v>5</v>
      </c>
      <c r="D13" s="5">
        <v>21</v>
      </c>
      <c r="E13" s="7">
        <f>D13+3</f>
        <v>24</v>
      </c>
      <c r="F13" s="2">
        <f t="shared" si="0"/>
        <v>105</v>
      </c>
      <c r="G13" s="2">
        <f t="shared" si="1"/>
        <v>120</v>
      </c>
      <c r="H13" s="2"/>
    </row>
    <row r="14" spans="1:12" x14ac:dyDescent="0.25">
      <c r="A14" s="15"/>
      <c r="B14" s="4" t="s">
        <v>83</v>
      </c>
      <c r="C14" s="5">
        <v>5</v>
      </c>
      <c r="D14" s="5">
        <v>21</v>
      </c>
      <c r="E14" s="7">
        <f>D14+3</f>
        <v>24</v>
      </c>
      <c r="F14" s="2">
        <f t="shared" si="0"/>
        <v>105</v>
      </c>
      <c r="G14" s="2">
        <f t="shared" si="1"/>
        <v>120</v>
      </c>
      <c r="H14" s="2"/>
    </row>
    <row r="15" spans="1:12" x14ac:dyDescent="0.25">
      <c r="A15" s="15"/>
      <c r="B15" s="4" t="s">
        <v>84</v>
      </c>
      <c r="C15" s="5">
        <v>6</v>
      </c>
      <c r="D15" s="5">
        <v>20</v>
      </c>
      <c r="E15" s="7">
        <f>D15+3</f>
        <v>23</v>
      </c>
      <c r="F15" s="2">
        <f t="shared" si="0"/>
        <v>120</v>
      </c>
      <c r="G15" s="2">
        <f t="shared" si="1"/>
        <v>138</v>
      </c>
      <c r="H15" s="2"/>
    </row>
    <row r="16" spans="1:12" x14ac:dyDescent="0.25">
      <c r="A16" s="15"/>
      <c r="B16" s="4" t="s">
        <v>85</v>
      </c>
      <c r="C16" s="5">
        <v>5</v>
      </c>
      <c r="D16" s="5">
        <v>13</v>
      </c>
      <c r="E16" s="7">
        <f>D16+2</f>
        <v>15</v>
      </c>
      <c r="F16" s="2">
        <f t="shared" si="0"/>
        <v>65</v>
      </c>
      <c r="G16" s="2">
        <f t="shared" si="1"/>
        <v>75</v>
      </c>
      <c r="H16" s="2"/>
    </row>
    <row r="17" spans="1:8" x14ac:dyDescent="0.25">
      <c r="A17" s="15"/>
      <c r="B17" s="4" t="s">
        <v>86</v>
      </c>
      <c r="C17" s="5">
        <v>5</v>
      </c>
      <c r="D17" s="5">
        <v>13</v>
      </c>
      <c r="E17" s="7">
        <f>D17+2</f>
        <v>15</v>
      </c>
      <c r="F17" s="2">
        <f t="shared" si="0"/>
        <v>65</v>
      </c>
      <c r="G17" s="2">
        <f t="shared" si="1"/>
        <v>75</v>
      </c>
      <c r="H17" s="2"/>
    </row>
    <row r="18" spans="1:8" x14ac:dyDescent="0.25">
      <c r="A18" s="15"/>
      <c r="B18" s="4" t="s">
        <v>87</v>
      </c>
      <c r="C18" s="5">
        <v>5</v>
      </c>
      <c r="D18" s="5">
        <v>13</v>
      </c>
      <c r="E18" s="7">
        <f>D18+2</f>
        <v>15</v>
      </c>
      <c r="F18" s="2">
        <f t="shared" si="0"/>
        <v>65</v>
      </c>
      <c r="G18" s="2">
        <f t="shared" si="1"/>
        <v>75</v>
      </c>
      <c r="H18" s="2"/>
    </row>
    <row r="19" spans="1:8" x14ac:dyDescent="0.25">
      <c r="A19" s="15"/>
      <c r="B19" s="4" t="s">
        <v>88</v>
      </c>
      <c r="C19" s="5">
        <v>6</v>
      </c>
      <c r="D19" s="5">
        <v>13</v>
      </c>
      <c r="E19" s="7">
        <f>D19+2</f>
        <v>15</v>
      </c>
      <c r="F19" s="2">
        <f t="shared" si="0"/>
        <v>78</v>
      </c>
      <c r="G19" s="2">
        <f t="shared" si="1"/>
        <v>90</v>
      </c>
      <c r="H19" s="2"/>
    </row>
    <row r="20" spans="1:8" x14ac:dyDescent="0.25">
      <c r="A20" s="15"/>
      <c r="B20" s="4" t="s">
        <v>89</v>
      </c>
      <c r="C20" s="5">
        <v>7</v>
      </c>
      <c r="D20" s="5">
        <v>26</v>
      </c>
      <c r="E20" s="7">
        <f>D20+3</f>
        <v>29</v>
      </c>
      <c r="F20" s="2">
        <f t="shared" si="0"/>
        <v>182</v>
      </c>
      <c r="G20" s="2">
        <f t="shared" si="1"/>
        <v>203</v>
      </c>
      <c r="H20" s="2"/>
    </row>
    <row r="21" spans="1:8" x14ac:dyDescent="0.25">
      <c r="A21" s="15"/>
      <c r="B21" s="4" t="s">
        <v>72</v>
      </c>
      <c r="C21" s="5">
        <v>4</v>
      </c>
      <c r="D21" s="5">
        <v>27</v>
      </c>
      <c r="E21" s="7">
        <f>D21+3</f>
        <v>30</v>
      </c>
      <c r="F21" s="2">
        <f t="shared" si="0"/>
        <v>108</v>
      </c>
      <c r="G21" s="2">
        <f t="shared" si="1"/>
        <v>120</v>
      </c>
      <c r="H21" s="2"/>
    </row>
    <row r="22" spans="1:8" x14ac:dyDescent="0.25">
      <c r="A22" s="15"/>
      <c r="B22" s="4" t="s">
        <v>90</v>
      </c>
      <c r="C22" s="5">
        <v>6</v>
      </c>
      <c r="D22" s="5">
        <v>23</v>
      </c>
      <c r="E22" s="7">
        <f>D22+3</f>
        <v>26</v>
      </c>
      <c r="F22" s="2">
        <f t="shared" si="0"/>
        <v>138</v>
      </c>
      <c r="G22" s="2">
        <f t="shared" si="1"/>
        <v>156</v>
      </c>
      <c r="H22" s="2"/>
    </row>
    <row r="23" spans="1:8" x14ac:dyDescent="0.25">
      <c r="A23" s="15"/>
      <c r="B23" s="4" t="s">
        <v>91</v>
      </c>
      <c r="C23" s="5">
        <v>6</v>
      </c>
      <c r="D23" s="5">
        <v>23</v>
      </c>
      <c r="E23" s="7">
        <f>D23+3</f>
        <v>26</v>
      </c>
      <c r="F23" s="2">
        <f t="shared" si="0"/>
        <v>138</v>
      </c>
      <c r="G23" s="2">
        <f t="shared" si="1"/>
        <v>156</v>
      </c>
      <c r="H23" s="2"/>
    </row>
    <row r="24" spans="1:8" x14ac:dyDescent="0.25">
      <c r="A24" s="15"/>
      <c r="B24" s="2"/>
      <c r="C24" s="11">
        <f>SUM(C11:C23)</f>
        <v>68</v>
      </c>
      <c r="D24" s="11"/>
      <c r="E24" s="11"/>
      <c r="F24" s="11">
        <f>SUM(F11:F23)</f>
        <v>1337</v>
      </c>
      <c r="G24" s="11">
        <f>SUM(G11:G23)</f>
        <v>1520</v>
      </c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12" t="s">
        <v>21</v>
      </c>
      <c r="B26" s="2" t="s">
        <v>92</v>
      </c>
      <c r="C26" s="2">
        <v>4</v>
      </c>
      <c r="D26" s="2">
        <v>42</v>
      </c>
      <c r="E26" s="2">
        <f>D26+5</f>
        <v>47</v>
      </c>
      <c r="F26" s="2">
        <f>D26*C26</f>
        <v>168</v>
      </c>
      <c r="G26" s="2">
        <f>E26*C26</f>
        <v>188</v>
      </c>
      <c r="H26" s="2"/>
    </row>
    <row r="27" spans="1:8" x14ac:dyDescent="0.25">
      <c r="A27" s="14"/>
      <c r="B27" s="2"/>
      <c r="C27" s="1">
        <f>C26</f>
        <v>4</v>
      </c>
      <c r="D27" s="1"/>
      <c r="E27" s="1"/>
      <c r="F27" s="1">
        <f>F26</f>
        <v>168</v>
      </c>
      <c r="G27" s="1">
        <f>G26</f>
        <v>188</v>
      </c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1">
        <f>C24+C9+C6+C27</f>
        <v>80</v>
      </c>
      <c r="D29" s="1"/>
      <c r="E29" s="1"/>
      <c r="F29" s="1">
        <f>F24+F9+F6+F27</f>
        <v>1868</v>
      </c>
      <c r="G29" s="1">
        <f>G24+G9+G6+G27</f>
        <v>2108</v>
      </c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mergeCells count="4">
    <mergeCell ref="A11:A24"/>
    <mergeCell ref="A5:A6"/>
    <mergeCell ref="A8:A9"/>
    <mergeCell ref="A26:A2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="96" zoomScaleSheetLayoutView="96" workbookViewId="0">
      <selection activeCell="C17" sqref="C17"/>
    </sheetView>
  </sheetViews>
  <sheetFormatPr defaultRowHeight="15" x14ac:dyDescent="0.25"/>
  <cols>
    <col min="1" max="1" width="13.5703125" customWidth="1"/>
    <col min="2" max="2" width="20.7109375" customWidth="1"/>
  </cols>
  <sheetData>
    <row r="1" spans="1:8" x14ac:dyDescent="0.25">
      <c r="A1" s="1" t="s">
        <v>0</v>
      </c>
      <c r="B1" s="1" t="s">
        <v>1</v>
      </c>
      <c r="C1" s="1">
        <v>11.03</v>
      </c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6" t="s">
        <v>9</v>
      </c>
      <c r="B5" s="4" t="s">
        <v>10</v>
      </c>
      <c r="C5" s="5">
        <v>9</v>
      </c>
      <c r="D5" s="6">
        <v>42.5</v>
      </c>
      <c r="E5" s="7">
        <f>D5+3.5</f>
        <v>46</v>
      </c>
      <c r="F5" s="2">
        <f>D5*C5</f>
        <v>382.5</v>
      </c>
      <c r="G5" s="2">
        <f>E5*C5</f>
        <v>414</v>
      </c>
      <c r="H5" s="2"/>
    </row>
    <row r="6" spans="1:8" x14ac:dyDescent="0.25">
      <c r="A6" s="16"/>
      <c r="B6" s="4" t="s">
        <v>11</v>
      </c>
      <c r="C6" s="5">
        <v>10</v>
      </c>
      <c r="D6" s="5">
        <v>41</v>
      </c>
      <c r="E6" s="7">
        <f>D6+3</f>
        <v>44</v>
      </c>
      <c r="F6" s="2">
        <f t="shared" ref="F6:F15" si="0">D6*C6</f>
        <v>410</v>
      </c>
      <c r="G6" s="2">
        <f t="shared" ref="G6:G15" si="1">E6*C6</f>
        <v>440</v>
      </c>
      <c r="H6" s="2"/>
    </row>
    <row r="7" spans="1:8" x14ac:dyDescent="0.25">
      <c r="A7" s="16"/>
      <c r="B7" s="4" t="s">
        <v>12</v>
      </c>
      <c r="C7" s="5">
        <v>4</v>
      </c>
      <c r="D7" s="5">
        <v>38</v>
      </c>
      <c r="E7" s="7">
        <f>D7+3</f>
        <v>41</v>
      </c>
      <c r="F7" s="2">
        <f t="shared" si="0"/>
        <v>152</v>
      </c>
      <c r="G7" s="2">
        <f t="shared" si="1"/>
        <v>164</v>
      </c>
      <c r="H7" s="2"/>
    </row>
    <row r="8" spans="1:8" x14ac:dyDescent="0.25">
      <c r="A8" s="16"/>
      <c r="B8" s="4" t="s">
        <v>13</v>
      </c>
      <c r="C8" s="5">
        <v>6</v>
      </c>
      <c r="D8" s="6">
        <v>44.5</v>
      </c>
      <c r="E8" s="7">
        <f t="shared" ref="E8" si="2">D8+3.5</f>
        <v>48</v>
      </c>
      <c r="F8" s="2">
        <f t="shared" si="0"/>
        <v>267</v>
      </c>
      <c r="G8" s="2">
        <f t="shared" si="1"/>
        <v>288</v>
      </c>
      <c r="H8" s="2"/>
    </row>
    <row r="9" spans="1:8" x14ac:dyDescent="0.25">
      <c r="A9" s="16"/>
      <c r="B9" s="4" t="s">
        <v>14</v>
      </c>
      <c r="C9" s="5">
        <v>6</v>
      </c>
      <c r="D9" s="5">
        <v>36</v>
      </c>
      <c r="E9" s="7">
        <f>D9+3</f>
        <v>39</v>
      </c>
      <c r="F9" s="2">
        <f t="shared" si="0"/>
        <v>216</v>
      </c>
      <c r="G9" s="2">
        <f t="shared" si="1"/>
        <v>234</v>
      </c>
      <c r="H9" s="2"/>
    </row>
    <row r="10" spans="1:8" x14ac:dyDescent="0.25">
      <c r="A10" s="16"/>
      <c r="B10" s="4" t="s">
        <v>15</v>
      </c>
      <c r="C10" s="5">
        <v>6</v>
      </c>
      <c r="D10" s="5">
        <v>41</v>
      </c>
      <c r="E10" s="7">
        <f>D10+6</f>
        <v>47</v>
      </c>
      <c r="F10" s="2">
        <f t="shared" si="0"/>
        <v>246</v>
      </c>
      <c r="G10" s="2">
        <f t="shared" si="1"/>
        <v>282</v>
      </c>
      <c r="H10" s="2"/>
    </row>
    <row r="11" spans="1:8" x14ac:dyDescent="0.25">
      <c r="A11" s="16"/>
      <c r="B11" s="4" t="s">
        <v>16</v>
      </c>
      <c r="C11" s="5">
        <v>6</v>
      </c>
      <c r="D11" s="6">
        <v>59.5</v>
      </c>
      <c r="E11" s="7">
        <f>D11+6.5</f>
        <v>66</v>
      </c>
      <c r="F11" s="2">
        <f t="shared" si="0"/>
        <v>357</v>
      </c>
      <c r="G11" s="2">
        <f t="shared" si="1"/>
        <v>396</v>
      </c>
      <c r="H11" s="2"/>
    </row>
    <row r="12" spans="1:8" x14ac:dyDescent="0.25">
      <c r="A12" s="16"/>
      <c r="B12" s="4" t="s">
        <v>17</v>
      </c>
      <c r="C12" s="5">
        <v>10</v>
      </c>
      <c r="D12" s="5">
        <v>23</v>
      </c>
      <c r="E12" s="7">
        <f>D12+3</f>
        <v>26</v>
      </c>
      <c r="F12" s="2">
        <f t="shared" si="0"/>
        <v>230</v>
      </c>
      <c r="G12" s="2">
        <f t="shared" si="1"/>
        <v>260</v>
      </c>
      <c r="H12" s="2"/>
    </row>
    <row r="13" spans="1:8" x14ac:dyDescent="0.25">
      <c r="A13" s="16"/>
      <c r="B13" s="4" t="s">
        <v>18</v>
      </c>
      <c r="C13" s="5">
        <v>10</v>
      </c>
      <c r="D13" s="6">
        <v>18.5</v>
      </c>
      <c r="E13" s="7">
        <f>D13+3.5</f>
        <v>22</v>
      </c>
      <c r="F13" s="2">
        <f t="shared" si="0"/>
        <v>185</v>
      </c>
      <c r="G13" s="2">
        <f t="shared" si="1"/>
        <v>220</v>
      </c>
      <c r="H13" s="2"/>
    </row>
    <row r="14" spans="1:8" x14ac:dyDescent="0.25">
      <c r="A14" s="16"/>
      <c r="B14" s="4" t="s">
        <v>19</v>
      </c>
      <c r="C14" s="5">
        <v>8</v>
      </c>
      <c r="D14" s="5">
        <v>24</v>
      </c>
      <c r="E14" s="7">
        <f>D14+3</f>
        <v>27</v>
      </c>
      <c r="F14" s="2">
        <f t="shared" si="0"/>
        <v>192</v>
      </c>
      <c r="G14" s="2">
        <f t="shared" si="1"/>
        <v>216</v>
      </c>
      <c r="H14" s="2"/>
    </row>
    <row r="15" spans="1:8" x14ac:dyDescent="0.25">
      <c r="A15" s="16"/>
      <c r="B15" s="4" t="s">
        <v>20</v>
      </c>
      <c r="C15" s="5">
        <v>10</v>
      </c>
      <c r="D15" s="5">
        <v>24</v>
      </c>
      <c r="E15" s="7">
        <f>D15+3</f>
        <v>27</v>
      </c>
      <c r="F15" s="2">
        <f t="shared" si="0"/>
        <v>240</v>
      </c>
      <c r="G15" s="2">
        <f t="shared" si="1"/>
        <v>270</v>
      </c>
      <c r="H15" s="2"/>
    </row>
    <row r="16" spans="1:8" x14ac:dyDescent="0.25">
      <c r="A16" s="16"/>
      <c r="B16" s="2"/>
      <c r="C16" s="1">
        <f t="shared" ref="C16:F16" si="3">SUM(C5:C15)</f>
        <v>85</v>
      </c>
      <c r="D16" s="1"/>
      <c r="E16" s="1"/>
      <c r="F16" s="1">
        <f t="shared" si="3"/>
        <v>2877.5</v>
      </c>
      <c r="G16" s="1">
        <f>SUM(G5:G15)</f>
        <v>3184</v>
      </c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15" t="s">
        <v>21</v>
      </c>
      <c r="B18" s="8" t="s">
        <v>22</v>
      </c>
      <c r="C18" s="9">
        <v>4</v>
      </c>
      <c r="D18" s="2">
        <v>39</v>
      </c>
      <c r="E18" s="2">
        <f>D18+6</f>
        <v>45</v>
      </c>
      <c r="F18" s="2">
        <f>D18*C18</f>
        <v>156</v>
      </c>
      <c r="G18" s="2">
        <f>E18*C18</f>
        <v>180</v>
      </c>
      <c r="H18" s="2"/>
    </row>
    <row r="19" spans="1:8" x14ac:dyDescent="0.25">
      <c r="A19" s="15"/>
      <c r="B19" s="2"/>
      <c r="C19" s="1">
        <f t="shared" ref="C19:F19" si="4">C18</f>
        <v>4</v>
      </c>
      <c r="D19" s="1"/>
      <c r="E19" s="1"/>
      <c r="F19" s="1">
        <f t="shared" si="4"/>
        <v>156</v>
      </c>
      <c r="G19" s="1">
        <f>G18</f>
        <v>180</v>
      </c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1">
        <f t="shared" ref="C21:F21" si="5">C19+C16</f>
        <v>89</v>
      </c>
      <c r="D21" s="1"/>
      <c r="E21" s="1"/>
      <c r="F21" s="1">
        <f t="shared" si="5"/>
        <v>3033.5</v>
      </c>
      <c r="G21" s="1">
        <f>G19+G16</f>
        <v>3364</v>
      </c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</sheetData>
  <mergeCells count="2">
    <mergeCell ref="A5:A16"/>
    <mergeCell ref="A18:A19"/>
  </mergeCells>
  <pageMargins left="0.7" right="0.7" top="0.75" bottom="0.75" header="0.3" footer="0.3"/>
  <pageSetup paperSize="9"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9" sqref="B19"/>
    </sheetView>
  </sheetViews>
  <sheetFormatPr defaultRowHeight="15" x14ac:dyDescent="0.25"/>
  <cols>
    <col min="1" max="1" width="11" customWidth="1"/>
  </cols>
  <sheetData>
    <row r="1" spans="1:8" s="10" customFormat="1" x14ac:dyDescent="0.25">
      <c r="A1" s="1" t="s">
        <v>34</v>
      </c>
      <c r="B1" s="1" t="s">
        <v>1</v>
      </c>
      <c r="C1" s="1">
        <v>11.03</v>
      </c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12" t="s">
        <v>56</v>
      </c>
      <c r="B5" s="2">
        <v>7001</v>
      </c>
      <c r="C5" s="2">
        <v>4</v>
      </c>
      <c r="D5" s="2">
        <v>81</v>
      </c>
      <c r="E5" s="2">
        <f>D5+8</f>
        <v>89</v>
      </c>
      <c r="F5" s="2">
        <f>D5*C5</f>
        <v>324</v>
      </c>
      <c r="G5" s="2">
        <f>E5*C5</f>
        <v>356</v>
      </c>
      <c r="H5" s="2"/>
    </row>
    <row r="6" spans="1:8" x14ac:dyDescent="0.25">
      <c r="A6" s="13"/>
      <c r="B6" s="2">
        <v>2197</v>
      </c>
      <c r="C6" s="2">
        <v>3</v>
      </c>
      <c r="D6" s="2">
        <v>44</v>
      </c>
      <c r="E6" s="2">
        <f>D6+6</f>
        <v>50</v>
      </c>
      <c r="F6" s="2">
        <f t="shared" ref="F6:F7" si="0">D6*C6</f>
        <v>132</v>
      </c>
      <c r="G6" s="2">
        <f t="shared" ref="G6:G7" si="1">E6*C6</f>
        <v>150</v>
      </c>
      <c r="H6" s="2"/>
    </row>
    <row r="7" spans="1:8" x14ac:dyDescent="0.25">
      <c r="A7" s="13"/>
      <c r="B7" s="2">
        <v>3072</v>
      </c>
      <c r="C7" s="2">
        <v>3</v>
      </c>
      <c r="D7" s="2">
        <v>40</v>
      </c>
      <c r="E7" s="2">
        <f>D7+6</f>
        <v>46</v>
      </c>
      <c r="F7" s="2">
        <f t="shared" si="0"/>
        <v>120</v>
      </c>
      <c r="G7" s="2">
        <f t="shared" si="1"/>
        <v>138</v>
      </c>
      <c r="H7" s="2"/>
    </row>
    <row r="8" spans="1:8" x14ac:dyDescent="0.25">
      <c r="A8" s="14"/>
      <c r="B8" s="2"/>
      <c r="C8" s="1">
        <f t="shared" ref="C8:F8" si="2">SUM(C5:C7)</f>
        <v>10</v>
      </c>
      <c r="D8" s="1"/>
      <c r="E8" s="1"/>
      <c r="F8" s="1">
        <f t="shared" si="2"/>
        <v>576</v>
      </c>
      <c r="G8" s="1">
        <f>SUM(G5:G7)</f>
        <v>644</v>
      </c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1">
        <f t="shared" ref="C10:F10" si="3">C8</f>
        <v>10</v>
      </c>
      <c r="D10" s="1"/>
      <c r="E10" s="1"/>
      <c r="F10" s="1">
        <f t="shared" si="3"/>
        <v>576</v>
      </c>
      <c r="G10" s="1">
        <f>G8</f>
        <v>644</v>
      </c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</sheetData>
  <mergeCells count="1">
    <mergeCell ref="A5:A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" sqref="E1:I1048576"/>
    </sheetView>
  </sheetViews>
  <sheetFormatPr defaultRowHeight="15" x14ac:dyDescent="0.25"/>
  <cols>
    <col min="1" max="1" width="20" customWidth="1"/>
    <col min="4" max="9" width="0" hidden="1" customWidth="1"/>
  </cols>
  <sheetData>
    <row r="1" spans="1:8" s="10" customFormat="1" x14ac:dyDescent="0.25">
      <c r="A1" s="1" t="s">
        <v>66</v>
      </c>
      <c r="B1" s="1">
        <v>11.03</v>
      </c>
      <c r="C1" s="1"/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 t="s">
        <v>62</v>
      </c>
      <c r="B5" s="2">
        <v>1223</v>
      </c>
      <c r="C5" s="2">
        <v>3</v>
      </c>
      <c r="D5" s="2"/>
      <c r="E5" s="2">
        <v>40</v>
      </c>
      <c r="F5" s="2"/>
      <c r="G5" s="2">
        <f>E5*C5</f>
        <v>120</v>
      </c>
      <c r="H5" s="2"/>
    </row>
    <row r="6" spans="1:8" x14ac:dyDescent="0.25">
      <c r="A6" s="2" t="s">
        <v>63</v>
      </c>
      <c r="B6" s="2">
        <v>1055</v>
      </c>
      <c r="C6" s="2">
        <v>3</v>
      </c>
      <c r="D6" s="2"/>
      <c r="E6" s="2">
        <v>48</v>
      </c>
      <c r="F6" s="2"/>
      <c r="G6" s="2">
        <f t="shared" ref="G6:G7" si="0">E6*C6</f>
        <v>144</v>
      </c>
      <c r="H6" s="2"/>
    </row>
    <row r="7" spans="1:8" x14ac:dyDescent="0.25">
      <c r="A7" s="2" t="s">
        <v>64</v>
      </c>
      <c r="B7" s="3" t="s">
        <v>65</v>
      </c>
      <c r="C7" s="2">
        <v>5</v>
      </c>
      <c r="D7" s="2"/>
      <c r="E7" s="2">
        <v>37</v>
      </c>
      <c r="F7" s="2"/>
      <c r="G7" s="2">
        <f t="shared" si="0"/>
        <v>185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1">
        <f>SUM(C5:C7)</f>
        <v>11</v>
      </c>
      <c r="D9" s="1">
        <f t="shared" ref="D9:G9" si="1">SUM(D5:D7)</f>
        <v>0</v>
      </c>
      <c r="E9" s="1"/>
      <c r="F9" s="1">
        <f t="shared" si="1"/>
        <v>0</v>
      </c>
      <c r="G9" s="1">
        <f t="shared" si="1"/>
        <v>449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Сёма</vt:lpstr>
      <vt:lpstr>Н.Н</vt:lpstr>
      <vt:lpstr>Краснодар</vt:lpstr>
      <vt:lpstr>ProductLine-Template</vt:lpstr>
      <vt:lpstr>Пермь</vt:lpstr>
      <vt:lpstr>Казань</vt:lpstr>
      <vt:lpstr>Курск склад</vt:lpstr>
      <vt:lpstr>Дмитриев склад</vt:lpstr>
      <vt:lpstr>Казань Возврат</vt:lpstr>
      <vt:lpstr>Родин Возврат</vt:lpstr>
      <vt:lpstr>Н.Н!Область_печати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2014-03-25T12:02:00Z</dcterms:modified>
</cp:coreProperties>
</file>