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/>
  <mc:AlternateContent xmlns:mc="http://schemas.openxmlformats.org/markup-compatibility/2006">
    <mc:Choice Requires="x15">
      <x15ac:absPath xmlns:x15ac="http://schemas.microsoft.com/office/spreadsheetml/2010/11/ac" url="C:\Users\user\Documents\"/>
    </mc:Choice>
  </mc:AlternateContent>
  <xr:revisionPtr revIDLastSave="0" documentId="13_ncr:1_{C5F89714-8CF8-4906-A2FD-0ED7E7F745EB}" xr6:coauthVersionLast="47" xr6:coauthVersionMax="47" xr10:uidLastSave="{00000000-0000-0000-0000-000000000000}"/>
  <bookViews>
    <workbookView xWindow="-110" yWindow="-110" windowWidth="19420" windowHeight="10660" activeTab="3" xr2:uid="{00000000-000D-0000-FFFF-FFFF00000000}"/>
  </bookViews>
  <sheets>
    <sheet name="Australian Open" sheetId="1" r:id="rId1"/>
    <sheet name="Men's data" sheetId="4" r:id="rId2"/>
    <sheet name="Women's data" sheetId="3" r:id="rId3"/>
    <sheet name="Top5+" sheetId="2" r:id="rId4"/>
  </sheets>
  <definedNames>
    <definedName name="_xlnm._FilterDatabase" localSheetId="0" hidden="1">'Australian Open'!$A$1:$T$211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Z47" i="2" l="1"/>
  <c r="Z46" i="2"/>
  <c r="Z45" i="2"/>
  <c r="Z44" i="2"/>
  <c r="Z43" i="2"/>
  <c r="Z42" i="2"/>
  <c r="Z41" i="2"/>
  <c r="Z40" i="2"/>
  <c r="Z39" i="2"/>
  <c r="Z38" i="2"/>
  <c r="Z37" i="2"/>
  <c r="Z36" i="2"/>
  <c r="Z35" i="2"/>
  <c r="Z34" i="2"/>
  <c r="Z33" i="2"/>
  <c r="Z32" i="2"/>
  <c r="Z31" i="2"/>
  <c r="Z30" i="2"/>
  <c r="Z29" i="2"/>
  <c r="Z28" i="2"/>
  <c r="Z27" i="2"/>
  <c r="Z26" i="2"/>
  <c r="Z25" i="2"/>
  <c r="Z24" i="2"/>
  <c r="Z23" i="2"/>
  <c r="Z22" i="2"/>
  <c r="Z21" i="2"/>
  <c r="Z20" i="2"/>
  <c r="Z19" i="2"/>
  <c r="Z18" i="2"/>
  <c r="Z17" i="2"/>
  <c r="Z16" i="2"/>
  <c r="Z15" i="2"/>
  <c r="Z14" i="2"/>
  <c r="Z13" i="2"/>
  <c r="Z12" i="2"/>
  <c r="Z11" i="2"/>
  <c r="Z10" i="2"/>
  <c r="Z9" i="2"/>
  <c r="Z8" i="2"/>
  <c r="Z7" i="2"/>
  <c r="Z6" i="2"/>
  <c r="Z5" i="2"/>
  <c r="Z4" i="2"/>
  <c r="Z3" i="2"/>
  <c r="Z2" i="2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2" i="2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" i="1"/>
  <c r="W3" i="1"/>
  <c r="X3" i="1" s="1"/>
  <c r="W4" i="1"/>
  <c r="X4" i="1" s="1"/>
  <c r="W5" i="1"/>
  <c r="X5" i="1" s="1"/>
  <c r="W6" i="1"/>
  <c r="X6" i="1" s="1"/>
  <c r="W7" i="1"/>
  <c r="X7" i="1" s="1"/>
  <c r="W8" i="1"/>
  <c r="X8" i="1" s="1"/>
  <c r="W9" i="1"/>
  <c r="X9" i="1" s="1"/>
  <c r="W10" i="1"/>
  <c r="X10" i="1" s="1"/>
  <c r="W11" i="1"/>
  <c r="X11" i="1" s="1"/>
  <c r="W12" i="1"/>
  <c r="X12" i="1" s="1"/>
  <c r="W13" i="1"/>
  <c r="X13" i="1" s="1"/>
  <c r="W14" i="1"/>
  <c r="X14" i="1" s="1"/>
  <c r="W15" i="1"/>
  <c r="X15" i="1" s="1"/>
  <c r="W16" i="1"/>
  <c r="X16" i="1" s="1"/>
  <c r="W17" i="1"/>
  <c r="X17" i="1" s="1"/>
  <c r="W18" i="1"/>
  <c r="X18" i="1" s="1"/>
  <c r="W19" i="1"/>
  <c r="X19" i="1" s="1"/>
  <c r="W20" i="1"/>
  <c r="X20" i="1" s="1"/>
  <c r="W21" i="1"/>
  <c r="X21" i="1" s="1"/>
  <c r="W22" i="1"/>
  <c r="X22" i="1" s="1"/>
  <c r="W23" i="1"/>
  <c r="X23" i="1" s="1"/>
  <c r="W24" i="1"/>
  <c r="X24" i="1" s="1"/>
  <c r="W25" i="1"/>
  <c r="X25" i="1" s="1"/>
  <c r="W26" i="1"/>
  <c r="X26" i="1" s="1"/>
  <c r="W27" i="1"/>
  <c r="X27" i="1" s="1"/>
  <c r="W28" i="1"/>
  <c r="X28" i="1" s="1"/>
  <c r="W29" i="1"/>
  <c r="X29" i="1" s="1"/>
  <c r="W30" i="1"/>
  <c r="X30" i="1" s="1"/>
  <c r="W31" i="1"/>
  <c r="X31" i="1" s="1"/>
  <c r="W32" i="1"/>
  <c r="X32" i="1" s="1"/>
  <c r="W33" i="1"/>
  <c r="X33" i="1" s="1"/>
  <c r="W34" i="1"/>
  <c r="X34" i="1" s="1"/>
  <c r="W35" i="1"/>
  <c r="X35" i="1" s="1"/>
  <c r="W36" i="1"/>
  <c r="X36" i="1" s="1"/>
  <c r="W37" i="1"/>
  <c r="X37" i="1" s="1"/>
  <c r="W38" i="1"/>
  <c r="X38" i="1" s="1"/>
  <c r="W39" i="1"/>
  <c r="X39" i="1" s="1"/>
  <c r="W40" i="1"/>
  <c r="X40" i="1" s="1"/>
  <c r="W41" i="1"/>
  <c r="X41" i="1" s="1"/>
  <c r="W42" i="1"/>
  <c r="X42" i="1" s="1"/>
  <c r="W43" i="1"/>
  <c r="X43" i="1" s="1"/>
  <c r="W44" i="1"/>
  <c r="X44" i="1" s="1"/>
  <c r="W45" i="1"/>
  <c r="X45" i="1" s="1"/>
  <c r="W46" i="1"/>
  <c r="X46" i="1" s="1"/>
  <c r="W47" i="1"/>
  <c r="X47" i="1" s="1"/>
  <c r="W48" i="1"/>
  <c r="X48" i="1" s="1"/>
  <c r="W49" i="1"/>
  <c r="X49" i="1" s="1"/>
  <c r="W50" i="1"/>
  <c r="X50" i="1" s="1"/>
  <c r="W51" i="1"/>
  <c r="X51" i="1" s="1"/>
  <c r="W52" i="1"/>
  <c r="X52" i="1" s="1"/>
  <c r="W53" i="1"/>
  <c r="X53" i="1" s="1"/>
  <c r="W54" i="1"/>
  <c r="X54" i="1" s="1"/>
  <c r="W55" i="1"/>
  <c r="X55" i="1" s="1"/>
  <c r="W56" i="1"/>
  <c r="X56" i="1" s="1"/>
  <c r="W57" i="1"/>
  <c r="X57" i="1" s="1"/>
  <c r="W58" i="1"/>
  <c r="X58" i="1" s="1"/>
  <c r="W59" i="1"/>
  <c r="X59" i="1" s="1"/>
  <c r="W60" i="1"/>
  <c r="X60" i="1" s="1"/>
  <c r="W61" i="1"/>
  <c r="X61" i="1" s="1"/>
  <c r="W62" i="1"/>
  <c r="X62" i="1" s="1"/>
  <c r="W63" i="1"/>
  <c r="X63" i="1" s="1"/>
  <c r="W64" i="1"/>
  <c r="X64" i="1" s="1"/>
  <c r="W65" i="1"/>
  <c r="X65" i="1" s="1"/>
  <c r="W66" i="1"/>
  <c r="X66" i="1" s="1"/>
  <c r="W67" i="1"/>
  <c r="X67" i="1" s="1"/>
  <c r="W68" i="1"/>
  <c r="X68" i="1" s="1"/>
  <c r="W69" i="1"/>
  <c r="X69" i="1" s="1"/>
  <c r="W70" i="1"/>
  <c r="X70" i="1" s="1"/>
  <c r="W71" i="1"/>
  <c r="X71" i="1" s="1"/>
  <c r="W72" i="1"/>
  <c r="X72" i="1" s="1"/>
  <c r="W73" i="1"/>
  <c r="X73" i="1" s="1"/>
  <c r="W74" i="1"/>
  <c r="X74" i="1" s="1"/>
  <c r="W75" i="1"/>
  <c r="X75" i="1" s="1"/>
  <c r="W76" i="1"/>
  <c r="X76" i="1" s="1"/>
  <c r="W77" i="1"/>
  <c r="X77" i="1" s="1"/>
  <c r="W78" i="1"/>
  <c r="X78" i="1" s="1"/>
  <c r="W79" i="1"/>
  <c r="X79" i="1" s="1"/>
  <c r="W80" i="1"/>
  <c r="X80" i="1" s="1"/>
  <c r="W81" i="1"/>
  <c r="X81" i="1" s="1"/>
  <c r="W82" i="1"/>
  <c r="X82" i="1" s="1"/>
  <c r="W83" i="1"/>
  <c r="X83" i="1" s="1"/>
  <c r="W84" i="1"/>
  <c r="X84" i="1" s="1"/>
  <c r="W85" i="1"/>
  <c r="X85" i="1" s="1"/>
  <c r="W86" i="1"/>
  <c r="X86" i="1" s="1"/>
  <c r="W87" i="1"/>
  <c r="X87" i="1" s="1"/>
  <c r="W88" i="1"/>
  <c r="X88" i="1" s="1"/>
  <c r="W89" i="1"/>
  <c r="X89" i="1" s="1"/>
  <c r="W90" i="1"/>
  <c r="X90" i="1" s="1"/>
  <c r="W91" i="1"/>
  <c r="X91" i="1" s="1"/>
  <c r="W92" i="1"/>
  <c r="X92" i="1" s="1"/>
  <c r="W93" i="1"/>
  <c r="X93" i="1" s="1"/>
  <c r="W94" i="1"/>
  <c r="X94" i="1" s="1"/>
  <c r="W95" i="1"/>
  <c r="X95" i="1" s="1"/>
  <c r="W96" i="1"/>
  <c r="X96" i="1" s="1"/>
  <c r="W97" i="1"/>
  <c r="X97" i="1" s="1"/>
  <c r="W98" i="1"/>
  <c r="X98" i="1" s="1"/>
  <c r="W99" i="1"/>
  <c r="X99" i="1" s="1"/>
  <c r="W100" i="1"/>
  <c r="X100" i="1" s="1"/>
  <c r="W101" i="1"/>
  <c r="X101" i="1" s="1"/>
  <c r="W102" i="1"/>
  <c r="X102" i="1" s="1"/>
  <c r="W103" i="1"/>
  <c r="X103" i="1" s="1"/>
  <c r="W104" i="1"/>
  <c r="X104" i="1" s="1"/>
  <c r="W105" i="1"/>
  <c r="X105" i="1" s="1"/>
  <c r="W106" i="1"/>
  <c r="X106" i="1" s="1"/>
  <c r="W107" i="1"/>
  <c r="X107" i="1" s="1"/>
  <c r="W108" i="1"/>
  <c r="X108" i="1" s="1"/>
  <c r="W109" i="1"/>
  <c r="X109" i="1" s="1"/>
  <c r="W110" i="1"/>
  <c r="X110" i="1" s="1"/>
  <c r="W111" i="1"/>
  <c r="X111" i="1" s="1"/>
  <c r="W112" i="1"/>
  <c r="X112" i="1" s="1"/>
  <c r="W113" i="1"/>
  <c r="X113" i="1" s="1"/>
  <c r="W114" i="1"/>
  <c r="X114" i="1" s="1"/>
  <c r="W115" i="1"/>
  <c r="X115" i="1" s="1"/>
  <c r="W116" i="1"/>
  <c r="X116" i="1" s="1"/>
  <c r="W117" i="1"/>
  <c r="X117" i="1" s="1"/>
  <c r="W118" i="1"/>
  <c r="X118" i="1" s="1"/>
  <c r="W119" i="1"/>
  <c r="X119" i="1" s="1"/>
  <c r="W120" i="1"/>
  <c r="X120" i="1" s="1"/>
  <c r="W121" i="1"/>
  <c r="X121" i="1" s="1"/>
  <c r="W122" i="1"/>
  <c r="X122" i="1" s="1"/>
  <c r="W123" i="1"/>
  <c r="X123" i="1" s="1"/>
  <c r="W124" i="1"/>
  <c r="X124" i="1" s="1"/>
  <c r="W125" i="1"/>
  <c r="X125" i="1" s="1"/>
  <c r="W126" i="1"/>
  <c r="X126" i="1" s="1"/>
  <c r="W127" i="1"/>
  <c r="X127" i="1" s="1"/>
  <c r="W128" i="1"/>
  <c r="X128" i="1" s="1"/>
  <c r="W129" i="1"/>
  <c r="X129" i="1" s="1"/>
  <c r="W130" i="1"/>
  <c r="X130" i="1" s="1"/>
  <c r="W131" i="1"/>
  <c r="X131" i="1" s="1"/>
  <c r="W132" i="1"/>
  <c r="X132" i="1" s="1"/>
  <c r="W133" i="1"/>
  <c r="X133" i="1" s="1"/>
  <c r="W134" i="1"/>
  <c r="X134" i="1" s="1"/>
  <c r="W135" i="1"/>
  <c r="X135" i="1" s="1"/>
  <c r="W136" i="1"/>
  <c r="X136" i="1" s="1"/>
  <c r="W137" i="1"/>
  <c r="X137" i="1" s="1"/>
  <c r="W138" i="1"/>
  <c r="X138" i="1" s="1"/>
  <c r="W139" i="1"/>
  <c r="X139" i="1" s="1"/>
  <c r="W140" i="1"/>
  <c r="X140" i="1" s="1"/>
  <c r="W141" i="1"/>
  <c r="X141" i="1" s="1"/>
  <c r="W142" i="1"/>
  <c r="X142" i="1" s="1"/>
  <c r="W143" i="1"/>
  <c r="X143" i="1" s="1"/>
  <c r="W144" i="1"/>
  <c r="X144" i="1" s="1"/>
  <c r="W145" i="1"/>
  <c r="X145" i="1" s="1"/>
  <c r="W146" i="1"/>
  <c r="X146" i="1" s="1"/>
  <c r="W147" i="1"/>
  <c r="X147" i="1" s="1"/>
  <c r="W148" i="1"/>
  <c r="X148" i="1" s="1"/>
  <c r="W149" i="1"/>
  <c r="X149" i="1" s="1"/>
  <c r="W150" i="1"/>
  <c r="X150" i="1" s="1"/>
  <c r="W151" i="1"/>
  <c r="X151" i="1" s="1"/>
  <c r="W152" i="1"/>
  <c r="X152" i="1" s="1"/>
  <c r="W153" i="1"/>
  <c r="X153" i="1" s="1"/>
  <c r="W154" i="1"/>
  <c r="X154" i="1" s="1"/>
  <c r="W155" i="1"/>
  <c r="X155" i="1" s="1"/>
  <c r="W156" i="1"/>
  <c r="X156" i="1" s="1"/>
  <c r="W157" i="1"/>
  <c r="X157" i="1" s="1"/>
  <c r="W158" i="1"/>
  <c r="X158" i="1" s="1"/>
  <c r="W159" i="1"/>
  <c r="X159" i="1" s="1"/>
  <c r="W160" i="1"/>
  <c r="X160" i="1" s="1"/>
  <c r="W161" i="1"/>
  <c r="X161" i="1" s="1"/>
  <c r="W162" i="1"/>
  <c r="X162" i="1" s="1"/>
  <c r="W163" i="1"/>
  <c r="X163" i="1" s="1"/>
  <c r="W164" i="1"/>
  <c r="X164" i="1" s="1"/>
  <c r="W165" i="1"/>
  <c r="X165" i="1" s="1"/>
  <c r="W166" i="1"/>
  <c r="X166" i="1" s="1"/>
  <c r="W167" i="1"/>
  <c r="X167" i="1" s="1"/>
  <c r="W168" i="1"/>
  <c r="X168" i="1" s="1"/>
  <c r="W169" i="1"/>
  <c r="X169" i="1" s="1"/>
  <c r="W170" i="1"/>
  <c r="X170" i="1" s="1"/>
  <c r="W171" i="1"/>
  <c r="X171" i="1" s="1"/>
  <c r="W172" i="1"/>
  <c r="X172" i="1" s="1"/>
  <c r="W173" i="1"/>
  <c r="X173" i="1" s="1"/>
  <c r="W174" i="1"/>
  <c r="X174" i="1" s="1"/>
  <c r="W175" i="1"/>
  <c r="X175" i="1" s="1"/>
  <c r="W176" i="1"/>
  <c r="X176" i="1" s="1"/>
  <c r="W177" i="1"/>
  <c r="X177" i="1" s="1"/>
  <c r="W178" i="1"/>
  <c r="X178" i="1" s="1"/>
  <c r="W179" i="1"/>
  <c r="X179" i="1" s="1"/>
  <c r="W180" i="1"/>
  <c r="X180" i="1" s="1"/>
  <c r="W181" i="1"/>
  <c r="X181" i="1" s="1"/>
  <c r="W182" i="1"/>
  <c r="X182" i="1" s="1"/>
  <c r="W183" i="1"/>
  <c r="X183" i="1" s="1"/>
  <c r="W184" i="1"/>
  <c r="X184" i="1" s="1"/>
  <c r="W185" i="1"/>
  <c r="X185" i="1" s="1"/>
  <c r="W186" i="1"/>
  <c r="X186" i="1" s="1"/>
  <c r="W187" i="1"/>
  <c r="X187" i="1" s="1"/>
  <c r="W188" i="1"/>
  <c r="X188" i="1" s="1"/>
  <c r="W189" i="1"/>
  <c r="X189" i="1" s="1"/>
  <c r="W190" i="1"/>
  <c r="X190" i="1" s="1"/>
  <c r="W191" i="1"/>
  <c r="X191" i="1" s="1"/>
  <c r="W192" i="1"/>
  <c r="X192" i="1" s="1"/>
  <c r="W193" i="1"/>
  <c r="X193" i="1" s="1"/>
  <c r="W194" i="1"/>
  <c r="X194" i="1" s="1"/>
  <c r="W195" i="1"/>
  <c r="X195" i="1" s="1"/>
  <c r="W196" i="1"/>
  <c r="X196" i="1" s="1"/>
  <c r="W197" i="1"/>
  <c r="X197" i="1" s="1"/>
  <c r="W198" i="1"/>
  <c r="X198" i="1" s="1"/>
  <c r="W199" i="1"/>
  <c r="X199" i="1" s="1"/>
  <c r="W200" i="1"/>
  <c r="X200" i="1" s="1"/>
  <c r="W201" i="1"/>
  <c r="X201" i="1" s="1"/>
  <c r="W202" i="1"/>
  <c r="X202" i="1" s="1"/>
  <c r="W203" i="1"/>
  <c r="X203" i="1" s="1"/>
  <c r="W204" i="1"/>
  <c r="X204" i="1" s="1"/>
  <c r="W205" i="1"/>
  <c r="X205" i="1" s="1"/>
  <c r="W206" i="1"/>
  <c r="X206" i="1" s="1"/>
  <c r="W207" i="1"/>
  <c r="X207" i="1" s="1"/>
  <c r="W208" i="1"/>
  <c r="X208" i="1" s="1"/>
  <c r="W209" i="1"/>
  <c r="X209" i="1" s="1"/>
  <c r="W210" i="1"/>
  <c r="X210" i="1" s="1"/>
  <c r="W211" i="1"/>
  <c r="X211" i="1" s="1"/>
  <c r="W2" i="1"/>
  <c r="X2" i="1" s="1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" i="1"/>
  <c r="V211" i="1"/>
  <c r="V210" i="1"/>
  <c r="V209" i="1"/>
  <c r="V208" i="1"/>
  <c r="V207" i="1"/>
  <c r="V206" i="1"/>
  <c r="V205" i="1"/>
  <c r="V204" i="1"/>
  <c r="V203" i="1"/>
  <c r="V202" i="1"/>
  <c r="V201" i="1"/>
  <c r="V200" i="1"/>
  <c r="V199" i="1"/>
  <c r="V198" i="1"/>
  <c r="V197" i="1"/>
  <c r="V195" i="1"/>
  <c r="V193" i="1"/>
  <c r="V191" i="1"/>
  <c r="V189" i="1"/>
  <c r="V187" i="1"/>
  <c r="V185" i="1"/>
  <c r="V183" i="1"/>
  <c r="V181" i="1"/>
  <c r="V179" i="1"/>
  <c r="V177" i="1"/>
  <c r="V175" i="1"/>
  <c r="V173" i="1"/>
  <c r="V171" i="1"/>
  <c r="V169" i="1"/>
  <c r="V167" i="1"/>
  <c r="V165" i="1"/>
  <c r="V163" i="1"/>
  <c r="V161" i="1"/>
  <c r="V159" i="1"/>
  <c r="V157" i="1"/>
  <c r="V155" i="1"/>
  <c r="V153" i="1"/>
  <c r="V151" i="1"/>
  <c r="V149" i="1"/>
  <c r="V147" i="1"/>
  <c r="V145" i="1"/>
  <c r="V143" i="1"/>
  <c r="V141" i="1"/>
  <c r="V139" i="1"/>
  <c r="V137" i="1"/>
  <c r="V135" i="1"/>
  <c r="V133" i="1"/>
  <c r="V131" i="1"/>
  <c r="V129" i="1"/>
  <c r="V127" i="1"/>
  <c r="V125" i="1"/>
  <c r="V123" i="1"/>
  <c r="V121" i="1"/>
  <c r="V119" i="1"/>
  <c r="V117" i="1"/>
  <c r="V115" i="1"/>
  <c r="V113" i="1"/>
  <c r="V111" i="1"/>
  <c r="V109" i="1"/>
  <c r="V107" i="1"/>
  <c r="V105" i="1"/>
  <c r="V103" i="1"/>
  <c r="V101" i="1"/>
  <c r="V99" i="1"/>
  <c r="V97" i="1"/>
  <c r="V95" i="1"/>
  <c r="V93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V5" i="1"/>
  <c r="V112" i="1"/>
  <c r="V110" i="1"/>
  <c r="V108" i="1"/>
  <c r="V106" i="1"/>
  <c r="V104" i="1"/>
  <c r="V102" i="1"/>
  <c r="V100" i="1"/>
  <c r="V98" i="1"/>
  <c r="V96" i="1"/>
  <c r="V94" i="1"/>
  <c r="V92" i="1"/>
  <c r="V90" i="1"/>
  <c r="V88" i="1"/>
  <c r="V86" i="1"/>
  <c r="V84" i="1"/>
  <c r="V82" i="1"/>
  <c r="V80" i="1"/>
  <c r="V78" i="1"/>
  <c r="V76" i="1"/>
  <c r="V74" i="1"/>
  <c r="V72" i="1"/>
  <c r="V70" i="1"/>
  <c r="V68" i="1"/>
  <c r="V66" i="1"/>
  <c r="V64" i="1"/>
  <c r="V62" i="1"/>
  <c r="V60" i="1"/>
  <c r="V58" i="1"/>
  <c r="V56" i="1"/>
  <c r="V54" i="1"/>
  <c r="V52" i="1"/>
  <c r="V50" i="1"/>
  <c r="V48" i="1"/>
  <c r="V46" i="1"/>
  <c r="V44" i="1"/>
  <c r="V42" i="1"/>
  <c r="V40" i="1"/>
  <c r="V38" i="1"/>
  <c r="V36" i="1"/>
  <c r="V34" i="1"/>
  <c r="V32" i="1"/>
  <c r="V30" i="1"/>
  <c r="V28" i="1"/>
  <c r="V26" i="1"/>
  <c r="V24" i="1"/>
  <c r="V22" i="1"/>
  <c r="V20" i="1"/>
  <c r="V18" i="1"/>
  <c r="V16" i="1"/>
  <c r="V14" i="1"/>
  <c r="V12" i="1"/>
  <c r="V10" i="1"/>
  <c r="V8" i="1"/>
  <c r="V6" i="1"/>
  <c r="V4" i="1"/>
  <c r="V3" i="1"/>
  <c r="V2" i="1"/>
  <c r="W5" i="3"/>
  <c r="X3" i="3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6" i="3"/>
  <c r="X27" i="3"/>
  <c r="X28" i="3"/>
  <c r="X29" i="3"/>
  <c r="X30" i="3"/>
  <c r="X31" i="3"/>
  <c r="X32" i="3"/>
  <c r="X33" i="3"/>
  <c r="X34" i="3"/>
  <c r="X35" i="3"/>
  <c r="X36" i="3"/>
  <c r="X37" i="3"/>
  <c r="X38" i="3"/>
  <c r="X39" i="3"/>
  <c r="X40" i="3"/>
  <c r="X41" i="3"/>
  <c r="X42" i="3"/>
  <c r="X43" i="3"/>
  <c r="X44" i="3"/>
  <c r="X45" i="3"/>
  <c r="X46" i="3"/>
  <c r="X47" i="3"/>
  <c r="X48" i="3"/>
  <c r="X49" i="3"/>
  <c r="X50" i="3"/>
  <c r="X51" i="3"/>
  <c r="X52" i="3"/>
  <c r="X53" i="3"/>
  <c r="X54" i="3"/>
  <c r="X55" i="3"/>
  <c r="X56" i="3"/>
  <c r="X57" i="3"/>
  <c r="X58" i="3"/>
  <c r="X59" i="3"/>
  <c r="X60" i="3"/>
  <c r="X61" i="3"/>
  <c r="X62" i="3"/>
  <c r="X63" i="3"/>
  <c r="X64" i="3"/>
  <c r="X65" i="3"/>
  <c r="X66" i="3"/>
  <c r="X67" i="3"/>
  <c r="X68" i="3"/>
  <c r="X69" i="3"/>
  <c r="X70" i="3"/>
  <c r="X71" i="3"/>
  <c r="X72" i="3"/>
  <c r="X73" i="3"/>
  <c r="X74" i="3"/>
  <c r="X75" i="3"/>
  <c r="X76" i="3"/>
  <c r="X77" i="3"/>
  <c r="X78" i="3"/>
  <c r="X79" i="3"/>
  <c r="X80" i="3"/>
  <c r="X81" i="3"/>
  <c r="X82" i="3"/>
  <c r="X83" i="3"/>
  <c r="X84" i="3"/>
  <c r="X85" i="3"/>
  <c r="X86" i="3"/>
  <c r="X87" i="3"/>
  <c r="X88" i="3"/>
  <c r="X89" i="3"/>
  <c r="X90" i="3"/>
  <c r="X91" i="3"/>
  <c r="X92" i="3"/>
  <c r="X93" i="3"/>
  <c r="X94" i="3"/>
  <c r="X95" i="3"/>
  <c r="X96" i="3"/>
  <c r="X97" i="3"/>
  <c r="X98" i="3"/>
  <c r="X99" i="3"/>
  <c r="X2" i="3"/>
  <c r="X3" i="4"/>
  <c r="X4" i="4"/>
  <c r="X5" i="4"/>
  <c r="X6" i="4"/>
  <c r="X7" i="4"/>
  <c r="X8" i="4"/>
  <c r="X9" i="4"/>
  <c r="X10" i="4"/>
  <c r="X11" i="4"/>
  <c r="X12" i="4"/>
  <c r="X13" i="4"/>
  <c r="X14" i="4"/>
  <c r="X15" i="4"/>
  <c r="X16" i="4"/>
  <c r="X17" i="4"/>
  <c r="X18" i="4"/>
  <c r="X19" i="4"/>
  <c r="X20" i="4"/>
  <c r="X21" i="4"/>
  <c r="X22" i="4"/>
  <c r="X23" i="4"/>
  <c r="X24" i="4"/>
  <c r="X25" i="4"/>
  <c r="X26" i="4"/>
  <c r="X27" i="4"/>
  <c r="X28" i="4"/>
  <c r="X29" i="4"/>
  <c r="X30" i="4"/>
  <c r="X31" i="4"/>
  <c r="X32" i="4"/>
  <c r="X33" i="4"/>
  <c r="X34" i="4"/>
  <c r="X35" i="4"/>
  <c r="X36" i="4"/>
  <c r="X37" i="4"/>
  <c r="X38" i="4"/>
  <c r="X39" i="4"/>
  <c r="X40" i="4"/>
  <c r="X41" i="4"/>
  <c r="X42" i="4"/>
  <c r="X43" i="4"/>
  <c r="X44" i="4"/>
  <c r="X45" i="4"/>
  <c r="X46" i="4"/>
  <c r="X47" i="4"/>
  <c r="X48" i="4"/>
  <c r="X49" i="4"/>
  <c r="X50" i="4"/>
  <c r="X51" i="4"/>
  <c r="X52" i="4"/>
  <c r="X53" i="4"/>
  <c r="X54" i="4"/>
  <c r="X55" i="4"/>
  <c r="X56" i="4"/>
  <c r="X57" i="4"/>
  <c r="X58" i="4"/>
  <c r="X59" i="4"/>
  <c r="X60" i="4"/>
  <c r="X61" i="4"/>
  <c r="X62" i="4"/>
  <c r="X63" i="4"/>
  <c r="X64" i="4"/>
  <c r="X65" i="4"/>
  <c r="X66" i="4"/>
  <c r="X67" i="4"/>
  <c r="X68" i="4"/>
  <c r="X69" i="4"/>
  <c r="X70" i="4"/>
  <c r="X71" i="4"/>
  <c r="X72" i="4"/>
  <c r="X73" i="4"/>
  <c r="X74" i="4"/>
  <c r="X75" i="4"/>
  <c r="X76" i="4"/>
  <c r="X77" i="4"/>
  <c r="X78" i="4"/>
  <c r="X79" i="4"/>
  <c r="X80" i="4"/>
  <c r="X81" i="4"/>
  <c r="X82" i="4"/>
  <c r="X83" i="4"/>
  <c r="X84" i="4"/>
  <c r="X85" i="4"/>
  <c r="X86" i="4"/>
  <c r="X87" i="4"/>
  <c r="X88" i="4"/>
  <c r="X89" i="4"/>
  <c r="X90" i="4"/>
  <c r="X91" i="4"/>
  <c r="X92" i="4"/>
  <c r="X93" i="4"/>
  <c r="X94" i="4"/>
  <c r="X95" i="4"/>
  <c r="X96" i="4"/>
  <c r="X97" i="4"/>
  <c r="X98" i="4"/>
  <c r="X99" i="4"/>
  <c r="X100" i="4"/>
  <c r="X101" i="4"/>
  <c r="X102" i="4"/>
  <c r="X103" i="4"/>
  <c r="X104" i="4"/>
  <c r="X105" i="4"/>
  <c r="X106" i="4"/>
  <c r="X107" i="4"/>
  <c r="X108" i="4"/>
  <c r="X109" i="4"/>
  <c r="X110" i="4"/>
  <c r="X111" i="4"/>
  <c r="X112" i="4"/>
  <c r="X113" i="4"/>
  <c r="X2" i="4"/>
  <c r="W3" i="2"/>
  <c r="W4" i="2"/>
  <c r="W5" i="2"/>
  <c r="W6" i="2"/>
  <c r="W7" i="2"/>
  <c r="W8" i="2"/>
  <c r="W9" i="2"/>
  <c r="W10" i="2"/>
  <c r="W11" i="2"/>
  <c r="W12" i="2"/>
  <c r="W13" i="2"/>
  <c r="W14" i="2"/>
  <c r="W15" i="2"/>
  <c r="W16" i="2"/>
  <c r="W17" i="2"/>
  <c r="W18" i="2"/>
  <c r="W19" i="2"/>
  <c r="W20" i="2"/>
  <c r="W21" i="2"/>
  <c r="W22" i="2"/>
  <c r="W23" i="2"/>
  <c r="W24" i="2"/>
  <c r="W25" i="2"/>
  <c r="W26" i="2"/>
  <c r="W27" i="2"/>
  <c r="W28" i="2"/>
  <c r="W29" i="2"/>
  <c r="W30" i="2"/>
  <c r="W31" i="2"/>
  <c r="W32" i="2"/>
  <c r="W33" i="2"/>
  <c r="W34" i="2"/>
  <c r="W35" i="2"/>
  <c r="W36" i="2"/>
  <c r="W37" i="2"/>
  <c r="W38" i="2"/>
  <c r="W39" i="2"/>
  <c r="W40" i="2"/>
  <c r="W41" i="2"/>
  <c r="W42" i="2"/>
  <c r="W43" i="2"/>
  <c r="W44" i="2"/>
  <c r="W45" i="2"/>
  <c r="W46" i="2"/>
  <c r="W47" i="2"/>
  <c r="W2" i="2"/>
  <c r="U3" i="4"/>
  <c r="U4" i="4"/>
  <c r="U5" i="4"/>
  <c r="U6" i="4"/>
  <c r="U7" i="4"/>
  <c r="U8" i="4"/>
  <c r="U9" i="4"/>
  <c r="U10" i="4"/>
  <c r="U11" i="4"/>
  <c r="U12" i="4"/>
  <c r="U13" i="4"/>
  <c r="U14" i="4"/>
  <c r="U15" i="4"/>
  <c r="U16" i="4"/>
  <c r="U17" i="4"/>
  <c r="U18" i="4"/>
  <c r="U19" i="4"/>
  <c r="U20" i="4"/>
  <c r="U21" i="4"/>
  <c r="U22" i="4"/>
  <c r="U23" i="4"/>
  <c r="U24" i="4"/>
  <c r="U25" i="4"/>
  <c r="U26" i="4"/>
  <c r="U27" i="4"/>
  <c r="U28" i="4"/>
  <c r="U29" i="4"/>
  <c r="U30" i="4"/>
  <c r="U31" i="4"/>
  <c r="U32" i="4"/>
  <c r="U33" i="4"/>
  <c r="U34" i="4"/>
  <c r="U35" i="4"/>
  <c r="U36" i="4"/>
  <c r="U37" i="4"/>
  <c r="U38" i="4"/>
  <c r="U39" i="4"/>
  <c r="U40" i="4"/>
  <c r="U41" i="4"/>
  <c r="U42" i="4"/>
  <c r="U43" i="4"/>
  <c r="U44" i="4"/>
  <c r="U45" i="4"/>
  <c r="U46" i="4"/>
  <c r="U47" i="4"/>
  <c r="U48" i="4"/>
  <c r="U49" i="4"/>
  <c r="U50" i="4"/>
  <c r="U51" i="4"/>
  <c r="U52" i="4"/>
  <c r="U53" i="4"/>
  <c r="U54" i="4"/>
  <c r="U55" i="4"/>
  <c r="U56" i="4"/>
  <c r="U57" i="4"/>
  <c r="U58" i="4"/>
  <c r="U59" i="4"/>
  <c r="U60" i="4"/>
  <c r="U61" i="4"/>
  <c r="U62" i="4"/>
  <c r="U63" i="4"/>
  <c r="U64" i="4"/>
  <c r="U65" i="4"/>
  <c r="U66" i="4"/>
  <c r="U67" i="4"/>
  <c r="U68" i="4"/>
  <c r="U69" i="4"/>
  <c r="U70" i="4"/>
  <c r="U71" i="4"/>
  <c r="U72" i="4"/>
  <c r="U73" i="4"/>
  <c r="U74" i="4"/>
  <c r="U75" i="4"/>
  <c r="U76" i="4"/>
  <c r="U77" i="4"/>
  <c r="U78" i="4"/>
  <c r="U79" i="4"/>
  <c r="U80" i="4"/>
  <c r="U81" i="4"/>
  <c r="U82" i="4"/>
  <c r="U83" i="4"/>
  <c r="U84" i="4"/>
  <c r="U85" i="4"/>
  <c r="U86" i="4"/>
  <c r="U87" i="4"/>
  <c r="U88" i="4"/>
  <c r="U89" i="4"/>
  <c r="U90" i="4"/>
  <c r="U91" i="4"/>
  <c r="U92" i="4"/>
  <c r="U93" i="4"/>
  <c r="U94" i="4"/>
  <c r="U95" i="4"/>
  <c r="U96" i="4"/>
  <c r="U97" i="4"/>
  <c r="U98" i="4"/>
  <c r="U99" i="4"/>
  <c r="U100" i="4"/>
  <c r="U101" i="4"/>
  <c r="U102" i="4"/>
  <c r="U103" i="4"/>
  <c r="U104" i="4"/>
  <c r="U105" i="4"/>
  <c r="U106" i="4"/>
  <c r="U107" i="4"/>
  <c r="U108" i="4"/>
  <c r="U109" i="4"/>
  <c r="U110" i="4"/>
  <c r="U111" i="4"/>
  <c r="U112" i="4"/>
  <c r="U113" i="4"/>
  <c r="U2" i="4"/>
  <c r="V67" i="3"/>
  <c r="V68" i="3"/>
  <c r="W68" i="3" s="1"/>
  <c r="V69" i="3"/>
  <c r="W69" i="3" s="1"/>
  <c r="V70" i="3"/>
  <c r="W70" i="3" s="1"/>
  <c r="V71" i="3"/>
  <c r="V72" i="3"/>
  <c r="V73" i="3"/>
  <c r="W73" i="3" s="1"/>
  <c r="V74" i="3"/>
  <c r="W74" i="3" s="1"/>
  <c r="V75" i="3"/>
  <c r="V76" i="3"/>
  <c r="W76" i="3" s="1"/>
  <c r="V77" i="3"/>
  <c r="W77" i="3" s="1"/>
  <c r="V78" i="3"/>
  <c r="W78" i="3" s="1"/>
  <c r="V79" i="3"/>
  <c r="V80" i="3"/>
  <c r="V81" i="3"/>
  <c r="W81" i="3" s="1"/>
  <c r="V82" i="3"/>
  <c r="W82" i="3" s="1"/>
  <c r="V99" i="3"/>
  <c r="W99" i="3" s="1"/>
  <c r="V98" i="3"/>
  <c r="W98" i="3" s="1"/>
  <c r="V97" i="3"/>
  <c r="W97" i="3" s="1"/>
  <c r="V96" i="3"/>
  <c r="W96" i="3" s="1"/>
  <c r="V95" i="3"/>
  <c r="W95" i="3" s="1"/>
  <c r="V94" i="3"/>
  <c r="W94" i="3" s="1"/>
  <c r="V93" i="3"/>
  <c r="W93" i="3" s="1"/>
  <c r="V92" i="3"/>
  <c r="W92" i="3" s="1"/>
  <c r="V91" i="3"/>
  <c r="W91" i="3" s="1"/>
  <c r="V90" i="3"/>
  <c r="W90" i="3" s="1"/>
  <c r="V89" i="3"/>
  <c r="W89" i="3" s="1"/>
  <c r="V88" i="3"/>
  <c r="W88" i="3" s="1"/>
  <c r="V87" i="3"/>
  <c r="W87" i="3" s="1"/>
  <c r="V86" i="3"/>
  <c r="W86" i="3" s="1"/>
  <c r="V85" i="3"/>
  <c r="W85" i="3" s="1"/>
  <c r="V84" i="3"/>
  <c r="W84" i="3" s="1"/>
  <c r="V83" i="3"/>
  <c r="W83" i="3" s="1"/>
  <c r="W80" i="3"/>
  <c r="W79" i="3"/>
  <c r="W75" i="3"/>
  <c r="W72" i="3"/>
  <c r="W71" i="3"/>
  <c r="W67" i="3"/>
  <c r="V66" i="3"/>
  <c r="W66" i="3" s="1"/>
  <c r="V65" i="3"/>
  <c r="W65" i="3" s="1"/>
  <c r="V64" i="3"/>
  <c r="W64" i="3" s="1"/>
  <c r="V63" i="3"/>
  <c r="W63" i="3" s="1"/>
  <c r="V62" i="3"/>
  <c r="W62" i="3" s="1"/>
  <c r="V61" i="3"/>
  <c r="W61" i="3" s="1"/>
  <c r="V60" i="3"/>
  <c r="W60" i="3" s="1"/>
  <c r="V59" i="3"/>
  <c r="W59" i="3" s="1"/>
  <c r="V58" i="3"/>
  <c r="W58" i="3" s="1"/>
  <c r="V57" i="3"/>
  <c r="W57" i="3" s="1"/>
  <c r="V56" i="3"/>
  <c r="W56" i="3" s="1"/>
  <c r="V55" i="3"/>
  <c r="W55" i="3" s="1"/>
  <c r="V54" i="3"/>
  <c r="W54" i="3" s="1"/>
  <c r="V53" i="3"/>
  <c r="W53" i="3" s="1"/>
  <c r="V52" i="3"/>
  <c r="W52" i="3" s="1"/>
  <c r="V51" i="3"/>
  <c r="W51" i="3" s="1"/>
  <c r="V50" i="3"/>
  <c r="W50" i="3" s="1"/>
  <c r="V49" i="3"/>
  <c r="W49" i="3" s="1"/>
  <c r="V48" i="3"/>
  <c r="W48" i="3" s="1"/>
  <c r="V47" i="3"/>
  <c r="W47" i="3" s="1"/>
  <c r="V46" i="3"/>
  <c r="W46" i="3" s="1"/>
  <c r="V45" i="3"/>
  <c r="W45" i="3" s="1"/>
  <c r="V44" i="3"/>
  <c r="W44" i="3" s="1"/>
  <c r="V43" i="3"/>
  <c r="W43" i="3" s="1"/>
  <c r="V42" i="3"/>
  <c r="W42" i="3" s="1"/>
  <c r="V41" i="3"/>
  <c r="W41" i="3" s="1"/>
  <c r="V40" i="3"/>
  <c r="W40" i="3" s="1"/>
  <c r="V39" i="3"/>
  <c r="W39" i="3" s="1"/>
  <c r="V38" i="3"/>
  <c r="W38" i="3" s="1"/>
  <c r="V37" i="3"/>
  <c r="W37" i="3" s="1"/>
  <c r="V36" i="3"/>
  <c r="W36" i="3" s="1"/>
  <c r="V35" i="3"/>
  <c r="W35" i="3" s="1"/>
  <c r="V34" i="3"/>
  <c r="W34" i="3" s="1"/>
  <c r="V33" i="3"/>
  <c r="W33" i="3" s="1"/>
  <c r="V32" i="3"/>
  <c r="W32" i="3" s="1"/>
  <c r="V31" i="3"/>
  <c r="W31" i="3" s="1"/>
  <c r="V30" i="3"/>
  <c r="W30" i="3" s="1"/>
  <c r="V29" i="3"/>
  <c r="W29" i="3" s="1"/>
  <c r="V28" i="3"/>
  <c r="W28" i="3" s="1"/>
  <c r="V27" i="3"/>
  <c r="W27" i="3" s="1"/>
  <c r="V26" i="3"/>
  <c r="W26" i="3" s="1"/>
  <c r="V25" i="3"/>
  <c r="W25" i="3" s="1"/>
  <c r="V24" i="3"/>
  <c r="W24" i="3" s="1"/>
  <c r="V23" i="3"/>
  <c r="W23" i="3" s="1"/>
  <c r="V22" i="3"/>
  <c r="W22" i="3" s="1"/>
  <c r="V21" i="3"/>
  <c r="W21" i="3" s="1"/>
  <c r="V20" i="3"/>
  <c r="W20" i="3" s="1"/>
  <c r="V19" i="3"/>
  <c r="W19" i="3" s="1"/>
  <c r="V18" i="3"/>
  <c r="W18" i="3" s="1"/>
  <c r="V17" i="3"/>
  <c r="W17" i="3" s="1"/>
  <c r="V16" i="3"/>
  <c r="W16" i="3" s="1"/>
  <c r="V15" i="3"/>
  <c r="W15" i="3" s="1"/>
  <c r="V14" i="3"/>
  <c r="W14" i="3" s="1"/>
  <c r="V13" i="3"/>
  <c r="W13" i="3" s="1"/>
  <c r="V12" i="3"/>
  <c r="W12" i="3" s="1"/>
  <c r="V11" i="3"/>
  <c r="W11" i="3" s="1"/>
  <c r="V10" i="3"/>
  <c r="W10" i="3" s="1"/>
  <c r="V9" i="3"/>
  <c r="W9" i="3" s="1"/>
  <c r="V8" i="3"/>
  <c r="W8" i="3" s="1"/>
  <c r="V7" i="3"/>
  <c r="W7" i="3" s="1"/>
  <c r="V6" i="3"/>
  <c r="W6" i="3" s="1"/>
  <c r="V5" i="3"/>
  <c r="V4" i="3"/>
  <c r="W4" i="3" s="1"/>
  <c r="V3" i="3"/>
  <c r="W3" i="3" s="1"/>
  <c r="V2" i="3"/>
  <c r="W2" i="3" s="1"/>
  <c r="U99" i="3"/>
  <c r="U98" i="3"/>
  <c r="U97" i="3"/>
  <c r="U96" i="3"/>
  <c r="U95" i="3"/>
  <c r="U94" i="3"/>
  <c r="U93" i="3"/>
  <c r="U92" i="3"/>
  <c r="U91" i="3"/>
  <c r="U90" i="3"/>
  <c r="U89" i="3"/>
  <c r="U88" i="3"/>
  <c r="U87" i="3"/>
  <c r="U86" i="3"/>
  <c r="U85" i="3"/>
  <c r="U84" i="3"/>
  <c r="U83" i="3"/>
  <c r="U82" i="3"/>
  <c r="U81" i="3"/>
  <c r="U80" i="3"/>
  <c r="U79" i="3"/>
  <c r="U78" i="3"/>
  <c r="U77" i="3"/>
  <c r="U76" i="3"/>
  <c r="U75" i="3"/>
  <c r="U74" i="3"/>
  <c r="U73" i="3"/>
  <c r="U72" i="3"/>
  <c r="U71" i="3"/>
  <c r="U70" i="3"/>
  <c r="U69" i="3"/>
  <c r="U68" i="3"/>
  <c r="U67" i="3"/>
  <c r="U66" i="3"/>
  <c r="U65" i="3"/>
  <c r="U64" i="3"/>
  <c r="U63" i="3"/>
  <c r="U62" i="3"/>
  <c r="U61" i="3"/>
  <c r="U60" i="3"/>
  <c r="U59" i="3"/>
  <c r="U58" i="3"/>
  <c r="U57" i="3"/>
  <c r="U56" i="3"/>
  <c r="U55" i="3"/>
  <c r="U54" i="3"/>
  <c r="U53" i="3"/>
  <c r="U52" i="3"/>
  <c r="U51" i="3"/>
  <c r="U50" i="3"/>
  <c r="U49" i="3"/>
  <c r="U48" i="3"/>
  <c r="U47" i="3"/>
  <c r="U46" i="3"/>
  <c r="U45" i="3"/>
  <c r="U44" i="3"/>
  <c r="U43" i="3"/>
  <c r="U42" i="3"/>
  <c r="U41" i="3"/>
  <c r="U40" i="3"/>
  <c r="U39" i="3"/>
  <c r="U38" i="3"/>
  <c r="U37" i="3"/>
  <c r="U36" i="3"/>
  <c r="U35" i="3"/>
  <c r="U34" i="3"/>
  <c r="U33" i="3"/>
  <c r="U32" i="3"/>
  <c r="U31" i="3"/>
  <c r="U30" i="3"/>
  <c r="U29" i="3"/>
  <c r="U28" i="3"/>
  <c r="U27" i="3"/>
  <c r="U26" i="3"/>
  <c r="U25" i="3"/>
  <c r="U24" i="3"/>
  <c r="U23" i="3"/>
  <c r="U22" i="3"/>
  <c r="U21" i="3"/>
  <c r="U20" i="3"/>
  <c r="U19" i="3"/>
  <c r="U18" i="3"/>
  <c r="U17" i="3"/>
  <c r="U16" i="3"/>
  <c r="U15" i="3"/>
  <c r="U14" i="3"/>
  <c r="U13" i="3"/>
  <c r="U12" i="3"/>
  <c r="U11" i="3"/>
  <c r="U10" i="3"/>
  <c r="U9" i="3"/>
  <c r="U8" i="3"/>
  <c r="U7" i="3"/>
  <c r="U6" i="3"/>
  <c r="U5" i="3"/>
  <c r="U4" i="3"/>
  <c r="U3" i="3"/>
  <c r="U2" i="3"/>
  <c r="W3" i="4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2" i="4"/>
  <c r="V3" i="4"/>
  <c r="V4" i="4"/>
  <c r="V5" i="4"/>
  <c r="V6" i="4"/>
  <c r="V7" i="4"/>
  <c r="V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71" i="4"/>
  <c r="V72" i="4"/>
  <c r="V73" i="4"/>
  <c r="V74" i="4"/>
  <c r="V75" i="4"/>
  <c r="V76" i="4"/>
  <c r="V77" i="4"/>
  <c r="V78" i="4"/>
  <c r="V79" i="4"/>
  <c r="V80" i="4"/>
  <c r="V81" i="4"/>
  <c r="V82" i="4"/>
  <c r="V83" i="4"/>
  <c r="V84" i="4"/>
  <c r="V85" i="4"/>
  <c r="V86" i="4"/>
  <c r="V87" i="4"/>
  <c r="V88" i="4"/>
  <c r="V89" i="4"/>
  <c r="V90" i="4"/>
  <c r="V91" i="4"/>
  <c r="V92" i="4"/>
  <c r="V93" i="4"/>
  <c r="V94" i="4"/>
  <c r="V95" i="4"/>
  <c r="V96" i="4"/>
  <c r="V97" i="4"/>
  <c r="V98" i="4"/>
  <c r="V99" i="4"/>
  <c r="V100" i="4"/>
  <c r="V101" i="4"/>
  <c r="V102" i="4"/>
  <c r="V103" i="4"/>
  <c r="V104" i="4"/>
  <c r="V105" i="4"/>
  <c r="V106" i="4"/>
  <c r="V107" i="4"/>
  <c r="V108" i="4"/>
  <c r="V109" i="4"/>
  <c r="V110" i="4"/>
  <c r="V111" i="4"/>
  <c r="V112" i="4"/>
  <c r="V113" i="4"/>
  <c r="V2" i="4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" i="1"/>
  <c r="S47" i="2"/>
  <c r="R47" i="2"/>
  <c r="S46" i="2"/>
  <c r="R46" i="2"/>
  <c r="S45" i="2"/>
  <c r="R45" i="2"/>
  <c r="S44" i="2"/>
  <c r="R44" i="2"/>
  <c r="S43" i="2"/>
  <c r="R43" i="2"/>
  <c r="S42" i="2"/>
  <c r="R42" i="2"/>
  <c r="S41" i="2"/>
  <c r="R41" i="2"/>
  <c r="S40" i="2"/>
  <c r="R40" i="2"/>
  <c r="S39" i="2"/>
  <c r="R39" i="2"/>
  <c r="S38" i="2"/>
  <c r="R38" i="2"/>
  <c r="S37" i="2"/>
  <c r="R37" i="2"/>
  <c r="S36" i="2"/>
  <c r="R36" i="2"/>
  <c r="S35" i="2"/>
  <c r="R35" i="2"/>
  <c r="S34" i="2"/>
  <c r="R34" i="2"/>
  <c r="S33" i="2"/>
  <c r="R33" i="2"/>
  <c r="S32" i="2"/>
  <c r="R32" i="2"/>
  <c r="S31" i="2"/>
  <c r="R31" i="2"/>
  <c r="S30" i="2"/>
  <c r="R30" i="2"/>
  <c r="S29" i="2"/>
  <c r="R29" i="2"/>
  <c r="S28" i="2"/>
  <c r="R28" i="2"/>
  <c r="S27" i="2"/>
  <c r="R27" i="2"/>
  <c r="S26" i="2"/>
  <c r="R26" i="2"/>
  <c r="S25" i="2"/>
  <c r="R25" i="2"/>
  <c r="S24" i="2"/>
  <c r="R24" i="2"/>
  <c r="S23" i="2"/>
  <c r="R23" i="2"/>
  <c r="S22" i="2"/>
  <c r="R22" i="2"/>
  <c r="S21" i="2"/>
  <c r="R21" i="2"/>
  <c r="S20" i="2"/>
  <c r="R20" i="2"/>
  <c r="S19" i="2"/>
  <c r="R19" i="2"/>
  <c r="S18" i="2"/>
  <c r="R18" i="2"/>
  <c r="S17" i="2"/>
  <c r="R17" i="2"/>
  <c r="S16" i="2"/>
  <c r="R16" i="2"/>
  <c r="S15" i="2"/>
  <c r="R15" i="2"/>
  <c r="S14" i="2"/>
  <c r="R14" i="2"/>
  <c r="S13" i="2"/>
  <c r="R13" i="2"/>
  <c r="S12" i="2"/>
  <c r="R12" i="2"/>
  <c r="S11" i="2"/>
  <c r="R11" i="2"/>
  <c r="S10" i="2"/>
  <c r="R10" i="2"/>
  <c r="S9" i="2"/>
  <c r="R9" i="2"/>
  <c r="S8" i="2"/>
  <c r="R8" i="2"/>
  <c r="S7" i="2"/>
  <c r="R7" i="2"/>
  <c r="S6" i="2"/>
  <c r="R6" i="2"/>
  <c r="S5" i="2"/>
  <c r="R5" i="2"/>
  <c r="S4" i="2"/>
  <c r="R4" i="2"/>
  <c r="S3" i="2"/>
  <c r="R3" i="2"/>
  <c r="S2" i="2"/>
  <c r="R2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Query - List of Australian Open men's singles champions" description="Connection to the 'List of Australian Open men's singles champions' query in the workbook." type="5" refreshedVersion="0" background="1" saveData="1">
    <dbPr connection="Provider=Microsoft.Mashup.OleDb.1;Data Source=$Workbook$;Location=&quot;List of Australian Open men's singles champions&quot;;Extended Properties=&quot;&quot;" command="SELECT * FROM [List of Australian Open men's singles champions]"/>
  </connection>
  <connection id="2" xr16:uid="{00000000-0015-0000-FFFF-FFFF01000000}" keepAlive="1" name="Query - List of Australian Open women's singles champions" description="Connection to the 'List of Australian Open women's singles champions' query in the workbook." type="5" refreshedVersion="0" background="1">
    <dbPr connection="Provider=Microsoft.Mashup.OleDb.1;Data Source=$Workbook$;Location=&quot;List of Australian Open women's singles champions&quot;;Extended Properties=&quot;&quot;" command="SELECT * FROM [List of Australian Open women's singles champions]"/>
  </connection>
  <connection id="3" xr16:uid="{00000000-0015-0000-FFFF-FFFF02000000}" keepAlive="1" name="Query - win rate" description="Connection to the 'win rate' query in the workbook." type="5" refreshedVersion="0" background="1" saveData="1">
    <dbPr connection="Provider=Microsoft.Mashup.OleDb.1;Data Source=$Workbook$;Location=&quot;win rate&quot;;Extended Properties=&quot;&quot;" command="SELECT * FROM [win rate]"/>
  </connection>
  <connection id="4" xr16:uid="{00000000-0015-0000-FFFF-FFFF03000000}" keepAlive="1" name="Query - win rate (2)" description="Connection to the 'win rate (2)' query in the workbook." type="5" refreshedVersion="0" background="1" saveData="1">
    <dbPr connection="Provider=Microsoft.Mashup.OleDb.1;Data Source=$Workbook$;Location=&quot;win rate (2)&quot;;Extended Properties=&quot;&quot;" command="SELECT * FROM [win rate (2)]"/>
  </connection>
  <connection id="5" xr16:uid="{00000000-0015-0000-FFFF-FFFF04000000}" keepAlive="1" name="Query - win rate (3)" description="Connection to the 'win rate (3)' query in the workbook." type="5" refreshedVersion="0" background="1" saveData="1">
    <dbPr connection="Provider=Microsoft.Mashup.OleDb.1;Data Source=$Workbook$;Location=&quot;win rate (3)&quot;;Extended Properties=&quot;&quot;" command="SELECT * FROM [win rate (3)]"/>
  </connection>
</connections>
</file>

<file path=xl/sharedStrings.xml><?xml version="1.0" encoding="utf-8"?>
<sst xmlns="http://schemas.openxmlformats.org/spreadsheetml/2006/main" count="3828" uniqueCount="467">
  <si>
    <t>Year</t>
  </si>
  <si>
    <t>Gender</t>
  </si>
  <si>
    <t>Champion</t>
  </si>
  <si>
    <t>Champion Nationality</t>
  </si>
  <si>
    <t>Champion Country</t>
  </si>
  <si>
    <t>Score</t>
  </si>
  <si>
    <t>Runner-up</t>
  </si>
  <si>
    <t>Runner-up Nationality</t>
  </si>
  <si>
    <t>Runner-up Country</t>
  </si>
  <si>
    <t>Rodney Heath</t>
  </si>
  <si>
    <t>Albert Curtis</t>
  </si>
  <si>
    <t>4–6, 6–3, 6–4, 6–4</t>
  </si>
  <si>
    <t>Anthony Wilding</t>
  </si>
  <si>
    <t>Francis Fisher</t>
  </si>
  <si>
    <t>6–0, 6–4, 6–4</t>
  </si>
  <si>
    <t>Horace Rice</t>
  </si>
  <si>
    <t>Harry Parker</t>
  </si>
  <si>
    <t>6–3, 6–4, 6–4</t>
  </si>
  <si>
    <t>Fred Alexander</t>
  </si>
  <si>
    <t>Alfred Dunlop</t>
  </si>
  <si>
    <t>3–6, 3–6, 6–0, 6–2, 6–3</t>
  </si>
  <si>
    <t>Ernie Parker</t>
  </si>
  <si>
    <t>6–1, 7–5, 6–2</t>
  </si>
  <si>
    <t>6–4, 6–3, 6–2</t>
  </si>
  <si>
    <t>Norman Brookes</t>
  </si>
  <si>
    <t>6–1, 6–2, 6–3</t>
  </si>
  <si>
    <t>James Cecil Parke</t>
  </si>
  <si>
    <t>Alfred Beamish</t>
  </si>
  <si>
    <t>3–6, 6–3, 1–6, 6–1, 7–5</t>
  </si>
  <si>
    <t>2–6, 6–1, 6–3, 6–2</t>
  </si>
  <si>
    <t>Arthur O'Hara Wood</t>
  </si>
  <si>
    <t>Gerald Patterson</t>
  </si>
  <si>
    <t>6–4, 6–3, 5–7, 6–1</t>
  </si>
  <si>
    <t>Gordon Lowe</t>
  </si>
  <si>
    <t>4–6, 6–1, 6–1, 6–4</t>
  </si>
  <si>
    <t>Algernon Kingscote</t>
  </si>
  <si>
    <t>Eric Pockley</t>
  </si>
  <si>
    <t>6–4, 6–0, 6–3</t>
  </si>
  <si>
    <t>Pat O'Hara Wood</t>
  </si>
  <si>
    <t>Ronald Thomas</t>
  </si>
  <si>
    <t>6–3, 4–6, 6–8, 6–1, 6–3</t>
  </si>
  <si>
    <t>Rhys Gemmell</t>
  </si>
  <si>
    <t>Alf Hedeman</t>
  </si>
  <si>
    <t>7–5, 6–1, 6–4</t>
  </si>
  <si>
    <t>James Anderson</t>
  </si>
  <si>
    <t>6–0, 3–6, 3–6, 6–3, 6–2</t>
  </si>
  <si>
    <t>Bert St. John</t>
  </si>
  <si>
    <t>6–1, 6–1, 6–3</t>
  </si>
  <si>
    <t>Richard Schlesinger</t>
  </si>
  <si>
    <t>6–3, 6–4, 3–6, 5–7, 6–3</t>
  </si>
  <si>
    <t>11–9, 2–6, 6–2, 6–3</t>
  </si>
  <si>
    <t>John Hawkes</t>
  </si>
  <si>
    <t>James Willard</t>
  </si>
  <si>
    <t>6–1, 6–3, 6–1</t>
  </si>
  <si>
    <t>3–6, 6–4, 3–6, 18–16, 6–3</t>
  </si>
  <si>
    <t>Jean Borotra</t>
  </si>
  <si>
    <t>Jack Cummings</t>
  </si>
  <si>
    <t>6–4, 6–1, 4–6, 5–7, 6–3</t>
  </si>
  <si>
    <t>John Colin Gregory</t>
  </si>
  <si>
    <t>6–2, 6–2, 5–7, 7–5</t>
  </si>
  <si>
    <t>Edgar Moon</t>
  </si>
  <si>
    <t>Harry Hopman</t>
  </si>
  <si>
    <t>6–3, 6–1, 6–3</t>
  </si>
  <si>
    <t>Jack Crawford</t>
  </si>
  <si>
    <t>6–4, 6–2, 2–6, 6–1</t>
  </si>
  <si>
    <t>4–6, 6–3, 3–6, 6–3, 6–1</t>
  </si>
  <si>
    <t>Keith Gledhill</t>
  </si>
  <si>
    <t>2–6, 7–5, 6–3, 6–2</t>
  </si>
  <si>
    <t>Fred Perry</t>
  </si>
  <si>
    <t>6–3, 7–5, 6–1</t>
  </si>
  <si>
    <t>2–6, 6–4, 6–4, 6–4</t>
  </si>
  <si>
    <t>Adrian Quist</t>
  </si>
  <si>
    <t>6–2, 6–3, 4–6, 3–6, 9–7</t>
  </si>
  <si>
    <t>Vivian McGrath</t>
  </si>
  <si>
    <t>John Bromwich</t>
  </si>
  <si>
    <t>6–3, 1–6, 6–0, 2–6, 6–1</t>
  </si>
  <si>
    <t>Don Budge</t>
  </si>
  <si>
    <t>6–4, 6–2, 6–1</t>
  </si>
  <si>
    <t>6–4, 6–1, 6–3</t>
  </si>
  <si>
    <t>6–3, 6–1, 6–2</t>
  </si>
  <si>
    <t>Dinny Pails</t>
  </si>
  <si>
    <t>5–7, 6–3, 7–5, 3–6, 6–2</t>
  </si>
  <si>
    <t>4–6, 6–4, 3–6, 7–5, 8–6</t>
  </si>
  <si>
    <t>6–4, 3–6, 6–3, 2–6, 6–3</t>
  </si>
  <si>
    <t>Frank Sedgman</t>
  </si>
  <si>
    <t>6–3, 6–2, 6–2</t>
  </si>
  <si>
    <t>Ken McGregor</t>
  </si>
  <si>
    <t>6–3, 6–4, 4–6, 6–1</t>
  </si>
  <si>
    <t>Dick Savitt</t>
  </si>
  <si>
    <t>6–3, 2–6, 6–3, 6–1</t>
  </si>
  <si>
    <t>7–5, 12–10, 2–6, 6–2</t>
  </si>
  <si>
    <t>Ken Rosewall</t>
  </si>
  <si>
    <t>Mervyn Rose</t>
  </si>
  <si>
    <t>6–0, 6–3, 6–4</t>
  </si>
  <si>
    <t>Rex Hartwig</t>
  </si>
  <si>
    <t>6–2, 0–6, 6–4, 6–2</t>
  </si>
  <si>
    <t>Lew Hoad</t>
  </si>
  <si>
    <t>9–7, 6–4, 6–4</t>
  </si>
  <si>
    <t>6–4, 3–6, 6–4, 7–5</t>
  </si>
  <si>
    <t>Ashley Cooper</t>
  </si>
  <si>
    <t>Neale Fraser</t>
  </si>
  <si>
    <t>6–3, 9–11, 6–4, 6–2</t>
  </si>
  <si>
    <t>Malcolm Anderson</t>
  </si>
  <si>
    <t>7–5, 6–3, 6–4</t>
  </si>
  <si>
    <t>6–1, 6–2, 3–6, 6–3</t>
  </si>
  <si>
    <t>Rod Laver</t>
  </si>
  <si>
    <t>5–7, 3–6, 6–3, 8–6, 8–6</t>
  </si>
  <si>
    <t>Roy Emerson</t>
  </si>
  <si>
    <t>1–6, 6–3, 7–5, 6–4</t>
  </si>
  <si>
    <t>8–6, 0–6, 6–4, 6–4</t>
  </si>
  <si>
    <t>Ken Fletcher</t>
  </si>
  <si>
    <t>6–3, 6–3, 6–1</t>
  </si>
  <si>
    <t>Fred Stolle</t>
  </si>
  <si>
    <t>6–3, 6–4, 6–2</t>
  </si>
  <si>
    <t>7–9, 2–6, 6–4, 7–5, 6–1</t>
  </si>
  <si>
    <t>Arthur Ashe</t>
  </si>
  <si>
    <t>6–4, 6–8, 6–2, 6–3</t>
  </si>
  <si>
    <t>6–4, 6–1, 6–4</t>
  </si>
  <si>
    <t>William Bowrey</t>
  </si>
  <si>
    <t>Juan Gisbert</t>
  </si>
  <si>
    <t>7–5, 2–6, 9–7, 6–4</t>
  </si>
  <si>
    <t>Andrés Gimeno</t>
  </si>
  <si>
    <t>6–3, 6–4, 7–5</t>
  </si>
  <si>
    <t>Dick Crealy</t>
  </si>
  <si>
    <t>6–4, 9–7, 6–2</t>
  </si>
  <si>
    <t>6–1, 7–5, 6–3</t>
  </si>
  <si>
    <t>John Newcombe</t>
  </si>
  <si>
    <t>Onny Parun</t>
  </si>
  <si>
    <t>6–3, 6–7, 7–5, 6–1</t>
  </si>
  <si>
    <t>Jimmy Connors</t>
  </si>
  <si>
    <t>Phil Dent</t>
  </si>
  <si>
    <t>Mark Edmondson</t>
  </si>
  <si>
    <t>6–7, 6–3, 7–6, 6–1</t>
  </si>
  <si>
    <t>Roscoe Tanner</t>
  </si>
  <si>
    <t>Guillermo Vilas</t>
  </si>
  <si>
    <t>6–3, 6–3, 6–3</t>
  </si>
  <si>
    <t>Vitas Gerulaitis</t>
  </si>
  <si>
    <t>John Lloyd</t>
  </si>
  <si>
    <t>John Marks</t>
  </si>
  <si>
    <t>6–4, 6–4, 3–6, 6–3</t>
  </si>
  <si>
    <t>John Sadri</t>
  </si>
  <si>
    <t>Brian Teacher</t>
  </si>
  <si>
    <t>Kim Warwick</t>
  </si>
  <si>
    <t>Johan Kriek</t>
  </si>
  <si>
    <t>Steve Denton</t>
  </si>
  <si>
    <t>6–3, 6–3, 6–2</t>
  </si>
  <si>
    <t>Mats Wilander</t>
  </si>
  <si>
    <t>Ivan Lendl</t>
  </si>
  <si>
    <t>6–1, 6–4, 6–4</t>
  </si>
  <si>
    <t>Kevin Curren</t>
  </si>
  <si>
    <t>Stefan Edberg</t>
  </si>
  <si>
    <t>6–4, 6–3, 6–3</t>
  </si>
  <si>
    <t>Pat Cash</t>
  </si>
  <si>
    <t>Miloslav Mečíř</t>
  </si>
  <si>
    <t>6–2, 6–2, 6–2</t>
  </si>
  <si>
    <t>Boris Becker</t>
  </si>
  <si>
    <t>1–6, 6–4, 6–4, 6–4</t>
  </si>
  <si>
    <t>Jim Courier</t>
  </si>
  <si>
    <t>6–3, 3–6, 6–4, 6–2</t>
  </si>
  <si>
    <t>6–2, 6–1, 2–6, 7–5</t>
  </si>
  <si>
    <t>Pete Sampras</t>
  </si>
  <si>
    <t>Todd Martin</t>
  </si>
  <si>
    <t>Andre Agassi</t>
  </si>
  <si>
    <t>Michael Chang</t>
  </si>
  <si>
    <t>6–2, 6–4, 2–6, 6–2</t>
  </si>
  <si>
    <t>Carlos Moyá</t>
  </si>
  <si>
    <t>6–2, 6–3, 6–3</t>
  </si>
  <si>
    <t>Petr Korda</t>
  </si>
  <si>
    <t>Marcelo Ríos</t>
  </si>
  <si>
    <t>Yevgeny Kafelnikov</t>
  </si>
  <si>
    <t>Thomas Enqvist</t>
  </si>
  <si>
    <t>3–6, 6–3, 6–2, 6–4</t>
  </si>
  <si>
    <t>Arnaud Clément</t>
  </si>
  <si>
    <t>6–4, 6–2, 6–2</t>
  </si>
  <si>
    <t>Thomas Johansson</t>
  </si>
  <si>
    <t>Marat Safin</t>
  </si>
  <si>
    <t>Rainer Schüttler</t>
  </si>
  <si>
    <t>6–2, 6–2, 6–1</t>
  </si>
  <si>
    <t>Roger Federer</t>
  </si>
  <si>
    <t>Lleyton Hewitt</t>
  </si>
  <si>
    <t>1–6, 6–3, 6–4, 6–4</t>
  </si>
  <si>
    <t>Marcos Baghdatis</t>
  </si>
  <si>
    <t>5–7, 7–5, 6–0, 6–2</t>
  </si>
  <si>
    <t>Fernando González</t>
  </si>
  <si>
    <t>Novak Djokovic</t>
  </si>
  <si>
    <t>Jo-Wilfried Tsonga</t>
  </si>
  <si>
    <t>Rafael Nadal</t>
  </si>
  <si>
    <t>Andy Murray</t>
  </si>
  <si>
    <t>6–4, 6–2, 6–3</t>
  </si>
  <si>
    <t>2012</t>
  </si>
  <si>
    <t>Stan Wawrinka</t>
  </si>
  <si>
    <t>6–3, 6–2, 3–6, 6–3</t>
  </si>
  <si>
    <t>6–4, 3–6, 6–1, 3–6, 6–3</t>
  </si>
  <si>
    <t>Marin Čilić</t>
  </si>
  <si>
    <t>6–3, 6–2, 6–3</t>
  </si>
  <si>
    <t>Dominic Thiem</t>
  </si>
  <si>
    <t>6–4, 4–6, 2–6, 6–3, 6–4</t>
  </si>
  <si>
    <t>Daniil Medvedev</t>
  </si>
  <si>
    <t>7–5, 6–2, 6–2</t>
  </si>
  <si>
    <t>Men's</t>
  </si>
  <si>
    <t>Margaret Molesworth</t>
  </si>
  <si>
    <t>Esna Boyd</t>
  </si>
  <si>
    <t>6–3, 10–8</t>
  </si>
  <si>
    <t>6–1, 7–5</t>
  </si>
  <si>
    <t>Sylvia Lance Harper</t>
  </si>
  <si>
    <t>6–3, 3–6, 8–6</t>
  </si>
  <si>
    <t>Daphne Akhurst</t>
  </si>
  <si>
    <t>1–6, 8–6, 6–4</t>
  </si>
  <si>
    <t>6–1, 6–3</t>
  </si>
  <si>
    <t>5–7, 6–1, 6–2</t>
  </si>
  <si>
    <t>7–5, 6–2</t>
  </si>
  <si>
    <t>Louie Bickerton</t>
  </si>
  <si>
    <t>6–1, 5–7, 6–2</t>
  </si>
  <si>
    <t>10–8, 2–6, 7–5</t>
  </si>
  <si>
    <t>Coral Buttsworth</t>
  </si>
  <si>
    <t>Marjorie Cox Crawford</t>
  </si>
  <si>
    <t>1–6, 6–3, 6–4</t>
  </si>
  <si>
    <t>Kathleen Le Messurier</t>
  </si>
  <si>
    <t>9–7, 6–4</t>
  </si>
  <si>
    <t>Joan Hartigan</t>
  </si>
  <si>
    <t>6–4, 6–3</t>
  </si>
  <si>
    <t>6–1, 6–4</t>
  </si>
  <si>
    <t>Dorothy Round</t>
  </si>
  <si>
    <t>Nancy Lyle</t>
  </si>
  <si>
    <t>1–6, 6–1, 6–3</t>
  </si>
  <si>
    <t>Nancye Wynne Bolton</t>
  </si>
  <si>
    <t>6–4, 6–4</t>
  </si>
  <si>
    <t>Emily Hood Westacott</t>
  </si>
  <si>
    <t>6–3, 5–7, 6–4</t>
  </si>
  <si>
    <t>Dorothy Cheney</t>
  </si>
  <si>
    <t>Dorothy Stevenson</t>
  </si>
  <si>
    <t>6–3, 6–2</t>
  </si>
  <si>
    <t>Nell Hall Hopman</t>
  </si>
  <si>
    <t>6–1, 6–2</t>
  </si>
  <si>
    <t>Thelma Coyne Long</t>
  </si>
  <si>
    <t>5–7, 6–4, 6–0</t>
  </si>
  <si>
    <t>Joyce Fitch</t>
  </si>
  <si>
    <t>Marie Toomey</t>
  </si>
  <si>
    <t>6–3, 6–1</t>
  </si>
  <si>
    <t>Doris Hart</t>
  </si>
  <si>
    <t>6–3, 6–4</t>
  </si>
  <si>
    <t>Louise Brough</t>
  </si>
  <si>
    <t>6–4, 3–6, 6–4</t>
  </si>
  <si>
    <t>Helen Angwin</t>
  </si>
  <si>
    <t>6–2, 6–3</t>
  </si>
  <si>
    <t>Maureen Connolly</t>
  </si>
  <si>
    <t>Julia Sampson Hayward</t>
  </si>
  <si>
    <t>Jenny Staley</t>
  </si>
  <si>
    <t>Beryl Penrose</t>
  </si>
  <si>
    <t>Mary Carter Reitano</t>
  </si>
  <si>
    <t>3–6, 6–2, 9–7</t>
  </si>
  <si>
    <t>Shirley Fry Irvin</t>
  </si>
  <si>
    <t>Althea Gibson</t>
  </si>
  <si>
    <t>Angela Mortimer</t>
  </si>
  <si>
    <t>Lorraine Coghlan</t>
  </si>
  <si>
    <t>Renée Schuurman</t>
  </si>
  <si>
    <t>Margaret Smith</t>
  </si>
  <si>
    <t>Jan Lehane</t>
  </si>
  <si>
    <t>6–0, 6–2</t>
  </si>
  <si>
    <t>6–2, 6–2</t>
  </si>
  <si>
    <t>Lesley Turner Bowrey</t>
  </si>
  <si>
    <t>Maria Bueno</t>
  </si>
  <si>
    <t>5–7, 6–4, 5–2, retired</t>
  </si>
  <si>
    <t>Nancy Richey</t>
  </si>
  <si>
    <t>walkover</t>
  </si>
  <si>
    <t>Billie Jean King</t>
  </si>
  <si>
    <t>Margaret Court</t>
  </si>
  <si>
    <t>6–4, 6–1</t>
  </si>
  <si>
    <t>Kerry Melville</t>
  </si>
  <si>
    <t>Evonne Goolagong</t>
  </si>
  <si>
    <t>Virginia Wade</t>
  </si>
  <si>
    <t>6–4, 7–5</t>
  </si>
  <si>
    <t>Chris Evert</t>
  </si>
  <si>
    <t>Renáta Tomanová</t>
  </si>
  <si>
    <t>Kerry Melville Reid</t>
  </si>
  <si>
    <t>Dianne Fromholtz</t>
  </si>
  <si>
    <t>Helen Gourlay</t>
  </si>
  <si>
    <t>6–3, 6–0</t>
  </si>
  <si>
    <t>Chris O'Neil</t>
  </si>
  <si>
    <t>Betsy Nagelsen</t>
  </si>
  <si>
    <t>Barbara Jordan</t>
  </si>
  <si>
    <t>Sharon Walsh</t>
  </si>
  <si>
    <t>6–3, 6–3</t>
  </si>
  <si>
    <t>Hana Mandlíková</t>
  </si>
  <si>
    <t>Wendy Turnbull</t>
  </si>
  <si>
    <t>6–0, 7–5</t>
  </si>
  <si>
    <t>Martina Navratilova</t>
  </si>
  <si>
    <t>6–3, 2–6, 6–3</t>
  </si>
  <si>
    <t>Kathy Jordan</t>
  </si>
  <si>
    <t>Helena Suková</t>
  </si>
  <si>
    <t>6–2, 4–6, 6–2</t>
  </si>
  <si>
    <t>Steffi Graf</t>
  </si>
  <si>
    <t>Mary Joe Fernández</t>
  </si>
  <si>
    <t>Monica Seles</t>
  </si>
  <si>
    <t>Jana Novotná</t>
  </si>
  <si>
    <t>5–7, 6–3, 6–1</t>
  </si>
  <si>
    <t>4–6, 6–3, 6–2</t>
  </si>
  <si>
    <t>Arantxa Sánchez Vicario</t>
  </si>
  <si>
    <t>Mary Pierce</t>
  </si>
  <si>
    <t>Anke Huber</t>
  </si>
  <si>
    <t>Martina Hingis</t>
  </si>
  <si>
    <t>Conchita Martínez</t>
  </si>
  <si>
    <t>Amélie Mauresmo</t>
  </si>
  <si>
    <t>Lindsay Davenport</t>
  </si>
  <si>
    <t>Jennifer Capriati</t>
  </si>
  <si>
    <t>Serena Williams</t>
  </si>
  <si>
    <t>Venus Williams</t>
  </si>
  <si>
    <t>Justine Henin</t>
  </si>
  <si>
    <t>Kim Clijsters</t>
  </si>
  <si>
    <t>6–3, 4–6, 6–3</t>
  </si>
  <si>
    <t>2–6, 6–3, 6–0</t>
  </si>
  <si>
    <t>6–1, 2–0 retired</t>
  </si>
  <si>
    <t>Maria Sharapova</t>
  </si>
  <si>
    <t>Ana Ivanovic</t>
  </si>
  <si>
    <t>7–5, 6–3</t>
  </si>
  <si>
    <t>Dinara Safina</t>
  </si>
  <si>
    <t>6–0, 6–3</t>
  </si>
  <si>
    <t>6–4, 3–6, 6–2</t>
  </si>
  <si>
    <t>Li Na</t>
  </si>
  <si>
    <t>3–6, 6–3, 6–3</t>
  </si>
  <si>
    <t>Victoria Azarenka</t>
  </si>
  <si>
    <t>4–6, 6–4, 6–3</t>
  </si>
  <si>
    <t>Dominika Cibulková</t>
  </si>
  <si>
    <t>Angelique Kerber</t>
  </si>
  <si>
    <t>Caroline Wozniacki</t>
  </si>
  <si>
    <t>Simona Halep</t>
  </si>
  <si>
    <t>Naomi Osaka</t>
  </si>
  <si>
    <t>Petra Kvitová</t>
  </si>
  <si>
    <t>Sofia Kenin</t>
  </si>
  <si>
    <t>Garbiñe Muguruza</t>
  </si>
  <si>
    <t>4–6, 6–2, 6–2</t>
  </si>
  <si>
    <t>Jennifer Brady</t>
  </si>
  <si>
    <t>Ashleigh Barty</t>
  </si>
  <si>
    <t>Danielle Collins</t>
  </si>
  <si>
    <t>Women's</t>
  </si>
  <si>
    <t>Yugoslavia</t>
  </si>
  <si>
    <t>United States</t>
  </si>
  <si>
    <t>Czechoslovakia</t>
  </si>
  <si>
    <t>Sweden</t>
  </si>
  <si>
    <t>Serbia</t>
  </si>
  <si>
    <t>Russia</t>
  </si>
  <si>
    <t>South Africa</t>
  </si>
  <si>
    <t>New Zealand</t>
  </si>
  <si>
    <t>Japan</t>
  </si>
  <si>
    <t>Germany</t>
  </si>
  <si>
    <t>United Kingdom</t>
  </si>
  <si>
    <t>GER</t>
  </si>
  <si>
    <t>France</t>
  </si>
  <si>
    <t>Spain</t>
  </si>
  <si>
    <t>Denmark</t>
  </si>
  <si>
    <t>Czechia</t>
  </si>
  <si>
    <t>China</t>
  </si>
  <si>
    <t>GBR</t>
  </si>
  <si>
    <t>Belarus</t>
  </si>
  <si>
    <t>Belgium</t>
  </si>
  <si>
    <t>Australia</t>
  </si>
  <si>
    <t>Argentina</t>
  </si>
  <si>
    <t>Switzerland</t>
  </si>
  <si>
    <t>ESP</t>
  </si>
  <si>
    <t>AUS</t>
  </si>
  <si>
    <t>SRB</t>
  </si>
  <si>
    <t>JPN</t>
  </si>
  <si>
    <t>USA</t>
  </si>
  <si>
    <t>DEN</t>
  </si>
  <si>
    <t>SUI</t>
  </si>
  <si>
    <t>CHN</t>
  </si>
  <si>
    <t>BLR</t>
  </si>
  <si>
    <t>BEL</t>
  </si>
  <si>
    <t>RUS</t>
  </si>
  <si>
    <t>FRA</t>
  </si>
  <si>
    <t>SWE</t>
  </si>
  <si>
    <t>CZE</t>
  </si>
  <si>
    <t>YUG</t>
  </si>
  <si>
    <t>TCH</t>
  </si>
  <si>
    <t>RSA</t>
  </si>
  <si>
    <t>ARG</t>
  </si>
  <si>
    <t>NZL</t>
  </si>
  <si>
    <t>AUT</t>
  </si>
  <si>
    <t>ROU</t>
  </si>
  <si>
    <t>CRO</t>
  </si>
  <si>
    <t>SVK</t>
  </si>
  <si>
    <t>CHI</t>
  </si>
  <si>
    <t>CYP</t>
  </si>
  <si>
    <t>BRA</t>
  </si>
  <si>
    <t>Slovakia</t>
  </si>
  <si>
    <t>Romania</t>
  </si>
  <si>
    <t>Croatia</t>
  </si>
  <si>
    <t>Cyprus</t>
  </si>
  <si>
    <t>Chile</t>
  </si>
  <si>
    <t>Brazil</t>
  </si>
  <si>
    <t>Austria</t>
  </si>
  <si>
    <t>Alex Olmedo</t>
  </si>
  <si>
    <t>1st-won</t>
  </si>
  <si>
    <t>1st-loss</t>
  </si>
  <si>
    <t>2nd-won</t>
  </si>
  <si>
    <t>2nd-loss</t>
  </si>
  <si>
    <t>3rd-won</t>
  </si>
  <si>
    <t>3rd-loss</t>
  </si>
  <si>
    <t>4th-won</t>
  </si>
  <si>
    <t>4th-loss</t>
  </si>
  <si>
    <t>5th-won</t>
  </si>
  <si>
    <t>5th-loss</t>
  </si>
  <si>
    <t>7–6(7–2), 6–3, 7–5</t>
  </si>
  <si>
    <t>7–6(9–7), 6–4, 4–6, 6–3</t>
  </si>
  <si>
    <t>7–5, 3–6, 6–4, 7–6(9–7)</t>
  </si>
  <si>
    <t>6–3, 7–6(7–1), 5–7, 3–6, 6–2</t>
  </si>
  <si>
    <t>7–6(7–4), 6–3, 6–2</t>
  </si>
  <si>
    <t>7–5, 7–6(7–4), 6–2</t>
  </si>
  <si>
    <t>6–2, 7–6(7–1), 6–7(1–7), 6–4</t>
  </si>
  <si>
    <t>6–7(5–7), 6–4, 7–6(7–3), 6–2</t>
  </si>
  <si>
    <t>6–3, 6–7(3–7), 3–6, 6–1, 8–6</t>
  </si>
  <si>
    <t>4–6, 7–6(7–3), 5–2 retired[k]</t>
  </si>
  <si>
    <t>7–6(7–4), 6–4, 6–4</t>
  </si>
  <si>
    <t>4–6, 6–1, 7–6(8–6), 6–4</t>
  </si>
  <si>
    <t>4–6, 6–0, 6–3, 7–6(7–1)</t>
  </si>
  <si>
    <t>3–6, 6–4, 6–4, 7–6(7–4)</t>
  </si>
  <si>
    <t>7–6(7–3), 6–4, 6–2</t>
  </si>
  <si>
    <t>7–6(7–2), 6–4, 6–4</t>
  </si>
  <si>
    <t>4–6, 6–4, 6–3, 7–6(7–2)</t>
  </si>
  <si>
    <t>7–5, 3–6, 7–6(7–3), 3–6, 6–2</t>
  </si>
  <si>
    <t>6–3, 6–4, 7–6(13–11)</t>
  </si>
  <si>
    <t>5–7, 6–4, 6–2, 6–7(5–7), 7–5</t>
  </si>
  <si>
    <t>6–7(2–7), 7–6(7–3), 6–3, 6–2</t>
  </si>
  <si>
    <t>7–6(7–5), 6–7(4–7), 6–3, 6–0</t>
  </si>
  <si>
    <t>6–1, 7–5, 7–6(7–3)</t>
  </si>
  <si>
    <t>6–2, 6–7(5–7), 6–3, 3–6, 6–1</t>
  </si>
  <si>
    <t>2–6, 6–7(5–7), 6–4, 6–4, 7–5</t>
  </si>
  <si>
    <t>2–6, 7–6(7–0), 7–5</t>
  </si>
  <si>
    <t>7–6(7–5), 4–6, 6–0</t>
  </si>
  <si>
    <t>6–3, 7–6(7–3)</t>
  </si>
  <si>
    <t>6–7(7–4), 6–4, 7–5</t>
  </si>
  <si>
    <t>6–2, 7–6(7–5)</t>
  </si>
  <si>
    <t>6–7(4–7), 6–1, 6–3</t>
  </si>
  <si>
    <t>7–5, 7–6(7–1)</t>
  </si>
  <si>
    <t>6–1, 7–6(7–3)</t>
  </si>
  <si>
    <t>4–6, 7–6(9–7), 6–2</t>
  </si>
  <si>
    <t>7–6(7–4), 3–6, 6–4</t>
  </si>
  <si>
    <t>7–6(7–3), 6–0</t>
  </si>
  <si>
    <t>6–3, 7–6(7–5)</t>
  </si>
  <si>
    <t>7–6(7–2), 3–6, 6–4</t>
  </si>
  <si>
    <t>7–6(7–2), 5–7, 6–4</t>
  </si>
  <si>
    <t>6–3, 7–6(7–2)</t>
  </si>
  <si>
    <t>6-3, 7-6(7-4), 7-6(7-5)</t>
  </si>
  <si>
    <t>Aryna Sabalenka</t>
  </si>
  <si>
    <t>Elena Rybakina</t>
  </si>
  <si>
    <t>KAZ</t>
  </si>
  <si>
    <t>Stefanos Tsitsipas</t>
  </si>
  <si>
    <t>GRE</t>
  </si>
  <si>
    <t>Greece</t>
  </si>
  <si>
    <t>Kazakhstan</t>
  </si>
  <si>
    <t>4-6, 6-3, 6-4</t>
  </si>
  <si>
    <t>Wins</t>
  </si>
  <si>
    <t>Loss</t>
  </si>
  <si>
    <t>WinRate</t>
  </si>
  <si>
    <t>6-3, 6-2</t>
  </si>
  <si>
    <t>Qinwen Zheng</t>
  </si>
  <si>
    <t>JannikSinner</t>
  </si>
  <si>
    <t>ITA</t>
  </si>
  <si>
    <t>Italy</t>
  </si>
  <si>
    <t>3-6.3-6.6-4.6-4.6-3</t>
  </si>
  <si>
    <t>DaniilMedvedev</t>
  </si>
  <si>
    <t>Total wins</t>
  </si>
  <si>
    <t>Win rate</t>
  </si>
  <si>
    <t>Debut year</t>
  </si>
  <si>
    <t>Years Since Debut</t>
  </si>
  <si>
    <t>BAD start</t>
  </si>
  <si>
    <t>No of times reached final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</si>
</sst>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202124"/>
      <name val="Arial"/>
      <family val="2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theme="9" tint="0.79998168889431442"/>
      </patternFill>
    </fill>
  </fills>
  <borders count="4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0" fillId="0" borderId="1" xfId="0" applyBorder="1"/>
    <xf numFmtId="0" fontId="0" fillId="0" borderId="2" xfId="0" applyBorder="1"/>
    <xf numFmtId="0" fontId="0" fillId="2" borderId="1" xfId="0" applyFill="1" applyBorder="1"/>
    <xf numFmtId="0" fontId="0" fillId="2" borderId="2" xfId="0" applyFill="1" applyBorder="1"/>
    <xf numFmtId="0" fontId="0" fillId="3" borderId="2" xfId="0" applyFill="1" applyBorder="1"/>
    <xf numFmtId="0" fontId="0" fillId="4" borderId="2" xfId="0" applyFill="1" applyBorder="1"/>
    <xf numFmtId="0" fontId="2" fillId="3" borderId="2" xfId="0" applyFont="1" applyFill="1" applyBorder="1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right"/>
    </xf>
    <xf numFmtId="0" fontId="0" fillId="2" borderId="3" xfId="0" applyFill="1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 applyAlignment="1">
      <alignment horizontal="righ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2" borderId="0" xfId="0" applyFill="1"/>
    <xf numFmtId="0" fontId="0" fillId="2" borderId="2" xfId="0" applyFill="1" applyBorder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0" fontId="0" fillId="2" borderId="2" xfId="0" applyNumberFormat="1" applyFill="1" applyBorder="1"/>
    <xf numFmtId="10" fontId="0" fillId="0" borderId="2" xfId="0" applyNumberFormat="1" applyBorder="1"/>
    <xf numFmtId="0" fontId="0" fillId="0" borderId="2" xfId="0" applyBorder="1" applyAlignment="1">
      <alignment horizontal="left"/>
    </xf>
    <xf numFmtId="1" fontId="1" fillId="0" borderId="0" xfId="0" applyNumberFormat="1" applyFont="1" applyAlignment="1">
      <alignment horizontal="center"/>
    </xf>
    <xf numFmtId="1" fontId="0" fillId="2" borderId="1" xfId="0" applyNumberFormat="1" applyFill="1" applyBorder="1"/>
    <xf numFmtId="1" fontId="0" fillId="0" borderId="1" xfId="0" applyNumberFormat="1" applyBorder="1"/>
    <xf numFmtId="1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4" fillId="0" borderId="2" xfId="0" applyFont="1" applyBorder="1"/>
    <xf numFmtId="0" fontId="4" fillId="3" borderId="2" xfId="0" applyFont="1" applyFill="1" applyBorder="1"/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2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Y211"/>
  <sheetViews>
    <sheetView zoomScale="56" zoomScaleNormal="74" workbookViewId="0">
      <pane xSplit="1" ySplit="1" topLeftCell="F2" activePane="bottomRight" state="frozen"/>
      <selection pane="topRight" activeCell="B1" sqref="B1"/>
      <selection pane="bottomLeft" activeCell="A2" sqref="A2"/>
      <selection pane="bottomRight" activeCell="W2" sqref="W2"/>
    </sheetView>
  </sheetViews>
  <sheetFormatPr defaultRowHeight="28" customHeight="1" x14ac:dyDescent="0.35"/>
  <cols>
    <col min="1" max="1" width="6.453125" style="29" customWidth="1"/>
    <col min="2" max="2" width="8.7265625" bestFit="1" customWidth="1"/>
    <col min="3" max="3" width="19.453125" bestFit="1" customWidth="1"/>
    <col min="4" max="4" width="19.54296875" bestFit="1" customWidth="1"/>
    <col min="5" max="5" width="17" bestFit="1" customWidth="1"/>
    <col min="6" max="6" width="24.26953125" bestFit="1" customWidth="1"/>
    <col min="7" max="7" width="7.7265625" bestFit="1" customWidth="1"/>
    <col min="8" max="8" width="7.26953125" bestFit="1" customWidth="1"/>
    <col min="9" max="9" width="8.54296875" bestFit="1" customWidth="1"/>
    <col min="10" max="10" width="8" bestFit="1" customWidth="1"/>
    <col min="11" max="11" width="8.1796875" bestFit="1" customWidth="1"/>
    <col min="12" max="12" width="7.54296875" bestFit="1" customWidth="1"/>
    <col min="13" max="13" width="8.1796875" bestFit="1" customWidth="1"/>
    <col min="14" max="14" width="7.54296875" bestFit="1" customWidth="1"/>
    <col min="15" max="15" width="8.1796875" bestFit="1" customWidth="1"/>
    <col min="16" max="16" width="7.54296875" bestFit="1" customWidth="1"/>
    <col min="17" max="17" width="20.7265625" bestFit="1" customWidth="1"/>
    <col min="18" max="18" width="19.81640625" bestFit="1" customWidth="1"/>
    <col min="19" max="19" width="17.453125" bestFit="1" customWidth="1"/>
    <col min="21" max="21" width="31.453125" customWidth="1"/>
    <col min="22" max="22" width="8.7265625" style="31"/>
    <col min="23" max="23" width="8.7265625" style="29"/>
    <col min="24" max="24" width="15" style="29" customWidth="1"/>
    <col min="25" max="25" width="26.453125" customWidth="1"/>
  </cols>
  <sheetData>
    <row r="1" spans="1:25" s="1" customFormat="1" ht="30" customHeight="1" x14ac:dyDescent="0.35">
      <c r="A1" s="26" t="s">
        <v>0</v>
      </c>
      <c r="B1" s="2" t="s">
        <v>1</v>
      </c>
      <c r="C1" s="2" t="s">
        <v>2</v>
      </c>
      <c r="D1" s="2" t="s">
        <v>3</v>
      </c>
      <c r="E1" s="17" t="s">
        <v>4</v>
      </c>
      <c r="F1" s="1" t="s">
        <v>5</v>
      </c>
      <c r="G1" s="16" t="s">
        <v>392</v>
      </c>
      <c r="H1" s="16" t="s">
        <v>393</v>
      </c>
      <c r="I1" s="16" t="s">
        <v>394</v>
      </c>
      <c r="J1" s="16" t="s">
        <v>395</v>
      </c>
      <c r="K1" s="16" t="s">
        <v>396</v>
      </c>
      <c r="L1" s="16" t="s">
        <v>397</v>
      </c>
      <c r="M1" s="16" t="s">
        <v>398</v>
      </c>
      <c r="N1" s="16" t="s">
        <v>399</v>
      </c>
      <c r="O1" s="16" t="s">
        <v>400</v>
      </c>
      <c r="P1" s="16" t="s">
        <v>401</v>
      </c>
      <c r="Q1" s="2" t="s">
        <v>6</v>
      </c>
      <c r="R1" s="2" t="s">
        <v>7</v>
      </c>
      <c r="S1" s="17" t="s">
        <v>8</v>
      </c>
      <c r="T1" s="1" t="s">
        <v>461</v>
      </c>
      <c r="U1" s="1" t="s">
        <v>465</v>
      </c>
      <c r="V1" s="30" t="s">
        <v>462</v>
      </c>
      <c r="W1" s="26" t="s">
        <v>463</v>
      </c>
      <c r="X1" s="26" t="s">
        <v>464</v>
      </c>
      <c r="Y1" s="1" t="s">
        <v>466</v>
      </c>
    </row>
    <row r="2" spans="1:25" ht="14.5" x14ac:dyDescent="0.35">
      <c r="A2" s="27">
        <v>2024</v>
      </c>
      <c r="B2" s="4" t="s">
        <v>334</v>
      </c>
      <c r="C2" s="6" t="s">
        <v>443</v>
      </c>
      <c r="D2" s="6" t="s">
        <v>366</v>
      </c>
      <c r="E2" s="6" t="s">
        <v>353</v>
      </c>
      <c r="F2" s="19" t="s">
        <v>454</v>
      </c>
      <c r="G2" s="10">
        <v>6</v>
      </c>
      <c r="H2" s="11">
        <v>3</v>
      </c>
      <c r="I2" s="11">
        <v>6</v>
      </c>
      <c r="J2" s="11">
        <v>2</v>
      </c>
      <c r="K2" s="11"/>
      <c r="L2" s="11"/>
      <c r="M2" s="11"/>
      <c r="N2" s="12"/>
      <c r="O2" s="6"/>
      <c r="P2" s="6"/>
      <c r="Q2" s="6" t="s">
        <v>455</v>
      </c>
      <c r="R2" s="6" t="s">
        <v>365</v>
      </c>
      <c r="S2" s="6" t="s">
        <v>351</v>
      </c>
      <c r="T2">
        <f>COUNTIF($C$2:$C$1000, C2)</f>
        <v>2</v>
      </c>
      <c r="U2" s="22" t="b">
        <f>(H2+J2)-(G2+I2)&gt;-2</f>
        <v>0</v>
      </c>
      <c r="V2" s="31">
        <f>(SUM(H2,J2,L2,N2,P2)/(SUM(H2,J2,L2,N2,P2) + SUM(I2,K2,M2,O2,Q2)))*100</f>
        <v>45.454545454545453</v>
      </c>
      <c r="W2" s="29">
        <f>_xlfn.MINIFS($A$2:$A$1000, $C$2:$C$1000, C2)</f>
        <v>2023</v>
      </c>
      <c r="X2" s="29">
        <f>2024 - W2</f>
        <v>1</v>
      </c>
      <c r="Y2">
        <f>COUNTIF(C:C,C2)+COUNTIF(Q:Q,C2)</f>
        <v>2</v>
      </c>
    </row>
    <row r="3" spans="1:25" ht="19" customHeight="1" x14ac:dyDescent="0.35">
      <c r="A3" s="27">
        <v>2024</v>
      </c>
      <c r="B3" s="4" t="s">
        <v>199</v>
      </c>
      <c r="C3" s="6" t="s">
        <v>456</v>
      </c>
      <c r="D3" s="6" t="s">
        <v>457</v>
      </c>
      <c r="E3" s="6" t="s">
        <v>458</v>
      </c>
      <c r="F3" s="19" t="s">
        <v>459</v>
      </c>
      <c r="G3" s="11">
        <v>3</v>
      </c>
      <c r="H3" s="11">
        <v>6</v>
      </c>
      <c r="I3" s="11">
        <v>3</v>
      </c>
      <c r="J3" s="11">
        <v>6</v>
      </c>
      <c r="K3" s="11">
        <v>6</v>
      </c>
      <c r="L3" s="11">
        <v>4</v>
      </c>
      <c r="M3" s="11">
        <v>6</v>
      </c>
      <c r="N3" s="12">
        <v>4</v>
      </c>
      <c r="O3" s="6">
        <v>6</v>
      </c>
      <c r="P3" s="6">
        <v>3</v>
      </c>
      <c r="Q3" s="6" t="s">
        <v>460</v>
      </c>
      <c r="R3" s="6" t="s">
        <v>368</v>
      </c>
      <c r="S3" s="6" t="s">
        <v>340</v>
      </c>
      <c r="T3">
        <f t="shared" ref="T3:T66" si="0">COUNTIF($C$2:$C$1000, C3)</f>
        <v>1</v>
      </c>
      <c r="U3" s="22" t="b">
        <f t="shared" ref="U3:U66" si="1">(H3+J3)-(G3+I3)&gt;-2</f>
        <v>1</v>
      </c>
      <c r="V3" s="31">
        <f t="shared" ref="V3:V66" si="2">(SUM(H3,J3,L3,N3,P3)/(SUM(H3,J3,L3,N3,P3) + SUM(I3,K3,M3,O3,Q3)))*100</f>
        <v>52.272727272727273</v>
      </c>
      <c r="W3" s="29">
        <f t="shared" ref="W3:W66" si="3">_xlfn.MINIFS($A$2:$A$1000, $C$2:$C$1000, C3)</f>
        <v>2024</v>
      </c>
      <c r="X3" s="29">
        <f t="shared" ref="X3:X66" si="4">2024 - W3</f>
        <v>0</v>
      </c>
      <c r="Y3">
        <f t="shared" ref="Y3:Y66" si="5">COUNTIF(C:C,C3)+COUNTIF(Q:Q,C3)</f>
        <v>1</v>
      </c>
    </row>
    <row r="4" spans="1:25" s="22" customFormat="1" ht="28" customHeight="1" x14ac:dyDescent="0.35">
      <c r="A4" s="28">
        <v>2023</v>
      </c>
      <c r="B4" s="4" t="s">
        <v>334</v>
      </c>
      <c r="C4" s="20" t="s">
        <v>443</v>
      </c>
      <c r="D4" s="20" t="s">
        <v>366</v>
      </c>
      <c r="E4" s="20" t="s">
        <v>353</v>
      </c>
      <c r="F4" s="20" t="s">
        <v>450</v>
      </c>
      <c r="G4" s="21">
        <v>4</v>
      </c>
      <c r="H4" s="21">
        <v>6</v>
      </c>
      <c r="I4" s="21">
        <v>6</v>
      </c>
      <c r="J4" s="21">
        <v>3</v>
      </c>
      <c r="K4" s="21">
        <v>6</v>
      </c>
      <c r="L4" s="21">
        <v>4</v>
      </c>
      <c r="M4" s="21"/>
      <c r="N4" s="21"/>
      <c r="O4" s="21"/>
      <c r="P4" s="21"/>
      <c r="Q4" s="20" t="s">
        <v>444</v>
      </c>
      <c r="R4" s="20" t="s">
        <v>445</v>
      </c>
      <c r="S4" s="20" t="s">
        <v>449</v>
      </c>
      <c r="T4">
        <f t="shared" si="0"/>
        <v>2</v>
      </c>
      <c r="U4" s="22" t="b">
        <f t="shared" si="1"/>
        <v>1</v>
      </c>
      <c r="V4" s="31">
        <f t="shared" si="2"/>
        <v>52</v>
      </c>
      <c r="W4" s="29">
        <f t="shared" si="3"/>
        <v>2023</v>
      </c>
      <c r="X4" s="29">
        <f t="shared" si="4"/>
        <v>1</v>
      </c>
      <c r="Y4">
        <f t="shared" si="5"/>
        <v>2</v>
      </c>
    </row>
    <row r="5" spans="1:25" s="22" customFormat="1" ht="28" customHeight="1" x14ac:dyDescent="0.35">
      <c r="A5" s="28">
        <v>2023</v>
      </c>
      <c r="B5" s="4" t="s">
        <v>199</v>
      </c>
      <c r="C5" s="4" t="s">
        <v>184</v>
      </c>
      <c r="D5" s="4" t="s">
        <v>360</v>
      </c>
      <c r="E5" s="4" t="s">
        <v>339</v>
      </c>
      <c r="F5" s="20" t="s">
        <v>442</v>
      </c>
      <c r="G5" s="21">
        <v>6</v>
      </c>
      <c r="H5" s="21">
        <v>3</v>
      </c>
      <c r="I5" s="21">
        <v>7</v>
      </c>
      <c r="J5" s="21">
        <v>6</v>
      </c>
      <c r="K5" s="21">
        <v>7</v>
      </c>
      <c r="L5" s="21">
        <v>6</v>
      </c>
      <c r="M5" s="21"/>
      <c r="N5" s="21"/>
      <c r="O5" s="21"/>
      <c r="P5" s="21"/>
      <c r="Q5" s="20" t="s">
        <v>446</v>
      </c>
      <c r="R5" s="20" t="s">
        <v>447</v>
      </c>
      <c r="S5" s="20" t="s">
        <v>448</v>
      </c>
      <c r="T5">
        <f t="shared" si="0"/>
        <v>10</v>
      </c>
      <c r="U5" s="22" t="b">
        <f t="shared" si="1"/>
        <v>0</v>
      </c>
      <c r="V5" s="31">
        <f>(SUM(G5,I5,K5,M5,O5)/(SUM(G5,I5,K5,M5,O5) + SUM(H5,J5,L5,N5,P5)))*100</f>
        <v>57.142857142857139</v>
      </c>
      <c r="W5" s="29">
        <f t="shared" si="3"/>
        <v>2008</v>
      </c>
      <c r="X5" s="29">
        <f t="shared" si="4"/>
        <v>16</v>
      </c>
      <c r="Y5">
        <f t="shared" si="5"/>
        <v>10</v>
      </c>
    </row>
    <row r="6" spans="1:25" ht="14.5" x14ac:dyDescent="0.35">
      <c r="A6" s="5">
        <v>2022</v>
      </c>
      <c r="B6" s="4" t="s">
        <v>334</v>
      </c>
      <c r="C6" s="6" t="s">
        <v>332</v>
      </c>
      <c r="D6" s="6" t="s">
        <v>359</v>
      </c>
      <c r="E6" s="6" t="s">
        <v>355</v>
      </c>
      <c r="F6" s="19" t="s">
        <v>441</v>
      </c>
      <c r="G6" s="10">
        <v>6</v>
      </c>
      <c r="H6" s="11">
        <v>3</v>
      </c>
      <c r="I6" s="11">
        <v>7</v>
      </c>
      <c r="J6" s="11">
        <v>6</v>
      </c>
      <c r="K6" s="11"/>
      <c r="L6" s="11"/>
      <c r="M6" s="11"/>
      <c r="N6" s="11"/>
      <c r="O6" s="11"/>
      <c r="P6" s="12"/>
      <c r="Q6" s="6" t="s">
        <v>333</v>
      </c>
      <c r="R6" s="6" t="s">
        <v>362</v>
      </c>
      <c r="S6" s="6" t="s">
        <v>336</v>
      </c>
      <c r="T6">
        <f t="shared" si="0"/>
        <v>1</v>
      </c>
      <c r="U6" s="22" t="b">
        <f t="shared" si="1"/>
        <v>0</v>
      </c>
      <c r="V6" s="31">
        <f t="shared" si="2"/>
        <v>56.25</v>
      </c>
      <c r="W6" s="29">
        <f t="shared" si="3"/>
        <v>2022</v>
      </c>
      <c r="X6" s="29">
        <f t="shared" si="4"/>
        <v>2</v>
      </c>
      <c r="Y6">
        <f t="shared" si="5"/>
        <v>1</v>
      </c>
    </row>
    <row r="7" spans="1:25" ht="28" customHeight="1" x14ac:dyDescent="0.35">
      <c r="A7" s="27">
        <v>2022</v>
      </c>
      <c r="B7" s="4" t="s">
        <v>199</v>
      </c>
      <c r="C7" s="6" t="s">
        <v>186</v>
      </c>
      <c r="D7" s="6" t="s">
        <v>358</v>
      </c>
      <c r="E7" s="6" t="s">
        <v>348</v>
      </c>
      <c r="F7" s="6" t="s">
        <v>426</v>
      </c>
      <c r="G7" s="10">
        <v>2</v>
      </c>
      <c r="H7" s="11">
        <v>6</v>
      </c>
      <c r="I7" s="11">
        <v>6</v>
      </c>
      <c r="J7" s="11">
        <v>7</v>
      </c>
      <c r="K7" s="11">
        <v>6</v>
      </c>
      <c r="L7" s="11">
        <v>4</v>
      </c>
      <c r="M7" s="11">
        <v>6</v>
      </c>
      <c r="N7" s="11">
        <v>4</v>
      </c>
      <c r="O7" s="11">
        <v>7</v>
      </c>
      <c r="P7" s="12">
        <v>5</v>
      </c>
      <c r="Q7" s="6" t="s">
        <v>197</v>
      </c>
      <c r="R7" s="6" t="s">
        <v>368</v>
      </c>
      <c r="S7" s="6" t="s">
        <v>340</v>
      </c>
      <c r="T7">
        <f t="shared" si="0"/>
        <v>2</v>
      </c>
      <c r="U7" s="22" t="b">
        <f t="shared" si="1"/>
        <v>1</v>
      </c>
      <c r="V7" s="31">
        <f>(SUM(G7,I7,K7,M7,O7)/(SUM(G7,I7,K7,M7,O7) + SUM(H7,J7,L7,N7,P7)))*100</f>
        <v>50.943396226415096</v>
      </c>
      <c r="W7" s="29">
        <f t="shared" si="3"/>
        <v>2009</v>
      </c>
      <c r="X7" s="29">
        <f t="shared" si="4"/>
        <v>15</v>
      </c>
      <c r="Y7">
        <f t="shared" si="5"/>
        <v>6</v>
      </c>
    </row>
    <row r="8" spans="1:25" ht="28" customHeight="1" x14ac:dyDescent="0.35">
      <c r="A8" s="3">
        <v>2021</v>
      </c>
      <c r="B8" s="4" t="s">
        <v>334</v>
      </c>
      <c r="C8" s="4" t="s">
        <v>326</v>
      </c>
      <c r="D8" s="4" t="s">
        <v>361</v>
      </c>
      <c r="E8" s="4" t="s">
        <v>343</v>
      </c>
      <c r="F8" s="4" t="s">
        <v>220</v>
      </c>
      <c r="G8" s="13">
        <v>6</v>
      </c>
      <c r="H8" s="14">
        <v>4</v>
      </c>
      <c r="I8" s="14">
        <v>6</v>
      </c>
      <c r="J8" s="14">
        <v>3</v>
      </c>
      <c r="K8" s="14"/>
      <c r="L8" s="14"/>
      <c r="M8" s="14"/>
      <c r="N8" s="14"/>
      <c r="O8" s="14"/>
      <c r="P8" s="15"/>
      <c r="Q8" s="4" t="s">
        <v>331</v>
      </c>
      <c r="R8" s="4" t="s">
        <v>362</v>
      </c>
      <c r="S8" s="4" t="s">
        <v>336</v>
      </c>
      <c r="T8">
        <f t="shared" si="0"/>
        <v>2</v>
      </c>
      <c r="U8" s="22" t="b">
        <f t="shared" si="1"/>
        <v>0</v>
      </c>
      <c r="V8" s="31">
        <f t="shared" si="2"/>
        <v>53.846153846153847</v>
      </c>
      <c r="W8" s="29">
        <f t="shared" si="3"/>
        <v>2019</v>
      </c>
      <c r="X8" s="29">
        <f t="shared" si="4"/>
        <v>5</v>
      </c>
      <c r="Y8">
        <f t="shared" si="5"/>
        <v>2</v>
      </c>
    </row>
    <row r="9" spans="1:25" ht="28" customHeight="1" x14ac:dyDescent="0.35">
      <c r="A9" s="28">
        <v>2021</v>
      </c>
      <c r="B9" s="4" t="s">
        <v>199</v>
      </c>
      <c r="C9" s="4" t="s">
        <v>184</v>
      </c>
      <c r="D9" s="4" t="s">
        <v>360</v>
      </c>
      <c r="E9" s="4" t="s">
        <v>339</v>
      </c>
      <c r="F9" s="4" t="s">
        <v>198</v>
      </c>
      <c r="G9" s="13">
        <v>7</v>
      </c>
      <c r="H9" s="14">
        <v>5</v>
      </c>
      <c r="I9" s="14">
        <v>6</v>
      </c>
      <c r="J9" s="14">
        <v>2</v>
      </c>
      <c r="K9" s="14">
        <v>6</v>
      </c>
      <c r="L9" s="14">
        <v>2</v>
      </c>
      <c r="M9" s="14"/>
      <c r="N9" s="14"/>
      <c r="O9" s="14"/>
      <c r="P9" s="15"/>
      <c r="Q9" s="4" t="s">
        <v>197</v>
      </c>
      <c r="R9" s="4" t="s">
        <v>368</v>
      </c>
      <c r="S9" s="4" t="s">
        <v>340</v>
      </c>
      <c r="T9">
        <f t="shared" si="0"/>
        <v>10</v>
      </c>
      <c r="U9" s="22" t="b">
        <f t="shared" si="1"/>
        <v>0</v>
      </c>
      <c r="V9" s="31">
        <f>(SUM(G9,I9,K9,M9,O9)/(SUM(G9,I9,K9,M9,O9) + SUM(H9,J9,L9,N9,P9)))*100</f>
        <v>67.857142857142861</v>
      </c>
      <c r="W9" s="29">
        <f t="shared" si="3"/>
        <v>2008</v>
      </c>
      <c r="X9" s="29">
        <f t="shared" si="4"/>
        <v>16</v>
      </c>
      <c r="Y9">
        <f t="shared" si="5"/>
        <v>10</v>
      </c>
    </row>
    <row r="10" spans="1:25" ht="14.5" x14ac:dyDescent="0.35">
      <c r="A10" s="5">
        <v>2020</v>
      </c>
      <c r="B10" s="4" t="s">
        <v>334</v>
      </c>
      <c r="C10" s="6" t="s">
        <v>328</v>
      </c>
      <c r="D10" s="6" t="s">
        <v>362</v>
      </c>
      <c r="E10" s="6" t="s">
        <v>336</v>
      </c>
      <c r="F10" s="6" t="s">
        <v>330</v>
      </c>
      <c r="G10" s="10">
        <v>4</v>
      </c>
      <c r="H10" s="11">
        <v>6</v>
      </c>
      <c r="I10" s="11">
        <v>6</v>
      </c>
      <c r="J10" s="11">
        <v>2</v>
      </c>
      <c r="K10" s="11">
        <v>6</v>
      </c>
      <c r="L10" s="11">
        <v>2</v>
      </c>
      <c r="M10" s="11"/>
      <c r="N10" s="11"/>
      <c r="O10" s="11"/>
      <c r="P10" s="12"/>
      <c r="Q10" s="6" t="s">
        <v>329</v>
      </c>
      <c r="R10" s="6" t="s">
        <v>358</v>
      </c>
      <c r="S10" s="6" t="s">
        <v>348</v>
      </c>
      <c r="T10">
        <f t="shared" si="0"/>
        <v>1</v>
      </c>
      <c r="U10" s="22" t="b">
        <f t="shared" si="1"/>
        <v>0</v>
      </c>
      <c r="V10" s="31">
        <f t="shared" si="2"/>
        <v>45.454545454545453</v>
      </c>
      <c r="W10" s="29">
        <f t="shared" si="3"/>
        <v>2020</v>
      </c>
      <c r="X10" s="29">
        <f t="shared" si="4"/>
        <v>4</v>
      </c>
      <c r="Y10">
        <f t="shared" si="5"/>
        <v>1</v>
      </c>
    </row>
    <row r="11" spans="1:25" ht="28" customHeight="1" x14ac:dyDescent="0.35">
      <c r="A11" s="27">
        <v>2020</v>
      </c>
      <c r="B11" s="4" t="s">
        <v>199</v>
      </c>
      <c r="C11" s="6" t="s">
        <v>184</v>
      </c>
      <c r="D11" s="6" t="s">
        <v>360</v>
      </c>
      <c r="E11" s="7" t="s">
        <v>339</v>
      </c>
      <c r="F11" s="6" t="s">
        <v>196</v>
      </c>
      <c r="G11" s="10">
        <v>6</v>
      </c>
      <c r="H11" s="11">
        <v>4</v>
      </c>
      <c r="I11" s="11">
        <v>4</v>
      </c>
      <c r="J11" s="11">
        <v>6</v>
      </c>
      <c r="K11" s="11">
        <v>2</v>
      </c>
      <c r="L11" s="11">
        <v>6</v>
      </c>
      <c r="M11" s="11">
        <v>6</v>
      </c>
      <c r="N11" s="11">
        <v>3</v>
      </c>
      <c r="O11" s="11">
        <v>6</v>
      </c>
      <c r="P11" s="12">
        <v>4</v>
      </c>
      <c r="Q11" s="6" t="s">
        <v>195</v>
      </c>
      <c r="R11" s="6" t="s">
        <v>377</v>
      </c>
      <c r="S11" s="6" t="s">
        <v>390</v>
      </c>
      <c r="T11">
        <f t="shared" si="0"/>
        <v>10</v>
      </c>
      <c r="U11" s="22" t="b">
        <f t="shared" si="1"/>
        <v>1</v>
      </c>
      <c r="V11" s="31">
        <f>(SUM(G11,I11,K11,M11,O11)/(SUM(G11,I11,K11,M11,O11) + SUM(H11,J11,L11,N11,P11)))*100</f>
        <v>51.063829787234042</v>
      </c>
      <c r="W11" s="29">
        <f t="shared" si="3"/>
        <v>2008</v>
      </c>
      <c r="X11" s="29">
        <f t="shared" si="4"/>
        <v>16</v>
      </c>
      <c r="Y11">
        <f t="shared" si="5"/>
        <v>10</v>
      </c>
    </row>
    <row r="12" spans="1:25" ht="14.5" x14ac:dyDescent="0.35">
      <c r="A12" s="28">
        <v>2019</v>
      </c>
      <c r="B12" s="4" t="s">
        <v>334</v>
      </c>
      <c r="C12" s="4" t="s">
        <v>326</v>
      </c>
      <c r="D12" s="4" t="s">
        <v>361</v>
      </c>
      <c r="E12" s="4" t="s">
        <v>343</v>
      </c>
      <c r="F12" s="4" t="s">
        <v>440</v>
      </c>
      <c r="G12" s="13">
        <v>7</v>
      </c>
      <c r="H12" s="14">
        <v>6</v>
      </c>
      <c r="I12" s="14">
        <v>5</v>
      </c>
      <c r="J12" s="14">
        <v>7</v>
      </c>
      <c r="K12" s="14">
        <v>6</v>
      </c>
      <c r="L12" s="14">
        <v>4</v>
      </c>
      <c r="M12" s="14"/>
      <c r="N12" s="14"/>
      <c r="O12" s="14"/>
      <c r="P12" s="15"/>
      <c r="Q12" s="4" t="s">
        <v>327</v>
      </c>
      <c r="R12" s="4" t="s">
        <v>371</v>
      </c>
      <c r="S12" s="4" t="s">
        <v>350</v>
      </c>
      <c r="T12">
        <f t="shared" si="0"/>
        <v>2</v>
      </c>
      <c r="U12" s="22" t="b">
        <f t="shared" si="1"/>
        <v>1</v>
      </c>
      <c r="V12" s="31">
        <f t="shared" si="2"/>
        <v>60.714285714285708</v>
      </c>
      <c r="W12" s="29">
        <f t="shared" si="3"/>
        <v>2019</v>
      </c>
      <c r="X12" s="29">
        <f t="shared" si="4"/>
        <v>5</v>
      </c>
      <c r="Y12">
        <f t="shared" si="5"/>
        <v>2</v>
      </c>
    </row>
    <row r="13" spans="1:25" ht="28" customHeight="1" x14ac:dyDescent="0.35">
      <c r="A13" s="28">
        <v>2019</v>
      </c>
      <c r="B13" s="4" t="s">
        <v>199</v>
      </c>
      <c r="C13" s="4" t="s">
        <v>184</v>
      </c>
      <c r="D13" s="4" t="s">
        <v>360</v>
      </c>
      <c r="E13" s="4" t="s">
        <v>339</v>
      </c>
      <c r="F13" s="4" t="s">
        <v>194</v>
      </c>
      <c r="G13" s="13">
        <v>6</v>
      </c>
      <c r="H13" s="14">
        <v>3</v>
      </c>
      <c r="I13" s="14">
        <v>6</v>
      </c>
      <c r="J13" s="14">
        <v>2</v>
      </c>
      <c r="K13" s="14">
        <v>6</v>
      </c>
      <c r="L13" s="14">
        <v>3</v>
      </c>
      <c r="M13" s="14"/>
      <c r="N13" s="14"/>
      <c r="O13" s="14"/>
      <c r="P13" s="15"/>
      <c r="Q13" s="4" t="s">
        <v>186</v>
      </c>
      <c r="R13" s="4" t="s">
        <v>358</v>
      </c>
      <c r="S13" s="4" t="s">
        <v>348</v>
      </c>
      <c r="T13">
        <f t="shared" si="0"/>
        <v>10</v>
      </c>
      <c r="U13" s="22" t="b">
        <f t="shared" si="1"/>
        <v>0</v>
      </c>
      <c r="V13" s="31">
        <f>(SUM(G13,I13,K13,M13,O13)/(SUM(G13,I13,K13,M13,O13) + SUM(H13,J13,L13,N13,P13)))*100</f>
        <v>69.230769230769226</v>
      </c>
      <c r="W13" s="29">
        <f t="shared" si="3"/>
        <v>2008</v>
      </c>
      <c r="X13" s="29">
        <f t="shared" si="4"/>
        <v>16</v>
      </c>
      <c r="Y13">
        <f t="shared" si="5"/>
        <v>10</v>
      </c>
    </row>
    <row r="14" spans="1:25" ht="14.5" x14ac:dyDescent="0.35">
      <c r="A14" s="27">
        <v>2018</v>
      </c>
      <c r="B14" s="4" t="s">
        <v>334</v>
      </c>
      <c r="C14" s="6" t="s">
        <v>324</v>
      </c>
      <c r="D14" s="6" t="s">
        <v>363</v>
      </c>
      <c r="E14" s="6" t="s">
        <v>349</v>
      </c>
      <c r="F14" s="6" t="s">
        <v>439</v>
      </c>
      <c r="G14" s="10">
        <v>7</v>
      </c>
      <c r="H14" s="11">
        <v>6</v>
      </c>
      <c r="I14" s="11">
        <v>3</v>
      </c>
      <c r="J14" s="11">
        <v>6</v>
      </c>
      <c r="K14" s="11">
        <v>6</v>
      </c>
      <c r="L14" s="11">
        <v>4</v>
      </c>
      <c r="M14" s="11"/>
      <c r="N14" s="11"/>
      <c r="O14" s="11"/>
      <c r="P14" s="12"/>
      <c r="Q14" s="6" t="s">
        <v>325</v>
      </c>
      <c r="R14" s="6" t="s">
        <v>378</v>
      </c>
      <c r="S14" s="6" t="s">
        <v>385</v>
      </c>
      <c r="T14">
        <f t="shared" si="0"/>
        <v>1</v>
      </c>
      <c r="U14" s="22" t="b">
        <f t="shared" si="1"/>
        <v>1</v>
      </c>
      <c r="V14" s="31">
        <f t="shared" si="2"/>
        <v>64</v>
      </c>
      <c r="W14" s="29">
        <f t="shared" si="3"/>
        <v>2018</v>
      </c>
      <c r="X14" s="29">
        <f t="shared" si="4"/>
        <v>6</v>
      </c>
      <c r="Y14">
        <f t="shared" si="5"/>
        <v>1</v>
      </c>
    </row>
    <row r="15" spans="1:25" ht="28" customHeight="1" x14ac:dyDescent="0.35">
      <c r="A15" s="27">
        <v>2018</v>
      </c>
      <c r="B15" s="4" t="s">
        <v>199</v>
      </c>
      <c r="C15" s="6" t="s">
        <v>178</v>
      </c>
      <c r="D15" s="6" t="s">
        <v>364</v>
      </c>
      <c r="E15" s="6" t="s">
        <v>357</v>
      </c>
      <c r="F15" s="6" t="s">
        <v>425</v>
      </c>
      <c r="G15" s="10">
        <v>6</v>
      </c>
      <c r="H15" s="11">
        <v>2</v>
      </c>
      <c r="I15" s="11">
        <v>6</v>
      </c>
      <c r="J15" s="11">
        <v>7</v>
      </c>
      <c r="K15" s="11">
        <v>6</v>
      </c>
      <c r="L15" s="11">
        <v>3</v>
      </c>
      <c r="M15" s="11">
        <v>3</v>
      </c>
      <c r="N15" s="11">
        <v>6</v>
      </c>
      <c r="O15" s="11">
        <v>6</v>
      </c>
      <c r="P15" s="12">
        <v>1</v>
      </c>
      <c r="Q15" s="6" t="s">
        <v>193</v>
      </c>
      <c r="R15" s="6" t="s">
        <v>379</v>
      </c>
      <c r="S15" s="6" t="s">
        <v>386</v>
      </c>
      <c r="T15">
        <f t="shared" si="0"/>
        <v>6</v>
      </c>
      <c r="U15" s="22" t="b">
        <f t="shared" si="1"/>
        <v>0</v>
      </c>
      <c r="V15" s="31">
        <f>(SUM(G15,I15,K15,M15,O15)/(SUM(G15,I15,K15,M15,O15) + SUM(H15,J15,L15,N15,P15)))*100</f>
        <v>58.695652173913047</v>
      </c>
      <c r="W15" s="29">
        <f t="shared" si="3"/>
        <v>2004</v>
      </c>
      <c r="X15" s="29">
        <f t="shared" si="4"/>
        <v>20</v>
      </c>
      <c r="Y15">
        <f t="shared" si="5"/>
        <v>7</v>
      </c>
    </row>
    <row r="16" spans="1:25" ht="28" customHeight="1" x14ac:dyDescent="0.35">
      <c r="A16" s="28">
        <v>2017</v>
      </c>
      <c r="B16" s="4" t="s">
        <v>334</v>
      </c>
      <c r="C16" s="4" t="s">
        <v>305</v>
      </c>
      <c r="D16" s="4" t="s">
        <v>362</v>
      </c>
      <c r="E16" s="8" t="s">
        <v>336</v>
      </c>
      <c r="F16" s="4" t="s">
        <v>226</v>
      </c>
      <c r="G16" s="13">
        <v>6</v>
      </c>
      <c r="H16" s="14">
        <v>4</v>
      </c>
      <c r="I16" s="14">
        <v>6</v>
      </c>
      <c r="J16" s="14">
        <v>4</v>
      </c>
      <c r="K16" s="14"/>
      <c r="L16" s="14"/>
      <c r="M16" s="14"/>
      <c r="N16" s="14"/>
      <c r="O16" s="14"/>
      <c r="P16" s="15"/>
      <c r="Q16" s="4" t="s">
        <v>306</v>
      </c>
      <c r="R16" s="4" t="s">
        <v>362</v>
      </c>
      <c r="S16" s="4" t="s">
        <v>336</v>
      </c>
      <c r="T16">
        <f t="shared" si="0"/>
        <v>7</v>
      </c>
      <c r="U16" s="22" t="b">
        <f t="shared" si="1"/>
        <v>0</v>
      </c>
      <c r="V16" s="31">
        <f t="shared" si="2"/>
        <v>57.142857142857139</v>
      </c>
      <c r="W16" s="29">
        <f t="shared" si="3"/>
        <v>2003</v>
      </c>
      <c r="X16" s="29">
        <f t="shared" si="4"/>
        <v>21</v>
      </c>
      <c r="Y16">
        <f t="shared" si="5"/>
        <v>8</v>
      </c>
    </row>
    <row r="17" spans="1:25" ht="28" customHeight="1" x14ac:dyDescent="0.35">
      <c r="A17" s="28">
        <v>2017</v>
      </c>
      <c r="B17" s="4" t="s">
        <v>199</v>
      </c>
      <c r="C17" s="4" t="s">
        <v>178</v>
      </c>
      <c r="D17" s="4" t="s">
        <v>364</v>
      </c>
      <c r="E17" s="4" t="s">
        <v>357</v>
      </c>
      <c r="F17" s="4" t="s">
        <v>192</v>
      </c>
      <c r="G17" s="13">
        <v>6</v>
      </c>
      <c r="H17" s="14">
        <v>4</v>
      </c>
      <c r="I17" s="14">
        <v>3</v>
      </c>
      <c r="J17" s="14">
        <v>6</v>
      </c>
      <c r="K17" s="14">
        <v>6</v>
      </c>
      <c r="L17" s="14">
        <v>1</v>
      </c>
      <c r="M17" s="14">
        <v>3</v>
      </c>
      <c r="N17" s="14">
        <v>6</v>
      </c>
      <c r="O17" s="14">
        <v>6</v>
      </c>
      <c r="P17" s="15">
        <v>3</v>
      </c>
      <c r="Q17" s="4" t="s">
        <v>186</v>
      </c>
      <c r="R17" s="4" t="s">
        <v>358</v>
      </c>
      <c r="S17" s="4" t="s">
        <v>348</v>
      </c>
      <c r="T17">
        <f t="shared" si="0"/>
        <v>6</v>
      </c>
      <c r="U17" s="22" t="b">
        <f t="shared" si="1"/>
        <v>1</v>
      </c>
      <c r="V17" s="31">
        <f>(SUM(G17,I17,K17,M17,O17)/(SUM(G17,I17,K17,M17,O17) + SUM(H17,J17,L17,N17,P17)))*100</f>
        <v>54.54545454545454</v>
      </c>
      <c r="W17" s="29">
        <f t="shared" si="3"/>
        <v>2004</v>
      </c>
      <c r="X17" s="29">
        <f t="shared" si="4"/>
        <v>20</v>
      </c>
      <c r="Y17">
        <f t="shared" si="5"/>
        <v>7</v>
      </c>
    </row>
    <row r="18" spans="1:25" ht="14.5" x14ac:dyDescent="0.35">
      <c r="A18" s="27">
        <v>2016</v>
      </c>
      <c r="B18" s="4" t="s">
        <v>334</v>
      </c>
      <c r="C18" s="6" t="s">
        <v>323</v>
      </c>
      <c r="D18" s="6" t="s">
        <v>346</v>
      </c>
      <c r="E18" s="6" t="s">
        <v>344</v>
      </c>
      <c r="F18" s="6" t="s">
        <v>242</v>
      </c>
      <c r="G18" s="10">
        <v>6</v>
      </c>
      <c r="H18" s="11">
        <v>4</v>
      </c>
      <c r="I18" s="11">
        <v>3</v>
      </c>
      <c r="J18" s="11">
        <v>6</v>
      </c>
      <c r="K18" s="11">
        <v>6</v>
      </c>
      <c r="L18" s="11">
        <v>4</v>
      </c>
      <c r="M18" s="11"/>
      <c r="N18" s="11"/>
      <c r="O18" s="11"/>
      <c r="P18" s="12"/>
      <c r="Q18" s="6" t="s">
        <v>305</v>
      </c>
      <c r="R18" s="6" t="s">
        <v>362</v>
      </c>
      <c r="S18" s="6" t="s">
        <v>336</v>
      </c>
      <c r="T18">
        <f t="shared" si="0"/>
        <v>1</v>
      </c>
      <c r="U18" s="22" t="b">
        <f t="shared" si="1"/>
        <v>1</v>
      </c>
      <c r="V18" s="31">
        <f t="shared" si="2"/>
        <v>60.869565217391312</v>
      </c>
      <c r="W18" s="29">
        <f t="shared" si="3"/>
        <v>2016</v>
      </c>
      <c r="X18" s="29">
        <f t="shared" si="4"/>
        <v>8</v>
      </c>
      <c r="Y18">
        <f t="shared" si="5"/>
        <v>1</v>
      </c>
    </row>
    <row r="19" spans="1:25" ht="28" customHeight="1" x14ac:dyDescent="0.35">
      <c r="A19" s="27">
        <v>2016</v>
      </c>
      <c r="B19" s="4" t="s">
        <v>199</v>
      </c>
      <c r="C19" s="6" t="s">
        <v>184</v>
      </c>
      <c r="D19" s="6" t="s">
        <v>360</v>
      </c>
      <c r="E19" s="7" t="s">
        <v>339</v>
      </c>
      <c r="F19" s="6" t="s">
        <v>424</v>
      </c>
      <c r="G19" s="10">
        <v>6</v>
      </c>
      <c r="H19" s="11">
        <v>1</v>
      </c>
      <c r="I19" s="11">
        <v>7</v>
      </c>
      <c r="J19" s="11">
        <v>5</v>
      </c>
      <c r="K19" s="11">
        <v>7</v>
      </c>
      <c r="L19" s="11">
        <v>6</v>
      </c>
      <c r="M19" s="11"/>
      <c r="N19" s="11"/>
      <c r="O19" s="11"/>
      <c r="P19" s="12"/>
      <c r="Q19" s="6" t="s">
        <v>187</v>
      </c>
      <c r="R19" s="6" t="s">
        <v>352</v>
      </c>
      <c r="S19" s="6" t="s">
        <v>345</v>
      </c>
      <c r="T19">
        <f t="shared" si="0"/>
        <v>10</v>
      </c>
      <c r="U19" s="22" t="b">
        <f t="shared" si="1"/>
        <v>0</v>
      </c>
      <c r="V19" s="31">
        <f>(SUM(G19,I19,K19,M19,O19)/(SUM(G19,I19,K19,M19,O19) + SUM(H19,J19,L19,N19,P19)))*100</f>
        <v>62.5</v>
      </c>
      <c r="W19" s="29">
        <f t="shared" si="3"/>
        <v>2008</v>
      </c>
      <c r="X19" s="29">
        <f t="shared" si="4"/>
        <v>16</v>
      </c>
      <c r="Y19">
        <f t="shared" si="5"/>
        <v>10</v>
      </c>
    </row>
    <row r="20" spans="1:25" ht="14.5" x14ac:dyDescent="0.35">
      <c r="A20" s="28">
        <v>2015</v>
      </c>
      <c r="B20" s="4" t="s">
        <v>334</v>
      </c>
      <c r="C20" s="4" t="s">
        <v>305</v>
      </c>
      <c r="D20" s="4" t="s">
        <v>362</v>
      </c>
      <c r="E20" s="8" t="s">
        <v>336</v>
      </c>
      <c r="F20" s="4" t="s">
        <v>438</v>
      </c>
      <c r="G20" s="13">
        <v>6</v>
      </c>
      <c r="H20" s="14">
        <v>3</v>
      </c>
      <c r="I20" s="14">
        <v>7</v>
      </c>
      <c r="J20" s="14">
        <v>6</v>
      </c>
      <c r="K20" s="14"/>
      <c r="L20" s="14"/>
      <c r="M20" s="14"/>
      <c r="N20" s="14"/>
      <c r="O20" s="14"/>
      <c r="P20" s="15"/>
      <c r="Q20" s="4" t="s">
        <v>312</v>
      </c>
      <c r="R20" s="4" t="s">
        <v>368</v>
      </c>
      <c r="S20" s="4" t="s">
        <v>340</v>
      </c>
      <c r="T20">
        <f t="shared" si="0"/>
        <v>7</v>
      </c>
      <c r="U20" s="22" t="b">
        <f t="shared" si="1"/>
        <v>0</v>
      </c>
      <c r="V20" s="31">
        <f t="shared" si="2"/>
        <v>56.25</v>
      </c>
      <c r="W20" s="29">
        <f t="shared" si="3"/>
        <v>2003</v>
      </c>
      <c r="X20" s="29">
        <f t="shared" si="4"/>
        <v>21</v>
      </c>
      <c r="Y20">
        <f t="shared" si="5"/>
        <v>8</v>
      </c>
    </row>
    <row r="21" spans="1:25" ht="28" customHeight="1" x14ac:dyDescent="0.35">
      <c r="A21" s="28">
        <v>2015</v>
      </c>
      <c r="B21" s="4" t="s">
        <v>199</v>
      </c>
      <c r="C21" s="4" t="s">
        <v>184</v>
      </c>
      <c r="D21" s="4" t="s">
        <v>360</v>
      </c>
      <c r="E21" s="4" t="s">
        <v>339</v>
      </c>
      <c r="F21" s="4" t="s">
        <v>423</v>
      </c>
      <c r="G21" s="13">
        <v>7</v>
      </c>
      <c r="H21" s="14">
        <v>6</v>
      </c>
      <c r="I21" s="14">
        <v>6</v>
      </c>
      <c r="J21" s="14">
        <v>7</v>
      </c>
      <c r="K21" s="14">
        <v>6</v>
      </c>
      <c r="L21" s="14">
        <v>3</v>
      </c>
      <c r="M21" s="14">
        <v>6</v>
      </c>
      <c r="N21" s="14">
        <v>0</v>
      </c>
      <c r="O21" s="14"/>
      <c r="P21" s="15"/>
      <c r="Q21" s="4" t="s">
        <v>187</v>
      </c>
      <c r="R21" s="4" t="s">
        <v>352</v>
      </c>
      <c r="S21" s="4" t="s">
        <v>345</v>
      </c>
      <c r="T21">
        <f t="shared" si="0"/>
        <v>10</v>
      </c>
      <c r="U21" s="22" t="b">
        <f t="shared" si="1"/>
        <v>1</v>
      </c>
      <c r="V21" s="31">
        <f>(SUM(G21,I21,K21,M21,O21)/(SUM(G21,I21,K21,M21,O21) + SUM(H21,J21,L21,N21,P21)))*100</f>
        <v>60.975609756097562</v>
      </c>
      <c r="W21" s="29">
        <f t="shared" si="3"/>
        <v>2008</v>
      </c>
      <c r="X21" s="29">
        <f t="shared" si="4"/>
        <v>16</v>
      </c>
      <c r="Y21">
        <f t="shared" si="5"/>
        <v>10</v>
      </c>
    </row>
    <row r="22" spans="1:25" ht="14.5" x14ac:dyDescent="0.35">
      <c r="A22" s="27">
        <v>2014</v>
      </c>
      <c r="B22" s="4" t="s">
        <v>334</v>
      </c>
      <c r="C22" s="6" t="s">
        <v>318</v>
      </c>
      <c r="D22" s="6" t="s">
        <v>365</v>
      </c>
      <c r="E22" s="6" t="s">
        <v>351</v>
      </c>
      <c r="F22" s="6" t="s">
        <v>437</v>
      </c>
      <c r="G22" s="10">
        <v>7</v>
      </c>
      <c r="H22" s="11">
        <v>6</v>
      </c>
      <c r="I22" s="11">
        <v>6</v>
      </c>
      <c r="J22" s="11">
        <v>0</v>
      </c>
      <c r="K22" s="11"/>
      <c r="L22" s="11"/>
      <c r="M22" s="11"/>
      <c r="N22" s="11"/>
      <c r="O22" s="11"/>
      <c r="P22" s="12"/>
      <c r="Q22" s="6" t="s">
        <v>322</v>
      </c>
      <c r="R22" s="6" t="s">
        <v>380</v>
      </c>
      <c r="S22" s="6" t="s">
        <v>384</v>
      </c>
      <c r="T22">
        <f t="shared" si="0"/>
        <v>1</v>
      </c>
      <c r="U22" s="22" t="b">
        <f t="shared" si="1"/>
        <v>0</v>
      </c>
      <c r="V22" s="31">
        <f t="shared" si="2"/>
        <v>50</v>
      </c>
      <c r="W22" s="29">
        <f t="shared" si="3"/>
        <v>2014</v>
      </c>
      <c r="X22" s="29">
        <f t="shared" si="4"/>
        <v>10</v>
      </c>
      <c r="Y22">
        <f t="shared" si="5"/>
        <v>3</v>
      </c>
    </row>
    <row r="23" spans="1:25" ht="28" customHeight="1" x14ac:dyDescent="0.35">
      <c r="A23" s="27">
        <v>2014</v>
      </c>
      <c r="B23" s="4" t="s">
        <v>199</v>
      </c>
      <c r="C23" s="6" t="s">
        <v>190</v>
      </c>
      <c r="D23" s="6" t="s">
        <v>364</v>
      </c>
      <c r="E23" s="6" t="s">
        <v>357</v>
      </c>
      <c r="F23" s="6" t="s">
        <v>191</v>
      </c>
      <c r="G23" s="10">
        <v>6</v>
      </c>
      <c r="H23" s="11">
        <v>3</v>
      </c>
      <c r="I23" s="11">
        <v>6</v>
      </c>
      <c r="J23" s="11">
        <v>2</v>
      </c>
      <c r="K23" s="11">
        <v>3</v>
      </c>
      <c r="L23" s="11">
        <v>6</v>
      </c>
      <c r="M23" s="11">
        <v>6</v>
      </c>
      <c r="N23" s="11">
        <v>3</v>
      </c>
      <c r="O23" s="11"/>
      <c r="P23" s="12"/>
      <c r="Q23" s="6" t="s">
        <v>186</v>
      </c>
      <c r="R23" s="6" t="s">
        <v>358</v>
      </c>
      <c r="S23" s="6" t="s">
        <v>348</v>
      </c>
      <c r="T23">
        <f t="shared" si="0"/>
        <v>1</v>
      </c>
      <c r="U23" s="22" t="b">
        <f t="shared" si="1"/>
        <v>0</v>
      </c>
      <c r="V23" s="31">
        <f>(SUM(G23,I23,K23,M23,O23)/(SUM(G23,I23,K23,M23,O23) + SUM(H23,J23,L23,N23,P23)))*100</f>
        <v>60</v>
      </c>
      <c r="W23" s="29">
        <f t="shared" si="3"/>
        <v>2014</v>
      </c>
      <c r="X23" s="29">
        <f t="shared" si="4"/>
        <v>10</v>
      </c>
      <c r="Y23">
        <f t="shared" si="5"/>
        <v>1</v>
      </c>
    </row>
    <row r="24" spans="1:25" ht="14.5" x14ac:dyDescent="0.35">
      <c r="A24" s="28">
        <v>2013</v>
      </c>
      <c r="B24" s="4" t="s">
        <v>334</v>
      </c>
      <c r="C24" s="4" t="s">
        <v>320</v>
      </c>
      <c r="D24" s="4" t="s">
        <v>366</v>
      </c>
      <c r="E24" s="4" t="s">
        <v>353</v>
      </c>
      <c r="F24" s="4" t="s">
        <v>321</v>
      </c>
      <c r="G24" s="13">
        <v>4</v>
      </c>
      <c r="H24" s="14">
        <v>6</v>
      </c>
      <c r="I24" s="14">
        <v>6</v>
      </c>
      <c r="J24" s="14">
        <v>4</v>
      </c>
      <c r="K24" s="14">
        <v>6</v>
      </c>
      <c r="L24" s="14">
        <v>3</v>
      </c>
      <c r="M24" s="14"/>
      <c r="N24" s="14"/>
      <c r="O24" s="14"/>
      <c r="P24" s="15"/>
      <c r="Q24" s="4" t="s">
        <v>318</v>
      </c>
      <c r="R24" s="4" t="s">
        <v>365</v>
      </c>
      <c r="S24" s="4" t="s">
        <v>351</v>
      </c>
      <c r="T24">
        <f t="shared" si="0"/>
        <v>2</v>
      </c>
      <c r="U24" s="22" t="b">
        <f t="shared" si="1"/>
        <v>1</v>
      </c>
      <c r="V24" s="31">
        <f t="shared" si="2"/>
        <v>52</v>
      </c>
      <c r="W24" s="29">
        <f t="shared" si="3"/>
        <v>2013</v>
      </c>
      <c r="X24" s="29">
        <f t="shared" si="4"/>
        <v>11</v>
      </c>
      <c r="Y24">
        <f t="shared" si="5"/>
        <v>2</v>
      </c>
    </row>
    <row r="25" spans="1:25" ht="28" customHeight="1" x14ac:dyDescent="0.35">
      <c r="A25" s="28">
        <v>2013</v>
      </c>
      <c r="B25" s="4" t="s">
        <v>199</v>
      </c>
      <c r="C25" s="4" t="s">
        <v>184</v>
      </c>
      <c r="D25" s="4" t="s">
        <v>360</v>
      </c>
      <c r="E25" s="4" t="s">
        <v>339</v>
      </c>
      <c r="F25" s="4" t="s">
        <v>422</v>
      </c>
      <c r="G25" s="13">
        <v>6</v>
      </c>
      <c r="H25" s="14">
        <v>7</v>
      </c>
      <c r="I25" s="14">
        <v>7</v>
      </c>
      <c r="J25" s="14">
        <v>6</v>
      </c>
      <c r="K25" s="14">
        <v>6</v>
      </c>
      <c r="L25" s="14">
        <v>3</v>
      </c>
      <c r="M25" s="14">
        <v>6</v>
      </c>
      <c r="N25" s="14">
        <v>2</v>
      </c>
      <c r="O25" s="14"/>
      <c r="P25" s="15"/>
      <c r="Q25" s="4" t="s">
        <v>187</v>
      </c>
      <c r="R25" s="4" t="s">
        <v>352</v>
      </c>
      <c r="S25" s="4" t="s">
        <v>345</v>
      </c>
      <c r="T25">
        <f t="shared" si="0"/>
        <v>10</v>
      </c>
      <c r="U25" s="22" t="b">
        <f t="shared" si="1"/>
        <v>1</v>
      </c>
      <c r="V25" s="31">
        <f>(SUM(G25,I25,K25,M25,O25)/(SUM(G25,I25,K25,M25,O25) + SUM(H25,J25,L25,N25,P25)))*100</f>
        <v>58.139534883720934</v>
      </c>
      <c r="W25" s="29">
        <f t="shared" si="3"/>
        <v>2008</v>
      </c>
      <c r="X25" s="29">
        <f t="shared" si="4"/>
        <v>16</v>
      </c>
      <c r="Y25">
        <f t="shared" si="5"/>
        <v>10</v>
      </c>
    </row>
    <row r="26" spans="1:25" ht="14.5" x14ac:dyDescent="0.35">
      <c r="A26" s="27" t="s">
        <v>189</v>
      </c>
      <c r="B26" s="4" t="s">
        <v>334</v>
      </c>
      <c r="C26" s="6" t="s">
        <v>320</v>
      </c>
      <c r="D26" s="6" t="s">
        <v>366</v>
      </c>
      <c r="E26" s="9" t="s">
        <v>353</v>
      </c>
      <c r="F26" s="6" t="s">
        <v>277</v>
      </c>
      <c r="G26" s="10">
        <v>6</v>
      </c>
      <c r="H26" s="11">
        <v>3</v>
      </c>
      <c r="I26" s="11">
        <v>6</v>
      </c>
      <c r="J26" s="11">
        <v>0</v>
      </c>
      <c r="K26" s="11"/>
      <c r="L26" s="11"/>
      <c r="M26" s="11"/>
      <c r="N26" s="11"/>
      <c r="O26" s="11"/>
      <c r="P26" s="12"/>
      <c r="Q26" s="6" t="s">
        <v>312</v>
      </c>
      <c r="R26" s="6" t="s">
        <v>368</v>
      </c>
      <c r="S26" s="6" t="s">
        <v>340</v>
      </c>
      <c r="T26">
        <f t="shared" si="0"/>
        <v>2</v>
      </c>
      <c r="U26" s="22" t="b">
        <f t="shared" si="1"/>
        <v>0</v>
      </c>
      <c r="V26" s="31">
        <f t="shared" si="2"/>
        <v>33.333333333333329</v>
      </c>
      <c r="W26" s="29">
        <f t="shared" si="3"/>
        <v>2013</v>
      </c>
      <c r="X26" s="29">
        <f t="shared" si="4"/>
        <v>11</v>
      </c>
      <c r="Y26">
        <f t="shared" si="5"/>
        <v>2</v>
      </c>
    </row>
    <row r="27" spans="1:25" ht="28" customHeight="1" x14ac:dyDescent="0.35">
      <c r="A27" s="27">
        <v>2012</v>
      </c>
      <c r="B27" s="4" t="s">
        <v>199</v>
      </c>
      <c r="C27" s="6" t="s">
        <v>184</v>
      </c>
      <c r="D27" s="6" t="s">
        <v>360</v>
      </c>
      <c r="E27" s="7" t="s">
        <v>339</v>
      </c>
      <c r="F27" s="6" t="s">
        <v>421</v>
      </c>
      <c r="G27" s="10">
        <v>5</v>
      </c>
      <c r="H27" s="11">
        <v>7</v>
      </c>
      <c r="I27" s="11">
        <v>6</v>
      </c>
      <c r="J27" s="11">
        <v>4</v>
      </c>
      <c r="K27" s="11">
        <v>6</v>
      </c>
      <c r="L27" s="11">
        <v>2</v>
      </c>
      <c r="M27" s="11">
        <v>6</v>
      </c>
      <c r="N27" s="11">
        <v>7</v>
      </c>
      <c r="O27" s="11">
        <v>7</v>
      </c>
      <c r="P27" s="12">
        <v>5</v>
      </c>
      <c r="Q27" s="6" t="s">
        <v>186</v>
      </c>
      <c r="R27" s="6" t="s">
        <v>358</v>
      </c>
      <c r="S27" s="6" t="s">
        <v>348</v>
      </c>
      <c r="T27">
        <f t="shared" si="0"/>
        <v>10</v>
      </c>
      <c r="U27" s="22" t="b">
        <f t="shared" si="1"/>
        <v>1</v>
      </c>
      <c r="V27" s="31">
        <f>(SUM(G27,I27,K27,M27,O27)/(SUM(G27,I27,K27,M27,O27) + SUM(H27,J27,L27,N27,P27)))*100</f>
        <v>54.54545454545454</v>
      </c>
      <c r="W27" s="29">
        <f t="shared" si="3"/>
        <v>2008</v>
      </c>
      <c r="X27" s="29">
        <f t="shared" si="4"/>
        <v>16</v>
      </c>
      <c r="Y27">
        <f t="shared" si="5"/>
        <v>10</v>
      </c>
    </row>
    <row r="28" spans="1:25" ht="14.5" x14ac:dyDescent="0.35">
      <c r="A28" s="28">
        <v>2011</v>
      </c>
      <c r="B28" s="4" t="s">
        <v>334</v>
      </c>
      <c r="C28" s="4" t="s">
        <v>308</v>
      </c>
      <c r="D28" s="4" t="s">
        <v>367</v>
      </c>
      <c r="E28" s="4" t="s">
        <v>354</v>
      </c>
      <c r="F28" s="4" t="s">
        <v>319</v>
      </c>
      <c r="G28" s="13">
        <v>3</v>
      </c>
      <c r="H28" s="14">
        <v>6</v>
      </c>
      <c r="I28" s="14">
        <v>6</v>
      </c>
      <c r="J28" s="14">
        <v>3</v>
      </c>
      <c r="K28" s="14">
        <v>6</v>
      </c>
      <c r="L28" s="14">
        <v>3</v>
      </c>
      <c r="M28" s="14"/>
      <c r="N28" s="14"/>
      <c r="O28" s="14"/>
      <c r="P28" s="15"/>
      <c r="Q28" s="4" t="s">
        <v>318</v>
      </c>
      <c r="R28" s="4" t="s">
        <v>365</v>
      </c>
      <c r="S28" s="4" t="s">
        <v>351</v>
      </c>
      <c r="T28">
        <f t="shared" si="0"/>
        <v>1</v>
      </c>
      <c r="U28" s="22" t="b">
        <f t="shared" si="1"/>
        <v>1</v>
      </c>
      <c r="V28" s="31">
        <f t="shared" si="2"/>
        <v>50</v>
      </c>
      <c r="W28" s="29">
        <f t="shared" si="3"/>
        <v>2011</v>
      </c>
      <c r="X28" s="29">
        <f t="shared" si="4"/>
        <v>13</v>
      </c>
      <c r="Y28">
        <f t="shared" si="5"/>
        <v>2</v>
      </c>
    </row>
    <row r="29" spans="1:25" ht="28" customHeight="1" x14ac:dyDescent="0.35">
      <c r="A29" s="28">
        <v>2011</v>
      </c>
      <c r="B29" s="4" t="s">
        <v>199</v>
      </c>
      <c r="C29" s="4" t="s">
        <v>184</v>
      </c>
      <c r="D29" s="4" t="s">
        <v>360</v>
      </c>
      <c r="E29" s="4" t="s">
        <v>339</v>
      </c>
      <c r="F29" s="4" t="s">
        <v>188</v>
      </c>
      <c r="G29" s="13">
        <v>6</v>
      </c>
      <c r="H29" s="14">
        <v>4</v>
      </c>
      <c r="I29" s="14">
        <v>6</v>
      </c>
      <c r="J29" s="14">
        <v>2</v>
      </c>
      <c r="K29" s="14">
        <v>6</v>
      </c>
      <c r="L29" s="14">
        <v>3</v>
      </c>
      <c r="M29" s="14"/>
      <c r="N29" s="14"/>
      <c r="O29" s="14"/>
      <c r="P29" s="15"/>
      <c r="Q29" s="4" t="s">
        <v>187</v>
      </c>
      <c r="R29" s="4" t="s">
        <v>352</v>
      </c>
      <c r="S29" s="4" t="s">
        <v>345</v>
      </c>
      <c r="T29">
        <f t="shared" si="0"/>
        <v>10</v>
      </c>
      <c r="U29" s="22" t="b">
        <f t="shared" si="1"/>
        <v>0</v>
      </c>
      <c r="V29" s="31">
        <f>(SUM(G29,I29,K29,M29,O29)/(SUM(G29,I29,K29,M29,O29) + SUM(H29,J29,L29,N29,P29)))*100</f>
        <v>66.666666666666657</v>
      </c>
      <c r="W29" s="29">
        <f t="shared" si="3"/>
        <v>2008</v>
      </c>
      <c r="X29" s="29">
        <f t="shared" si="4"/>
        <v>16</v>
      </c>
      <c r="Y29">
        <f t="shared" si="5"/>
        <v>10</v>
      </c>
    </row>
    <row r="30" spans="1:25" ht="14.5" x14ac:dyDescent="0.35">
      <c r="A30" s="27">
        <v>2010</v>
      </c>
      <c r="B30" s="4" t="s">
        <v>334</v>
      </c>
      <c r="C30" s="6" t="s">
        <v>305</v>
      </c>
      <c r="D30" s="6" t="s">
        <v>362</v>
      </c>
      <c r="E30" s="6" t="s">
        <v>336</v>
      </c>
      <c r="F30" s="6" t="s">
        <v>317</v>
      </c>
      <c r="G30" s="10">
        <v>6</v>
      </c>
      <c r="H30" s="11">
        <v>4</v>
      </c>
      <c r="I30" s="11">
        <v>3</v>
      </c>
      <c r="J30" s="11">
        <v>6</v>
      </c>
      <c r="K30" s="11">
        <v>6</v>
      </c>
      <c r="L30" s="11">
        <v>2</v>
      </c>
      <c r="M30" s="11"/>
      <c r="N30" s="11"/>
      <c r="O30" s="11"/>
      <c r="P30" s="12"/>
      <c r="Q30" s="6" t="s">
        <v>307</v>
      </c>
      <c r="R30" s="6" t="s">
        <v>367</v>
      </c>
      <c r="S30" s="6" t="s">
        <v>354</v>
      </c>
      <c r="T30">
        <f t="shared" si="0"/>
        <v>7</v>
      </c>
      <c r="U30" s="22" t="b">
        <f t="shared" si="1"/>
        <v>1</v>
      </c>
      <c r="V30" s="31">
        <f t="shared" si="2"/>
        <v>57.142857142857139</v>
      </c>
      <c r="W30" s="29">
        <f t="shared" si="3"/>
        <v>2003</v>
      </c>
      <c r="X30" s="29">
        <f t="shared" si="4"/>
        <v>21</v>
      </c>
      <c r="Y30">
        <f t="shared" si="5"/>
        <v>8</v>
      </c>
    </row>
    <row r="31" spans="1:25" ht="28" customHeight="1" x14ac:dyDescent="0.35">
      <c r="A31" s="27">
        <v>2010</v>
      </c>
      <c r="B31" s="4" t="s">
        <v>199</v>
      </c>
      <c r="C31" s="6" t="s">
        <v>178</v>
      </c>
      <c r="D31" s="6" t="s">
        <v>364</v>
      </c>
      <c r="E31" s="6" t="s">
        <v>357</v>
      </c>
      <c r="F31" s="6" t="s">
        <v>420</v>
      </c>
      <c r="G31" s="10">
        <v>6</v>
      </c>
      <c r="H31" s="11">
        <v>3</v>
      </c>
      <c r="I31" s="11">
        <v>6</v>
      </c>
      <c r="J31" s="11">
        <v>4</v>
      </c>
      <c r="K31" s="11">
        <v>7</v>
      </c>
      <c r="L31" s="11">
        <v>6</v>
      </c>
      <c r="M31" s="11"/>
      <c r="N31" s="11"/>
      <c r="O31" s="11"/>
      <c r="P31" s="12"/>
      <c r="Q31" s="6" t="s">
        <v>187</v>
      </c>
      <c r="R31" s="6" t="s">
        <v>352</v>
      </c>
      <c r="S31" s="6" t="s">
        <v>345</v>
      </c>
      <c r="T31">
        <f t="shared" si="0"/>
        <v>6</v>
      </c>
      <c r="U31" s="22" t="b">
        <f t="shared" si="1"/>
        <v>0</v>
      </c>
      <c r="V31" s="31">
        <f>(SUM(G31,I31,K31,M31,O31)/(SUM(G31,I31,K31,M31,O31) + SUM(H31,J31,L31,N31,P31)))*100</f>
        <v>59.375</v>
      </c>
      <c r="W31" s="29">
        <f t="shared" si="3"/>
        <v>2004</v>
      </c>
      <c r="X31" s="29">
        <f t="shared" si="4"/>
        <v>20</v>
      </c>
      <c r="Y31">
        <f t="shared" si="5"/>
        <v>7</v>
      </c>
    </row>
    <row r="32" spans="1:25" ht="14.5" x14ac:dyDescent="0.35">
      <c r="A32" s="28">
        <v>2009</v>
      </c>
      <c r="B32" s="4" t="s">
        <v>334</v>
      </c>
      <c r="C32" s="4" t="s">
        <v>305</v>
      </c>
      <c r="D32" s="4" t="s">
        <v>362</v>
      </c>
      <c r="E32" s="8" t="s">
        <v>336</v>
      </c>
      <c r="F32" s="4" t="s">
        <v>316</v>
      </c>
      <c r="G32" s="13">
        <v>6</v>
      </c>
      <c r="H32" s="14">
        <v>0</v>
      </c>
      <c r="I32" s="14">
        <v>6</v>
      </c>
      <c r="J32" s="14">
        <v>3</v>
      </c>
      <c r="K32" s="14"/>
      <c r="L32" s="14"/>
      <c r="M32" s="14"/>
      <c r="N32" s="14"/>
      <c r="O32" s="14"/>
      <c r="P32" s="15"/>
      <c r="Q32" s="4" t="s">
        <v>315</v>
      </c>
      <c r="R32" s="4" t="s">
        <v>368</v>
      </c>
      <c r="S32" s="4" t="s">
        <v>340</v>
      </c>
      <c r="T32">
        <f t="shared" si="0"/>
        <v>7</v>
      </c>
      <c r="U32" s="22" t="b">
        <f t="shared" si="1"/>
        <v>0</v>
      </c>
      <c r="V32" s="31">
        <f t="shared" si="2"/>
        <v>33.333333333333329</v>
      </c>
      <c r="W32" s="29">
        <f t="shared" si="3"/>
        <v>2003</v>
      </c>
      <c r="X32" s="29">
        <f t="shared" si="4"/>
        <v>21</v>
      </c>
      <c r="Y32">
        <f t="shared" si="5"/>
        <v>8</v>
      </c>
    </row>
    <row r="33" spans="1:25" ht="28" customHeight="1" x14ac:dyDescent="0.35">
      <c r="A33" s="28">
        <v>2009</v>
      </c>
      <c r="B33" s="4" t="s">
        <v>199</v>
      </c>
      <c r="C33" s="4" t="s">
        <v>186</v>
      </c>
      <c r="D33" s="4" t="s">
        <v>358</v>
      </c>
      <c r="E33" s="4" t="s">
        <v>348</v>
      </c>
      <c r="F33" s="4" t="s">
        <v>419</v>
      </c>
      <c r="G33" s="13">
        <v>7</v>
      </c>
      <c r="H33" s="14">
        <v>5</v>
      </c>
      <c r="I33" s="14">
        <v>3</v>
      </c>
      <c r="J33" s="14">
        <v>6</v>
      </c>
      <c r="K33" s="14">
        <v>7</v>
      </c>
      <c r="L33" s="14">
        <v>6</v>
      </c>
      <c r="M33" s="14">
        <v>3</v>
      </c>
      <c r="N33" s="14">
        <v>6</v>
      </c>
      <c r="O33" s="14">
        <v>6</v>
      </c>
      <c r="P33" s="15">
        <v>2</v>
      </c>
      <c r="Q33" s="4" t="s">
        <v>178</v>
      </c>
      <c r="R33" s="4" t="s">
        <v>364</v>
      </c>
      <c r="S33" s="4" t="s">
        <v>357</v>
      </c>
      <c r="T33">
        <f t="shared" si="0"/>
        <v>2</v>
      </c>
      <c r="U33" s="22" t="b">
        <f t="shared" si="1"/>
        <v>1</v>
      </c>
      <c r="V33" s="31">
        <f>(SUM(G33,I33,K33,M33,O33)/(SUM(G33,I33,K33,M33,O33) + SUM(H33,J33,L33,N33,P33)))*100</f>
        <v>50.980392156862742</v>
      </c>
      <c r="W33" s="29">
        <f t="shared" si="3"/>
        <v>2009</v>
      </c>
      <c r="X33" s="29">
        <f t="shared" si="4"/>
        <v>15</v>
      </c>
      <c r="Y33">
        <f t="shared" si="5"/>
        <v>6</v>
      </c>
    </row>
    <row r="34" spans="1:25" ht="14.5" x14ac:dyDescent="0.35">
      <c r="A34" s="27">
        <v>2008</v>
      </c>
      <c r="B34" s="4" t="s">
        <v>334</v>
      </c>
      <c r="C34" s="6" t="s">
        <v>312</v>
      </c>
      <c r="D34" s="6" t="s">
        <v>368</v>
      </c>
      <c r="E34" s="6" t="s">
        <v>340</v>
      </c>
      <c r="F34" s="6" t="s">
        <v>314</v>
      </c>
      <c r="G34" s="10">
        <v>7</v>
      </c>
      <c r="H34" s="11">
        <v>5</v>
      </c>
      <c r="I34" s="11">
        <v>6</v>
      </c>
      <c r="J34" s="11">
        <v>3</v>
      </c>
      <c r="K34" s="11"/>
      <c r="L34" s="11"/>
      <c r="M34" s="11"/>
      <c r="N34" s="11"/>
      <c r="O34" s="11"/>
      <c r="P34" s="12"/>
      <c r="Q34" s="6" t="s">
        <v>313</v>
      </c>
      <c r="R34" s="6" t="s">
        <v>360</v>
      </c>
      <c r="S34" s="6" t="s">
        <v>339</v>
      </c>
      <c r="T34">
        <f t="shared" si="0"/>
        <v>1</v>
      </c>
      <c r="U34" s="22" t="b">
        <f t="shared" si="1"/>
        <v>0</v>
      </c>
      <c r="V34" s="31">
        <f t="shared" si="2"/>
        <v>57.142857142857139</v>
      </c>
      <c r="W34" s="29">
        <f t="shared" si="3"/>
        <v>2008</v>
      </c>
      <c r="X34" s="29">
        <f t="shared" si="4"/>
        <v>16</v>
      </c>
      <c r="Y34">
        <f t="shared" si="5"/>
        <v>4</v>
      </c>
    </row>
    <row r="35" spans="1:25" ht="28" customHeight="1" x14ac:dyDescent="0.35">
      <c r="A35" s="27">
        <v>2008</v>
      </c>
      <c r="B35" s="4" t="s">
        <v>199</v>
      </c>
      <c r="C35" s="6" t="s">
        <v>184</v>
      </c>
      <c r="D35" s="6" t="s">
        <v>360</v>
      </c>
      <c r="E35" s="7" t="s">
        <v>339</v>
      </c>
      <c r="F35" s="6" t="s">
        <v>418</v>
      </c>
      <c r="G35" s="10">
        <v>4</v>
      </c>
      <c r="H35" s="11">
        <v>6</v>
      </c>
      <c r="I35" s="11">
        <v>6</v>
      </c>
      <c r="J35" s="11">
        <v>4</v>
      </c>
      <c r="K35" s="11">
        <v>6</v>
      </c>
      <c r="L35" s="11">
        <v>3</v>
      </c>
      <c r="M35" s="11">
        <v>7</v>
      </c>
      <c r="N35" s="11">
        <v>6</v>
      </c>
      <c r="O35" s="11"/>
      <c r="P35" s="12"/>
      <c r="Q35" s="6" t="s">
        <v>185</v>
      </c>
      <c r="R35" s="6" t="s">
        <v>369</v>
      </c>
      <c r="S35" s="6" t="s">
        <v>347</v>
      </c>
      <c r="T35">
        <f t="shared" si="0"/>
        <v>10</v>
      </c>
      <c r="U35" s="22" t="b">
        <f t="shared" si="1"/>
        <v>1</v>
      </c>
      <c r="V35" s="31">
        <f>(SUM(G35,I35,K35,M35,O35)/(SUM(G35,I35,K35,M35,O35) + SUM(H35,J35,L35,N35,P35)))*100</f>
        <v>54.761904761904766</v>
      </c>
      <c r="W35" s="29">
        <f t="shared" si="3"/>
        <v>2008</v>
      </c>
      <c r="X35" s="29">
        <f t="shared" si="4"/>
        <v>16</v>
      </c>
      <c r="Y35">
        <f t="shared" si="5"/>
        <v>10</v>
      </c>
    </row>
    <row r="36" spans="1:25" ht="14.5" x14ac:dyDescent="0.35">
      <c r="A36" s="28">
        <v>2007</v>
      </c>
      <c r="B36" s="4" t="s">
        <v>334</v>
      </c>
      <c r="C36" s="4" t="s">
        <v>305</v>
      </c>
      <c r="D36" s="4" t="s">
        <v>362</v>
      </c>
      <c r="E36" s="8" t="s">
        <v>336</v>
      </c>
      <c r="F36" s="4" t="s">
        <v>233</v>
      </c>
      <c r="G36" s="13">
        <v>6</v>
      </c>
      <c r="H36" s="14">
        <v>1</v>
      </c>
      <c r="I36" s="14">
        <v>6</v>
      </c>
      <c r="J36" s="14">
        <v>2</v>
      </c>
      <c r="K36" s="14"/>
      <c r="L36" s="14"/>
      <c r="M36" s="14"/>
      <c r="N36" s="14"/>
      <c r="O36" s="14"/>
      <c r="P36" s="15"/>
      <c r="Q36" s="4" t="s">
        <v>312</v>
      </c>
      <c r="R36" s="4" t="s">
        <v>368</v>
      </c>
      <c r="S36" s="4" t="s">
        <v>340</v>
      </c>
      <c r="T36">
        <f t="shared" si="0"/>
        <v>7</v>
      </c>
      <c r="U36" s="22" t="b">
        <f t="shared" si="1"/>
        <v>0</v>
      </c>
      <c r="V36" s="31">
        <f t="shared" si="2"/>
        <v>33.333333333333329</v>
      </c>
      <c r="W36" s="29">
        <f t="shared" si="3"/>
        <v>2003</v>
      </c>
      <c r="X36" s="29">
        <f t="shared" si="4"/>
        <v>21</v>
      </c>
      <c r="Y36">
        <f t="shared" si="5"/>
        <v>8</v>
      </c>
    </row>
    <row r="37" spans="1:25" ht="28" customHeight="1" x14ac:dyDescent="0.35">
      <c r="A37" s="28">
        <v>2007</v>
      </c>
      <c r="B37" s="4" t="s">
        <v>199</v>
      </c>
      <c r="C37" s="4" t="s">
        <v>178</v>
      </c>
      <c r="D37" s="4" t="s">
        <v>364</v>
      </c>
      <c r="E37" s="4" t="s">
        <v>357</v>
      </c>
      <c r="F37" s="4" t="s">
        <v>417</v>
      </c>
      <c r="G37" s="13">
        <v>7</v>
      </c>
      <c r="H37" s="14">
        <v>6</v>
      </c>
      <c r="I37" s="14">
        <v>6</v>
      </c>
      <c r="J37" s="14">
        <v>4</v>
      </c>
      <c r="K37" s="14">
        <v>6</v>
      </c>
      <c r="L37" s="14">
        <v>4</v>
      </c>
      <c r="M37" s="14"/>
      <c r="N37" s="14"/>
      <c r="O37" s="14"/>
      <c r="P37" s="15"/>
      <c r="Q37" s="4" t="s">
        <v>183</v>
      </c>
      <c r="R37" s="4" t="s">
        <v>381</v>
      </c>
      <c r="S37" s="4" t="s">
        <v>388</v>
      </c>
      <c r="T37">
        <f t="shared" si="0"/>
        <v>6</v>
      </c>
      <c r="U37" s="22" t="b">
        <f t="shared" si="1"/>
        <v>0</v>
      </c>
      <c r="V37" s="31">
        <f>(SUM(G37,I37,K37,M37,O37)/(SUM(G37,I37,K37,M37,O37) + SUM(H37,J37,L37,N37,P37)))*100</f>
        <v>57.575757575757578</v>
      </c>
      <c r="W37" s="29">
        <f t="shared" si="3"/>
        <v>2004</v>
      </c>
      <c r="X37" s="29">
        <f t="shared" si="4"/>
        <v>20</v>
      </c>
      <c r="Y37">
        <f t="shared" si="5"/>
        <v>7</v>
      </c>
    </row>
    <row r="38" spans="1:25" ht="14.5" x14ac:dyDescent="0.35">
      <c r="A38" s="27">
        <v>2006</v>
      </c>
      <c r="B38" s="4" t="s">
        <v>334</v>
      </c>
      <c r="C38" s="6" t="s">
        <v>302</v>
      </c>
      <c r="D38" s="6" t="s">
        <v>369</v>
      </c>
      <c r="E38" s="6" t="s">
        <v>347</v>
      </c>
      <c r="F38" s="6" t="s">
        <v>311</v>
      </c>
      <c r="G38" s="10">
        <v>6</v>
      </c>
      <c r="H38" s="11">
        <v>1</v>
      </c>
      <c r="I38" s="11">
        <v>2</v>
      </c>
      <c r="J38" s="11">
        <v>0</v>
      </c>
      <c r="K38" s="11"/>
      <c r="L38" s="11"/>
      <c r="M38" s="11"/>
      <c r="N38" s="11"/>
      <c r="O38" s="11"/>
      <c r="P38" s="12"/>
      <c r="Q38" s="6" t="s">
        <v>307</v>
      </c>
      <c r="R38" s="6" t="s">
        <v>367</v>
      </c>
      <c r="S38" s="6" t="s">
        <v>354</v>
      </c>
      <c r="T38">
        <f t="shared" si="0"/>
        <v>1</v>
      </c>
      <c r="U38" s="22" t="b">
        <f t="shared" si="1"/>
        <v>0</v>
      </c>
      <c r="V38" s="31">
        <f t="shared" si="2"/>
        <v>33.333333333333329</v>
      </c>
      <c r="W38" s="29">
        <f t="shared" si="3"/>
        <v>2006</v>
      </c>
      <c r="X38" s="29">
        <f t="shared" si="4"/>
        <v>18</v>
      </c>
      <c r="Y38">
        <f t="shared" si="5"/>
        <v>2</v>
      </c>
    </row>
    <row r="39" spans="1:25" ht="28" customHeight="1" x14ac:dyDescent="0.35">
      <c r="A39" s="27">
        <v>2006</v>
      </c>
      <c r="B39" s="4" t="s">
        <v>199</v>
      </c>
      <c r="C39" s="6" t="s">
        <v>178</v>
      </c>
      <c r="D39" s="6" t="s">
        <v>364</v>
      </c>
      <c r="E39" s="6" t="s">
        <v>357</v>
      </c>
      <c r="F39" s="6" t="s">
        <v>182</v>
      </c>
      <c r="G39" s="10">
        <v>5</v>
      </c>
      <c r="H39" s="11">
        <v>7</v>
      </c>
      <c r="I39" s="11">
        <v>7</v>
      </c>
      <c r="J39" s="11">
        <v>5</v>
      </c>
      <c r="K39" s="11">
        <v>6</v>
      </c>
      <c r="L39" s="11">
        <v>0</v>
      </c>
      <c r="M39" s="11">
        <v>6</v>
      </c>
      <c r="N39" s="11">
        <v>2</v>
      </c>
      <c r="O39" s="11"/>
      <c r="P39" s="12"/>
      <c r="Q39" s="6" t="s">
        <v>181</v>
      </c>
      <c r="R39" s="6" t="s">
        <v>382</v>
      </c>
      <c r="S39" s="6" t="s">
        <v>387</v>
      </c>
      <c r="T39">
        <f t="shared" si="0"/>
        <v>6</v>
      </c>
      <c r="U39" s="22" t="b">
        <f t="shared" si="1"/>
        <v>1</v>
      </c>
      <c r="V39" s="31">
        <f>(SUM(G39,I39,K39,M39,O39)/(SUM(G39,I39,K39,M39,O39) + SUM(H39,J39,L39,N39,P39)))*100</f>
        <v>63.157894736842103</v>
      </c>
      <c r="W39" s="29">
        <f t="shared" si="3"/>
        <v>2004</v>
      </c>
      <c r="X39" s="29">
        <f t="shared" si="4"/>
        <v>20</v>
      </c>
      <c r="Y39">
        <f t="shared" si="5"/>
        <v>7</v>
      </c>
    </row>
    <row r="40" spans="1:25" ht="14.5" x14ac:dyDescent="0.35">
      <c r="A40" s="28">
        <v>2005</v>
      </c>
      <c r="B40" s="4" t="s">
        <v>334</v>
      </c>
      <c r="C40" s="4" t="s">
        <v>305</v>
      </c>
      <c r="D40" s="4" t="s">
        <v>362</v>
      </c>
      <c r="E40" s="8" t="s">
        <v>336</v>
      </c>
      <c r="F40" s="4" t="s">
        <v>310</v>
      </c>
      <c r="G40" s="13">
        <v>2</v>
      </c>
      <c r="H40" s="14">
        <v>6</v>
      </c>
      <c r="I40" s="14">
        <v>6</v>
      </c>
      <c r="J40" s="14">
        <v>3</v>
      </c>
      <c r="K40" s="14">
        <v>6</v>
      </c>
      <c r="L40" s="14">
        <v>0</v>
      </c>
      <c r="M40" s="14"/>
      <c r="N40" s="14"/>
      <c r="O40" s="14"/>
      <c r="P40" s="15"/>
      <c r="Q40" s="4" t="s">
        <v>303</v>
      </c>
      <c r="R40" s="4" t="s">
        <v>362</v>
      </c>
      <c r="S40" s="4" t="s">
        <v>336</v>
      </c>
      <c r="T40">
        <f t="shared" si="0"/>
        <v>7</v>
      </c>
      <c r="U40" s="22" t="b">
        <f t="shared" si="1"/>
        <v>1</v>
      </c>
      <c r="V40" s="31">
        <f t="shared" si="2"/>
        <v>42.857142857142854</v>
      </c>
      <c r="W40" s="29">
        <f t="shared" si="3"/>
        <v>2003</v>
      </c>
      <c r="X40" s="29">
        <f t="shared" si="4"/>
        <v>21</v>
      </c>
      <c r="Y40">
        <f t="shared" si="5"/>
        <v>8</v>
      </c>
    </row>
    <row r="41" spans="1:25" ht="28" customHeight="1" x14ac:dyDescent="0.35">
      <c r="A41" s="28">
        <v>2005</v>
      </c>
      <c r="B41" s="4" t="s">
        <v>199</v>
      </c>
      <c r="C41" s="4" t="s">
        <v>175</v>
      </c>
      <c r="D41" s="4" t="s">
        <v>368</v>
      </c>
      <c r="E41" s="4" t="s">
        <v>340</v>
      </c>
      <c r="F41" s="4" t="s">
        <v>180</v>
      </c>
      <c r="G41" s="13">
        <v>1</v>
      </c>
      <c r="H41" s="14">
        <v>6</v>
      </c>
      <c r="I41" s="14">
        <v>6</v>
      </c>
      <c r="J41" s="14">
        <v>3</v>
      </c>
      <c r="K41" s="14">
        <v>6</v>
      </c>
      <c r="L41" s="14">
        <v>4</v>
      </c>
      <c r="M41" s="14">
        <v>6</v>
      </c>
      <c r="N41" s="14">
        <v>4</v>
      </c>
      <c r="O41" s="14"/>
      <c r="P41" s="15"/>
      <c r="Q41" s="4" t="s">
        <v>179</v>
      </c>
      <c r="R41" s="4" t="s">
        <v>359</v>
      </c>
      <c r="S41" s="4" t="s">
        <v>355</v>
      </c>
      <c r="T41">
        <f t="shared" si="0"/>
        <v>1</v>
      </c>
      <c r="U41" s="22" t="b">
        <f t="shared" si="1"/>
        <v>1</v>
      </c>
      <c r="V41" s="31">
        <f>(SUM(G41,I41,K41,M41,O41)/(SUM(G41,I41,K41,M41,O41) + SUM(H41,J41,L41,N41,P41)))*100</f>
        <v>52.777777777777779</v>
      </c>
      <c r="W41" s="29">
        <f t="shared" si="3"/>
        <v>2005</v>
      </c>
      <c r="X41" s="29">
        <f t="shared" si="4"/>
        <v>19</v>
      </c>
      <c r="Y41">
        <f t="shared" si="5"/>
        <v>3</v>
      </c>
    </row>
    <row r="42" spans="1:25" ht="14.5" x14ac:dyDescent="0.35">
      <c r="A42" s="27">
        <v>2004</v>
      </c>
      <c r="B42" s="4" t="s">
        <v>334</v>
      </c>
      <c r="C42" s="6" t="s">
        <v>307</v>
      </c>
      <c r="D42" s="6" t="s">
        <v>367</v>
      </c>
      <c r="E42" s="6" t="s">
        <v>354</v>
      </c>
      <c r="F42" s="6" t="s">
        <v>309</v>
      </c>
      <c r="G42" s="10">
        <v>6</v>
      </c>
      <c r="H42" s="11">
        <v>3</v>
      </c>
      <c r="I42" s="11">
        <v>4</v>
      </c>
      <c r="J42" s="11">
        <v>6</v>
      </c>
      <c r="K42" s="11">
        <v>6</v>
      </c>
      <c r="L42" s="11">
        <v>3</v>
      </c>
      <c r="M42" s="11"/>
      <c r="N42" s="11"/>
      <c r="O42" s="11"/>
      <c r="P42" s="12"/>
      <c r="Q42" s="6" t="s">
        <v>308</v>
      </c>
      <c r="R42" s="6" t="s">
        <v>367</v>
      </c>
      <c r="S42" s="6" t="s">
        <v>354</v>
      </c>
      <c r="T42">
        <f t="shared" si="0"/>
        <v>1</v>
      </c>
      <c r="U42" s="22" t="b">
        <f t="shared" si="1"/>
        <v>1</v>
      </c>
      <c r="V42" s="31">
        <f t="shared" si="2"/>
        <v>54.54545454545454</v>
      </c>
      <c r="W42" s="29">
        <f t="shared" si="3"/>
        <v>2004</v>
      </c>
      <c r="X42" s="29">
        <f t="shared" si="4"/>
        <v>20</v>
      </c>
      <c r="Y42">
        <f t="shared" si="5"/>
        <v>3</v>
      </c>
    </row>
    <row r="43" spans="1:25" ht="28" customHeight="1" x14ac:dyDescent="0.35">
      <c r="A43" s="27">
        <v>2004</v>
      </c>
      <c r="B43" s="4" t="s">
        <v>199</v>
      </c>
      <c r="C43" s="6" t="s">
        <v>178</v>
      </c>
      <c r="D43" s="6" t="s">
        <v>364</v>
      </c>
      <c r="E43" s="6" t="s">
        <v>357</v>
      </c>
      <c r="F43" s="6" t="s">
        <v>416</v>
      </c>
      <c r="G43" s="10">
        <v>7</v>
      </c>
      <c r="H43" s="11">
        <v>6</v>
      </c>
      <c r="I43" s="11">
        <v>6</v>
      </c>
      <c r="J43" s="11">
        <v>4</v>
      </c>
      <c r="K43" s="11">
        <v>6</v>
      </c>
      <c r="L43" s="11">
        <v>2</v>
      </c>
      <c r="M43" s="11"/>
      <c r="N43" s="11"/>
      <c r="O43" s="11"/>
      <c r="P43" s="12"/>
      <c r="Q43" s="6" t="s">
        <v>175</v>
      </c>
      <c r="R43" s="6" t="s">
        <v>368</v>
      </c>
      <c r="S43" s="6" t="s">
        <v>340</v>
      </c>
      <c r="T43">
        <f t="shared" si="0"/>
        <v>6</v>
      </c>
      <c r="U43" s="22" t="b">
        <f t="shared" si="1"/>
        <v>0</v>
      </c>
      <c r="V43" s="31">
        <f>(SUM(G43,I43,K43,M43,O43)/(SUM(G43,I43,K43,M43,O43) + SUM(H43,J43,L43,N43,P43)))*100</f>
        <v>61.29032258064516</v>
      </c>
      <c r="W43" s="29">
        <f t="shared" si="3"/>
        <v>2004</v>
      </c>
      <c r="X43" s="29">
        <f t="shared" si="4"/>
        <v>20</v>
      </c>
      <c r="Y43">
        <f t="shared" si="5"/>
        <v>7</v>
      </c>
    </row>
    <row r="44" spans="1:25" ht="14.5" x14ac:dyDescent="0.35">
      <c r="A44" s="28">
        <v>2003</v>
      </c>
      <c r="B44" s="4" t="s">
        <v>334</v>
      </c>
      <c r="C44" s="4" t="s">
        <v>305</v>
      </c>
      <c r="D44" s="4" t="s">
        <v>362</v>
      </c>
      <c r="E44" s="8" t="s">
        <v>336</v>
      </c>
      <c r="F44" s="4" t="s">
        <v>436</v>
      </c>
      <c r="G44" s="13">
        <v>7</v>
      </c>
      <c r="H44" s="14">
        <v>6</v>
      </c>
      <c r="I44" s="14">
        <v>3</v>
      </c>
      <c r="J44" s="14">
        <v>6</v>
      </c>
      <c r="K44" s="14">
        <v>6</v>
      </c>
      <c r="L44" s="14">
        <v>4</v>
      </c>
      <c r="M44" s="14"/>
      <c r="N44" s="14"/>
      <c r="O44" s="14"/>
      <c r="P44" s="15"/>
      <c r="Q44" s="4" t="s">
        <v>306</v>
      </c>
      <c r="R44" s="4" t="s">
        <v>362</v>
      </c>
      <c r="S44" s="4" t="s">
        <v>336</v>
      </c>
      <c r="T44">
        <f t="shared" si="0"/>
        <v>7</v>
      </c>
      <c r="U44" s="22" t="b">
        <f t="shared" si="1"/>
        <v>1</v>
      </c>
      <c r="V44" s="31">
        <f t="shared" si="2"/>
        <v>64</v>
      </c>
      <c r="W44" s="29">
        <f t="shared" si="3"/>
        <v>2003</v>
      </c>
      <c r="X44" s="29">
        <f t="shared" si="4"/>
        <v>21</v>
      </c>
      <c r="Y44">
        <f t="shared" si="5"/>
        <v>8</v>
      </c>
    </row>
    <row r="45" spans="1:25" ht="28" customHeight="1" x14ac:dyDescent="0.35">
      <c r="A45" s="28">
        <v>2003</v>
      </c>
      <c r="B45" s="4" t="s">
        <v>199</v>
      </c>
      <c r="C45" s="4" t="s">
        <v>162</v>
      </c>
      <c r="D45" s="4" t="s">
        <v>362</v>
      </c>
      <c r="E45" s="8" t="s">
        <v>336</v>
      </c>
      <c r="F45" s="4" t="s">
        <v>177</v>
      </c>
      <c r="G45" s="13">
        <v>6</v>
      </c>
      <c r="H45" s="14">
        <v>2</v>
      </c>
      <c r="I45" s="14">
        <v>6</v>
      </c>
      <c r="J45" s="14">
        <v>2</v>
      </c>
      <c r="K45" s="14">
        <v>6</v>
      </c>
      <c r="L45" s="14">
        <v>1</v>
      </c>
      <c r="M45" s="14"/>
      <c r="N45" s="14"/>
      <c r="O45" s="14"/>
      <c r="P45" s="15"/>
      <c r="Q45" s="4" t="s">
        <v>176</v>
      </c>
      <c r="R45" s="4" t="s">
        <v>346</v>
      </c>
      <c r="S45" s="4" t="s">
        <v>344</v>
      </c>
      <c r="T45">
        <f t="shared" si="0"/>
        <v>4</v>
      </c>
      <c r="U45" s="22" t="b">
        <f t="shared" si="1"/>
        <v>0</v>
      </c>
      <c r="V45" s="31">
        <f>(SUM(G45,I45,K45,M45,O45)/(SUM(G45,I45,K45,M45,O45) + SUM(H45,J45,L45,N45,P45)))*100</f>
        <v>78.260869565217391</v>
      </c>
      <c r="W45" s="29">
        <f t="shared" si="3"/>
        <v>1995</v>
      </c>
      <c r="X45" s="29">
        <f t="shared" si="4"/>
        <v>29</v>
      </c>
      <c r="Y45">
        <f t="shared" si="5"/>
        <v>4</v>
      </c>
    </row>
    <row r="46" spans="1:25" ht="14.5" x14ac:dyDescent="0.35">
      <c r="A46" s="27">
        <v>2002</v>
      </c>
      <c r="B46" s="4" t="s">
        <v>334</v>
      </c>
      <c r="C46" s="6" t="s">
        <v>304</v>
      </c>
      <c r="D46" s="6" t="s">
        <v>362</v>
      </c>
      <c r="E46" s="6" t="s">
        <v>336</v>
      </c>
      <c r="F46" s="6" t="s">
        <v>435</v>
      </c>
      <c r="G46" s="10">
        <v>4</v>
      </c>
      <c r="H46" s="11">
        <v>6</v>
      </c>
      <c r="I46" s="11">
        <v>7</v>
      </c>
      <c r="J46" s="11">
        <v>6</v>
      </c>
      <c r="K46" s="11">
        <v>6</v>
      </c>
      <c r="L46" s="11">
        <v>2</v>
      </c>
      <c r="M46" s="11"/>
      <c r="N46" s="11"/>
      <c r="O46" s="11"/>
      <c r="P46" s="12"/>
      <c r="Q46" s="6" t="s">
        <v>300</v>
      </c>
      <c r="R46" s="6" t="s">
        <v>364</v>
      </c>
      <c r="S46" s="6" t="s">
        <v>357</v>
      </c>
      <c r="T46">
        <f t="shared" si="0"/>
        <v>2</v>
      </c>
      <c r="U46" s="22" t="b">
        <f t="shared" si="1"/>
        <v>1</v>
      </c>
      <c r="V46" s="31">
        <f t="shared" si="2"/>
        <v>51.851851851851848</v>
      </c>
      <c r="W46" s="29">
        <f t="shared" si="3"/>
        <v>2001</v>
      </c>
      <c r="X46" s="29">
        <f t="shared" si="4"/>
        <v>23</v>
      </c>
      <c r="Y46">
        <f t="shared" si="5"/>
        <v>2</v>
      </c>
    </row>
    <row r="47" spans="1:25" ht="28" customHeight="1" x14ac:dyDescent="0.35">
      <c r="A47" s="27">
        <v>2002</v>
      </c>
      <c r="B47" s="4" t="s">
        <v>199</v>
      </c>
      <c r="C47" s="6" t="s">
        <v>174</v>
      </c>
      <c r="D47" s="6" t="s">
        <v>370</v>
      </c>
      <c r="E47" s="6" t="s">
        <v>338</v>
      </c>
      <c r="F47" s="6" t="s">
        <v>415</v>
      </c>
      <c r="G47" s="10">
        <v>3</v>
      </c>
      <c r="H47" s="11">
        <v>6</v>
      </c>
      <c r="I47" s="11">
        <v>6</v>
      </c>
      <c r="J47" s="11">
        <v>4</v>
      </c>
      <c r="K47" s="11">
        <v>6</v>
      </c>
      <c r="L47" s="11">
        <v>4</v>
      </c>
      <c r="M47" s="11">
        <v>7</v>
      </c>
      <c r="N47" s="11">
        <v>6</v>
      </c>
      <c r="O47" s="11"/>
      <c r="P47" s="12"/>
      <c r="Q47" s="6" t="s">
        <v>175</v>
      </c>
      <c r="R47" s="6" t="s">
        <v>368</v>
      </c>
      <c r="S47" s="6" t="s">
        <v>340</v>
      </c>
      <c r="T47">
        <f t="shared" si="0"/>
        <v>1</v>
      </c>
      <c r="U47" s="22" t="b">
        <f t="shared" si="1"/>
        <v>1</v>
      </c>
      <c r="V47" s="31">
        <f>(SUM(G47,I47,K47,M47,O47)/(SUM(G47,I47,K47,M47,O47) + SUM(H47,J47,L47,N47,P47)))*100</f>
        <v>52.380952380952387</v>
      </c>
      <c r="W47" s="29">
        <f t="shared" si="3"/>
        <v>2002</v>
      </c>
      <c r="X47" s="29">
        <f t="shared" si="4"/>
        <v>22</v>
      </c>
      <c r="Y47">
        <f t="shared" si="5"/>
        <v>1</v>
      </c>
    </row>
    <row r="48" spans="1:25" ht="14.5" x14ac:dyDescent="0.35">
      <c r="A48" s="28">
        <v>2001</v>
      </c>
      <c r="B48" s="4" t="s">
        <v>334</v>
      </c>
      <c r="C48" s="4" t="s">
        <v>304</v>
      </c>
      <c r="D48" s="4" t="s">
        <v>362</v>
      </c>
      <c r="E48" s="8" t="s">
        <v>336</v>
      </c>
      <c r="F48" s="4" t="s">
        <v>220</v>
      </c>
      <c r="G48" s="13">
        <v>6</v>
      </c>
      <c r="H48" s="14">
        <v>4</v>
      </c>
      <c r="I48" s="14">
        <v>6</v>
      </c>
      <c r="J48" s="14">
        <v>3</v>
      </c>
      <c r="K48" s="14"/>
      <c r="L48" s="14"/>
      <c r="M48" s="14"/>
      <c r="N48" s="14"/>
      <c r="O48" s="14"/>
      <c r="P48" s="15"/>
      <c r="Q48" s="4" t="s">
        <v>300</v>
      </c>
      <c r="R48" s="4" t="s">
        <v>364</v>
      </c>
      <c r="S48" s="4" t="s">
        <v>357</v>
      </c>
      <c r="T48">
        <f t="shared" si="0"/>
        <v>2</v>
      </c>
      <c r="U48" s="22" t="b">
        <f t="shared" si="1"/>
        <v>0</v>
      </c>
      <c r="V48" s="31">
        <f t="shared" si="2"/>
        <v>53.846153846153847</v>
      </c>
      <c r="W48" s="29">
        <f t="shared" si="3"/>
        <v>2001</v>
      </c>
      <c r="X48" s="29">
        <f t="shared" si="4"/>
        <v>23</v>
      </c>
      <c r="Y48">
        <f t="shared" si="5"/>
        <v>2</v>
      </c>
    </row>
    <row r="49" spans="1:25" ht="28" customHeight="1" x14ac:dyDescent="0.35">
      <c r="A49" s="28">
        <v>2001</v>
      </c>
      <c r="B49" s="4" t="s">
        <v>199</v>
      </c>
      <c r="C49" s="4" t="s">
        <v>162</v>
      </c>
      <c r="D49" s="4" t="s">
        <v>362</v>
      </c>
      <c r="E49" s="8" t="s">
        <v>336</v>
      </c>
      <c r="F49" s="4" t="s">
        <v>173</v>
      </c>
      <c r="G49" s="13">
        <v>6</v>
      </c>
      <c r="H49" s="14">
        <v>4</v>
      </c>
      <c r="I49" s="14">
        <v>6</v>
      </c>
      <c r="J49" s="14">
        <v>2</v>
      </c>
      <c r="K49" s="14">
        <v>6</v>
      </c>
      <c r="L49" s="14">
        <v>2</v>
      </c>
      <c r="M49" s="14"/>
      <c r="N49" s="14"/>
      <c r="O49" s="14"/>
      <c r="P49" s="15"/>
      <c r="Q49" s="4" t="s">
        <v>172</v>
      </c>
      <c r="R49" s="4" t="s">
        <v>369</v>
      </c>
      <c r="S49" s="4" t="s">
        <v>347</v>
      </c>
      <c r="T49">
        <f t="shared" si="0"/>
        <v>4</v>
      </c>
      <c r="U49" s="22" t="b">
        <f t="shared" si="1"/>
        <v>0</v>
      </c>
      <c r="V49" s="31">
        <f>(SUM(G49,I49,K49,M49,O49)/(SUM(G49,I49,K49,M49,O49) + SUM(H49,J49,L49,N49,P49)))*100</f>
        <v>69.230769230769226</v>
      </c>
      <c r="W49" s="29">
        <f t="shared" si="3"/>
        <v>1995</v>
      </c>
      <c r="X49" s="29">
        <f t="shared" si="4"/>
        <v>29</v>
      </c>
      <c r="Y49">
        <f t="shared" si="5"/>
        <v>4</v>
      </c>
    </row>
    <row r="50" spans="1:25" ht="14.5" x14ac:dyDescent="0.35">
      <c r="A50" s="27">
        <v>2000</v>
      </c>
      <c r="B50" s="4" t="s">
        <v>334</v>
      </c>
      <c r="C50" s="6" t="s">
        <v>303</v>
      </c>
      <c r="D50" s="6" t="s">
        <v>362</v>
      </c>
      <c r="E50" s="6" t="s">
        <v>336</v>
      </c>
      <c r="F50" s="6" t="s">
        <v>203</v>
      </c>
      <c r="G50" s="10">
        <v>6</v>
      </c>
      <c r="H50" s="11">
        <v>1</v>
      </c>
      <c r="I50" s="11">
        <v>7</v>
      </c>
      <c r="J50" s="11">
        <v>5</v>
      </c>
      <c r="K50" s="11"/>
      <c r="L50" s="11"/>
      <c r="M50" s="11"/>
      <c r="N50" s="11"/>
      <c r="O50" s="11"/>
      <c r="P50" s="12"/>
      <c r="Q50" s="6" t="s">
        <v>300</v>
      </c>
      <c r="R50" s="6" t="s">
        <v>364</v>
      </c>
      <c r="S50" s="6" t="s">
        <v>357</v>
      </c>
      <c r="T50">
        <f t="shared" si="0"/>
        <v>1</v>
      </c>
      <c r="U50" s="22" t="b">
        <f t="shared" si="1"/>
        <v>0</v>
      </c>
      <c r="V50" s="31">
        <f t="shared" si="2"/>
        <v>46.153846153846153</v>
      </c>
      <c r="W50" s="29">
        <f t="shared" si="3"/>
        <v>2000</v>
      </c>
      <c r="X50" s="29">
        <f t="shared" si="4"/>
        <v>24</v>
      </c>
      <c r="Y50">
        <f t="shared" si="5"/>
        <v>2</v>
      </c>
    </row>
    <row r="51" spans="1:25" ht="28" customHeight="1" x14ac:dyDescent="0.35">
      <c r="A51" s="27">
        <v>2000</v>
      </c>
      <c r="B51" s="4" t="s">
        <v>199</v>
      </c>
      <c r="C51" s="6" t="s">
        <v>162</v>
      </c>
      <c r="D51" s="6" t="s">
        <v>362</v>
      </c>
      <c r="E51" s="6" t="s">
        <v>336</v>
      </c>
      <c r="F51" s="6" t="s">
        <v>171</v>
      </c>
      <c r="G51" s="10">
        <v>3</v>
      </c>
      <c r="H51" s="11">
        <v>6</v>
      </c>
      <c r="I51" s="11">
        <v>6</v>
      </c>
      <c r="J51" s="11">
        <v>3</v>
      </c>
      <c r="K51" s="11">
        <v>6</v>
      </c>
      <c r="L51" s="11">
        <v>2</v>
      </c>
      <c r="M51" s="11">
        <v>6</v>
      </c>
      <c r="N51" s="11">
        <v>4</v>
      </c>
      <c r="O51" s="11"/>
      <c r="P51" s="12"/>
      <c r="Q51" s="6" t="s">
        <v>169</v>
      </c>
      <c r="R51" s="6" t="s">
        <v>368</v>
      </c>
      <c r="S51" s="6" t="s">
        <v>340</v>
      </c>
      <c r="T51">
        <f t="shared" si="0"/>
        <v>4</v>
      </c>
      <c r="U51" s="22" t="b">
        <f t="shared" si="1"/>
        <v>1</v>
      </c>
      <c r="V51" s="31">
        <f>(SUM(G51,I51,K51,M51,O51)/(SUM(G51,I51,K51,M51,O51) + SUM(H51,J51,L51,N51,P51)))*100</f>
        <v>58.333333333333336</v>
      </c>
      <c r="W51" s="29">
        <f t="shared" si="3"/>
        <v>1995</v>
      </c>
      <c r="X51" s="29">
        <f t="shared" si="4"/>
        <v>29</v>
      </c>
      <c r="Y51">
        <f t="shared" si="5"/>
        <v>4</v>
      </c>
    </row>
    <row r="52" spans="1:25" ht="14.5" x14ac:dyDescent="0.35">
      <c r="A52" s="28">
        <v>1999</v>
      </c>
      <c r="B52" s="4" t="s">
        <v>334</v>
      </c>
      <c r="C52" s="4" t="s">
        <v>300</v>
      </c>
      <c r="D52" s="4" t="s">
        <v>364</v>
      </c>
      <c r="E52" s="4" t="s">
        <v>357</v>
      </c>
      <c r="F52" s="4" t="s">
        <v>244</v>
      </c>
      <c r="G52" s="13">
        <v>6</v>
      </c>
      <c r="H52" s="14">
        <v>2</v>
      </c>
      <c r="I52" s="14">
        <v>6</v>
      </c>
      <c r="J52" s="14">
        <v>3</v>
      </c>
      <c r="K52" s="14"/>
      <c r="L52" s="14"/>
      <c r="M52" s="14"/>
      <c r="N52" s="14"/>
      <c r="O52" s="14"/>
      <c r="P52" s="15"/>
      <c r="Q52" s="4" t="s">
        <v>302</v>
      </c>
      <c r="R52" s="4" t="s">
        <v>369</v>
      </c>
      <c r="S52" s="4" t="s">
        <v>347</v>
      </c>
      <c r="T52">
        <f t="shared" si="0"/>
        <v>3</v>
      </c>
      <c r="U52" s="22" t="b">
        <f t="shared" si="1"/>
        <v>0</v>
      </c>
      <c r="V52" s="31">
        <f t="shared" si="2"/>
        <v>45.454545454545453</v>
      </c>
      <c r="W52" s="29">
        <f t="shared" si="3"/>
        <v>1997</v>
      </c>
      <c r="X52" s="29">
        <f t="shared" si="4"/>
        <v>27</v>
      </c>
      <c r="Y52">
        <f t="shared" si="5"/>
        <v>6</v>
      </c>
    </row>
    <row r="53" spans="1:25" ht="28" customHeight="1" x14ac:dyDescent="0.35">
      <c r="A53" s="28">
        <v>1999</v>
      </c>
      <c r="B53" s="4" t="s">
        <v>199</v>
      </c>
      <c r="C53" s="4" t="s">
        <v>169</v>
      </c>
      <c r="D53" s="4" t="s">
        <v>368</v>
      </c>
      <c r="E53" s="4" t="s">
        <v>340</v>
      </c>
      <c r="F53" s="4" t="s">
        <v>414</v>
      </c>
      <c r="G53" s="13">
        <v>4</v>
      </c>
      <c r="H53" s="14">
        <v>6</v>
      </c>
      <c r="I53" s="14">
        <v>6</v>
      </c>
      <c r="J53" s="14">
        <v>0</v>
      </c>
      <c r="K53" s="14">
        <v>6</v>
      </c>
      <c r="L53" s="14">
        <v>3</v>
      </c>
      <c r="M53" s="14">
        <v>7</v>
      </c>
      <c r="N53" s="14">
        <v>6</v>
      </c>
      <c r="O53" s="14"/>
      <c r="P53" s="15"/>
      <c r="Q53" s="4" t="s">
        <v>170</v>
      </c>
      <c r="R53" s="4" t="s">
        <v>370</v>
      </c>
      <c r="S53" s="4" t="s">
        <v>338</v>
      </c>
      <c r="T53">
        <f t="shared" si="0"/>
        <v>1</v>
      </c>
      <c r="U53" s="22" t="b">
        <f t="shared" si="1"/>
        <v>0</v>
      </c>
      <c r="V53" s="31">
        <f>(SUM(G53,I53,K53,M53,O53)/(SUM(G53,I53,K53,M53,O53) + SUM(H53,J53,L53,N53,P53)))*100</f>
        <v>60.526315789473685</v>
      </c>
      <c r="W53" s="29">
        <f t="shared" si="3"/>
        <v>1999</v>
      </c>
      <c r="X53" s="29">
        <f t="shared" si="4"/>
        <v>25</v>
      </c>
      <c r="Y53">
        <f t="shared" si="5"/>
        <v>2</v>
      </c>
    </row>
    <row r="54" spans="1:25" ht="14.5" x14ac:dyDescent="0.35">
      <c r="A54" s="27">
        <v>1998</v>
      </c>
      <c r="B54" s="4" t="s">
        <v>334</v>
      </c>
      <c r="C54" s="6" t="s">
        <v>300</v>
      </c>
      <c r="D54" s="6" t="s">
        <v>364</v>
      </c>
      <c r="E54" s="6" t="s">
        <v>357</v>
      </c>
      <c r="F54" s="6" t="s">
        <v>282</v>
      </c>
      <c r="G54" s="10">
        <v>6</v>
      </c>
      <c r="H54" s="11">
        <v>3</v>
      </c>
      <c r="I54" s="11">
        <v>6</v>
      </c>
      <c r="J54" s="11">
        <v>3</v>
      </c>
      <c r="K54" s="11"/>
      <c r="L54" s="11"/>
      <c r="M54" s="11"/>
      <c r="N54" s="11"/>
      <c r="O54" s="11"/>
      <c r="P54" s="12"/>
      <c r="Q54" s="6" t="s">
        <v>301</v>
      </c>
      <c r="R54" s="6" t="s">
        <v>358</v>
      </c>
      <c r="S54" s="6" t="s">
        <v>348</v>
      </c>
      <c r="T54">
        <f t="shared" si="0"/>
        <v>3</v>
      </c>
      <c r="U54" s="22" t="b">
        <f t="shared" si="1"/>
        <v>0</v>
      </c>
      <c r="V54" s="31">
        <f t="shared" si="2"/>
        <v>50</v>
      </c>
      <c r="W54" s="29">
        <f t="shared" si="3"/>
        <v>1997</v>
      </c>
      <c r="X54" s="29">
        <f t="shared" si="4"/>
        <v>27</v>
      </c>
      <c r="Y54">
        <f t="shared" si="5"/>
        <v>6</v>
      </c>
    </row>
    <row r="55" spans="1:25" ht="28" customHeight="1" x14ac:dyDescent="0.35">
      <c r="A55" s="27">
        <v>1998</v>
      </c>
      <c r="B55" s="4" t="s">
        <v>199</v>
      </c>
      <c r="C55" s="6" t="s">
        <v>167</v>
      </c>
      <c r="D55" s="6" t="s">
        <v>371</v>
      </c>
      <c r="E55" s="6" t="s">
        <v>350</v>
      </c>
      <c r="F55" s="6" t="s">
        <v>154</v>
      </c>
      <c r="G55" s="10">
        <v>6</v>
      </c>
      <c r="H55" s="11">
        <v>2</v>
      </c>
      <c r="I55" s="11">
        <v>6</v>
      </c>
      <c r="J55" s="11">
        <v>2</v>
      </c>
      <c r="K55" s="11">
        <v>6</v>
      </c>
      <c r="L55" s="11">
        <v>2</v>
      </c>
      <c r="M55" s="11"/>
      <c r="N55" s="11"/>
      <c r="O55" s="11"/>
      <c r="P55" s="12"/>
      <c r="Q55" s="6" t="s">
        <v>168</v>
      </c>
      <c r="R55" s="6" t="s">
        <v>381</v>
      </c>
      <c r="S55" s="6" t="s">
        <v>388</v>
      </c>
      <c r="T55">
        <f t="shared" si="0"/>
        <v>1</v>
      </c>
      <c r="U55" s="22" t="b">
        <f t="shared" si="1"/>
        <v>0</v>
      </c>
      <c r="V55" s="31">
        <f>(SUM(G55,I55,K55,M55,O55)/(SUM(G55,I55,K55,M55,O55) + SUM(H55,J55,L55,N55,P55)))*100</f>
        <v>75</v>
      </c>
      <c r="W55" s="29">
        <f t="shared" si="3"/>
        <v>1998</v>
      </c>
      <c r="X55" s="29">
        <f t="shared" si="4"/>
        <v>26</v>
      </c>
      <c r="Y55">
        <f t="shared" si="5"/>
        <v>1</v>
      </c>
    </row>
    <row r="56" spans="1:25" ht="14.5" x14ac:dyDescent="0.35">
      <c r="A56" s="28">
        <v>1997</v>
      </c>
      <c r="B56" s="4" t="s">
        <v>334</v>
      </c>
      <c r="C56" s="4" t="s">
        <v>300</v>
      </c>
      <c r="D56" s="4" t="s">
        <v>364</v>
      </c>
      <c r="E56" s="4" t="s">
        <v>357</v>
      </c>
      <c r="F56" s="4" t="s">
        <v>259</v>
      </c>
      <c r="G56" s="13">
        <v>6</v>
      </c>
      <c r="H56" s="14">
        <v>2</v>
      </c>
      <c r="I56" s="14">
        <v>6</v>
      </c>
      <c r="J56" s="14">
        <v>2</v>
      </c>
      <c r="K56" s="14"/>
      <c r="L56" s="14"/>
      <c r="M56" s="14"/>
      <c r="N56" s="14"/>
      <c r="O56" s="14"/>
      <c r="P56" s="15"/>
      <c r="Q56" s="4" t="s">
        <v>298</v>
      </c>
      <c r="R56" s="4" t="s">
        <v>369</v>
      </c>
      <c r="S56" s="4" t="s">
        <v>347</v>
      </c>
      <c r="T56">
        <f t="shared" si="0"/>
        <v>3</v>
      </c>
      <c r="U56" s="22" t="b">
        <f t="shared" si="1"/>
        <v>0</v>
      </c>
      <c r="V56" s="31">
        <f t="shared" si="2"/>
        <v>40</v>
      </c>
      <c r="W56" s="29">
        <f t="shared" si="3"/>
        <v>1997</v>
      </c>
      <c r="X56" s="29">
        <f t="shared" si="4"/>
        <v>27</v>
      </c>
      <c r="Y56">
        <f t="shared" si="5"/>
        <v>6</v>
      </c>
    </row>
    <row r="57" spans="1:25" ht="28" customHeight="1" x14ac:dyDescent="0.35">
      <c r="A57" s="28">
        <v>1997</v>
      </c>
      <c r="B57" s="4" t="s">
        <v>199</v>
      </c>
      <c r="C57" s="4" t="s">
        <v>160</v>
      </c>
      <c r="D57" s="4" t="s">
        <v>362</v>
      </c>
      <c r="E57" s="8" t="s">
        <v>336</v>
      </c>
      <c r="F57" s="4" t="s">
        <v>166</v>
      </c>
      <c r="G57" s="13">
        <v>6</v>
      </c>
      <c r="H57" s="14">
        <v>2</v>
      </c>
      <c r="I57" s="14">
        <v>6</v>
      </c>
      <c r="J57" s="14">
        <v>3</v>
      </c>
      <c r="K57" s="14">
        <v>6</v>
      </c>
      <c r="L57" s="14">
        <v>3</v>
      </c>
      <c r="M57" s="14"/>
      <c r="N57" s="14"/>
      <c r="O57" s="14"/>
      <c r="P57" s="15"/>
      <c r="Q57" s="4" t="s">
        <v>165</v>
      </c>
      <c r="R57" s="4" t="s">
        <v>358</v>
      </c>
      <c r="S57" s="4" t="s">
        <v>348</v>
      </c>
      <c r="T57">
        <f t="shared" si="0"/>
        <v>2</v>
      </c>
      <c r="U57" s="22" t="b">
        <f t="shared" si="1"/>
        <v>0</v>
      </c>
      <c r="V57" s="31">
        <f>(SUM(G57,I57,K57,M57,O57)/(SUM(G57,I57,K57,M57,O57) + SUM(H57,J57,L57,N57,P57)))*100</f>
        <v>69.230769230769226</v>
      </c>
      <c r="W57" s="29">
        <f t="shared" si="3"/>
        <v>1994</v>
      </c>
      <c r="X57" s="29">
        <f t="shared" si="4"/>
        <v>30</v>
      </c>
      <c r="Y57">
        <f t="shared" si="5"/>
        <v>3</v>
      </c>
    </row>
    <row r="58" spans="1:25" ht="14.5" x14ac:dyDescent="0.35">
      <c r="A58" s="27">
        <v>1996</v>
      </c>
      <c r="B58" s="4" t="s">
        <v>334</v>
      </c>
      <c r="C58" s="6" t="s">
        <v>293</v>
      </c>
      <c r="D58" s="6" t="s">
        <v>362</v>
      </c>
      <c r="E58" s="6" t="s">
        <v>336</v>
      </c>
      <c r="F58" s="6" t="s">
        <v>267</v>
      </c>
      <c r="G58" s="10">
        <v>6</v>
      </c>
      <c r="H58" s="11">
        <v>4</v>
      </c>
      <c r="I58" s="11">
        <v>6</v>
      </c>
      <c r="J58" s="11">
        <v>1</v>
      </c>
      <c r="K58" s="11"/>
      <c r="L58" s="11"/>
      <c r="M58" s="11"/>
      <c r="N58" s="11"/>
      <c r="O58" s="11"/>
      <c r="P58" s="12"/>
      <c r="Q58" s="6" t="s">
        <v>299</v>
      </c>
      <c r="R58" s="6" t="s">
        <v>346</v>
      </c>
      <c r="S58" s="6" t="s">
        <v>344</v>
      </c>
      <c r="T58">
        <f t="shared" si="0"/>
        <v>4</v>
      </c>
      <c r="U58" s="22" t="b">
        <f t="shared" si="1"/>
        <v>0</v>
      </c>
      <c r="V58" s="31">
        <f t="shared" si="2"/>
        <v>45.454545454545453</v>
      </c>
      <c r="W58" s="29">
        <f t="shared" si="3"/>
        <v>1991</v>
      </c>
      <c r="X58" s="29">
        <f t="shared" si="4"/>
        <v>33</v>
      </c>
      <c r="Y58">
        <f t="shared" si="5"/>
        <v>4</v>
      </c>
    </row>
    <row r="59" spans="1:25" ht="28" customHeight="1" x14ac:dyDescent="0.35">
      <c r="A59" s="27">
        <v>1996</v>
      </c>
      <c r="B59" s="4" t="s">
        <v>199</v>
      </c>
      <c r="C59" s="6" t="s">
        <v>155</v>
      </c>
      <c r="D59" s="6" t="s">
        <v>346</v>
      </c>
      <c r="E59" s="6" t="s">
        <v>344</v>
      </c>
      <c r="F59" s="6" t="s">
        <v>164</v>
      </c>
      <c r="G59" s="10">
        <v>6</v>
      </c>
      <c r="H59" s="11">
        <v>2</v>
      </c>
      <c r="I59" s="11">
        <v>6</v>
      </c>
      <c r="J59" s="11">
        <v>4</v>
      </c>
      <c r="K59" s="11">
        <v>2</v>
      </c>
      <c r="L59" s="11">
        <v>6</v>
      </c>
      <c r="M59" s="11">
        <v>6</v>
      </c>
      <c r="N59" s="11">
        <v>2</v>
      </c>
      <c r="O59" s="11"/>
      <c r="P59" s="12"/>
      <c r="Q59" s="6" t="s">
        <v>163</v>
      </c>
      <c r="R59" s="6" t="s">
        <v>362</v>
      </c>
      <c r="S59" s="6" t="s">
        <v>336</v>
      </c>
      <c r="T59">
        <f t="shared" si="0"/>
        <v>2</v>
      </c>
      <c r="U59" s="22" t="b">
        <f t="shared" si="1"/>
        <v>0</v>
      </c>
      <c r="V59" s="31">
        <f>(SUM(G59,I59,K59,M59,O59)/(SUM(G59,I59,K59,M59,O59) + SUM(H59,J59,L59,N59,P59)))*100</f>
        <v>58.82352941176471</v>
      </c>
      <c r="W59" s="29">
        <f t="shared" si="3"/>
        <v>1991</v>
      </c>
      <c r="X59" s="29">
        <f t="shared" si="4"/>
        <v>33</v>
      </c>
      <c r="Y59">
        <f t="shared" si="5"/>
        <v>2</v>
      </c>
    </row>
    <row r="60" spans="1:25" ht="14.5" x14ac:dyDescent="0.35">
      <c r="A60" s="28">
        <v>1995</v>
      </c>
      <c r="B60" s="4" t="s">
        <v>334</v>
      </c>
      <c r="C60" s="4" t="s">
        <v>298</v>
      </c>
      <c r="D60" s="4" t="s">
        <v>369</v>
      </c>
      <c r="E60" s="4" t="s">
        <v>347</v>
      </c>
      <c r="F60" s="4" t="s">
        <v>231</v>
      </c>
      <c r="G60" s="13">
        <v>6</v>
      </c>
      <c r="H60" s="14">
        <v>3</v>
      </c>
      <c r="I60" s="14">
        <v>6</v>
      </c>
      <c r="J60" s="14">
        <v>2</v>
      </c>
      <c r="K60" s="14"/>
      <c r="L60" s="14"/>
      <c r="M60" s="14"/>
      <c r="N60" s="14"/>
      <c r="O60" s="14"/>
      <c r="P60" s="15"/>
      <c r="Q60" s="4" t="s">
        <v>297</v>
      </c>
      <c r="R60" s="4" t="s">
        <v>358</v>
      </c>
      <c r="S60" s="4" t="s">
        <v>348</v>
      </c>
      <c r="T60">
        <f t="shared" si="0"/>
        <v>1</v>
      </c>
      <c r="U60" s="22" t="b">
        <f t="shared" si="1"/>
        <v>0</v>
      </c>
      <c r="V60" s="31">
        <f t="shared" si="2"/>
        <v>45.454545454545453</v>
      </c>
      <c r="W60" s="29">
        <f t="shared" si="3"/>
        <v>1995</v>
      </c>
      <c r="X60" s="29">
        <f t="shared" si="4"/>
        <v>29</v>
      </c>
      <c r="Y60">
        <f t="shared" si="5"/>
        <v>2</v>
      </c>
    </row>
    <row r="61" spans="1:25" ht="28" customHeight="1" x14ac:dyDescent="0.35">
      <c r="A61" s="28">
        <v>1995</v>
      </c>
      <c r="B61" s="4" t="s">
        <v>199</v>
      </c>
      <c r="C61" s="4" t="s">
        <v>162</v>
      </c>
      <c r="D61" s="4" t="s">
        <v>362</v>
      </c>
      <c r="E61" s="8" t="s">
        <v>336</v>
      </c>
      <c r="F61" s="4" t="s">
        <v>413</v>
      </c>
      <c r="G61" s="13">
        <v>4</v>
      </c>
      <c r="H61" s="14">
        <v>6</v>
      </c>
      <c r="I61" s="14">
        <v>6</v>
      </c>
      <c r="J61" s="14">
        <v>1</v>
      </c>
      <c r="K61" s="14">
        <v>7</v>
      </c>
      <c r="L61" s="14">
        <v>6</v>
      </c>
      <c r="M61" s="14">
        <v>6</v>
      </c>
      <c r="N61" s="14">
        <v>4</v>
      </c>
      <c r="O61" s="14"/>
      <c r="P61" s="15"/>
      <c r="Q61" s="4" t="s">
        <v>160</v>
      </c>
      <c r="R61" s="4" t="s">
        <v>362</v>
      </c>
      <c r="S61" s="4" t="s">
        <v>336</v>
      </c>
      <c r="T61">
        <f t="shared" si="0"/>
        <v>4</v>
      </c>
      <c r="U61" s="22" t="b">
        <f t="shared" si="1"/>
        <v>0</v>
      </c>
      <c r="V61" s="31">
        <f>(SUM(G61,I61,K61,M61,O61)/(SUM(G61,I61,K61,M61,O61) + SUM(H61,J61,L61,N61,P61)))*100</f>
        <v>57.499999999999993</v>
      </c>
      <c r="W61" s="29">
        <f t="shared" si="3"/>
        <v>1995</v>
      </c>
      <c r="X61" s="29">
        <f t="shared" si="4"/>
        <v>29</v>
      </c>
      <c r="Y61">
        <f t="shared" si="5"/>
        <v>4</v>
      </c>
    </row>
    <row r="62" spans="1:25" ht="14.5" x14ac:dyDescent="0.35">
      <c r="A62" s="27">
        <v>1994</v>
      </c>
      <c r="B62" s="4" t="s">
        <v>334</v>
      </c>
      <c r="C62" s="6" t="s">
        <v>291</v>
      </c>
      <c r="D62" s="6" t="s">
        <v>346</v>
      </c>
      <c r="E62" s="6" t="s">
        <v>344</v>
      </c>
      <c r="F62" s="6" t="s">
        <v>258</v>
      </c>
      <c r="G62" s="10">
        <v>6</v>
      </c>
      <c r="H62" s="11">
        <v>0</v>
      </c>
      <c r="I62" s="11">
        <v>6</v>
      </c>
      <c r="J62" s="11">
        <v>2</v>
      </c>
      <c r="K62" s="11"/>
      <c r="L62" s="11"/>
      <c r="M62" s="11"/>
      <c r="N62" s="11"/>
      <c r="O62" s="11"/>
      <c r="P62" s="12"/>
      <c r="Q62" s="6" t="s">
        <v>297</v>
      </c>
      <c r="R62" s="6" t="s">
        <v>358</v>
      </c>
      <c r="S62" s="6" t="s">
        <v>348</v>
      </c>
      <c r="T62">
        <f t="shared" si="0"/>
        <v>4</v>
      </c>
      <c r="U62" s="22" t="b">
        <f t="shared" si="1"/>
        <v>0</v>
      </c>
      <c r="V62" s="31">
        <f t="shared" si="2"/>
        <v>25</v>
      </c>
      <c r="W62" s="29">
        <f t="shared" si="3"/>
        <v>1988</v>
      </c>
      <c r="X62" s="29">
        <f t="shared" si="4"/>
        <v>36</v>
      </c>
      <c r="Y62">
        <f t="shared" si="5"/>
        <v>5</v>
      </c>
    </row>
    <row r="63" spans="1:25" ht="28" customHeight="1" x14ac:dyDescent="0.35">
      <c r="A63" s="27">
        <v>1994</v>
      </c>
      <c r="B63" s="4" t="s">
        <v>199</v>
      </c>
      <c r="C63" s="6" t="s">
        <v>160</v>
      </c>
      <c r="D63" s="6" t="s">
        <v>362</v>
      </c>
      <c r="E63" s="6" t="s">
        <v>336</v>
      </c>
      <c r="F63" s="6" t="s">
        <v>412</v>
      </c>
      <c r="G63" s="10">
        <v>7</v>
      </c>
      <c r="H63" s="11">
        <v>6</v>
      </c>
      <c r="I63" s="11">
        <v>6</v>
      </c>
      <c r="J63" s="11">
        <v>4</v>
      </c>
      <c r="K63" s="11">
        <v>6</v>
      </c>
      <c r="L63" s="11">
        <v>4</v>
      </c>
      <c r="M63" s="11"/>
      <c r="N63" s="11"/>
      <c r="O63" s="11"/>
      <c r="P63" s="12"/>
      <c r="Q63" s="6" t="s">
        <v>161</v>
      </c>
      <c r="R63" s="6" t="s">
        <v>362</v>
      </c>
      <c r="S63" s="6" t="s">
        <v>336</v>
      </c>
      <c r="T63">
        <f t="shared" si="0"/>
        <v>2</v>
      </c>
      <c r="U63" s="22" t="b">
        <f t="shared" si="1"/>
        <v>0</v>
      </c>
      <c r="V63" s="31">
        <f>(SUM(G63,I63,K63,M63,O63)/(SUM(G63,I63,K63,M63,O63) + SUM(H63,J63,L63,N63,P63)))*100</f>
        <v>57.575757575757578</v>
      </c>
      <c r="W63" s="29">
        <f t="shared" si="3"/>
        <v>1994</v>
      </c>
      <c r="X63" s="29">
        <f t="shared" si="4"/>
        <v>30</v>
      </c>
      <c r="Y63">
        <f t="shared" si="5"/>
        <v>3</v>
      </c>
    </row>
    <row r="64" spans="1:25" ht="14.5" x14ac:dyDescent="0.35">
      <c r="A64" s="28">
        <v>1993</v>
      </c>
      <c r="B64" s="4" t="s">
        <v>334</v>
      </c>
      <c r="C64" s="4" t="s">
        <v>293</v>
      </c>
      <c r="D64" s="4" t="s">
        <v>372</v>
      </c>
      <c r="E64" s="32" t="s">
        <v>335</v>
      </c>
      <c r="F64" s="4" t="s">
        <v>296</v>
      </c>
      <c r="G64" s="13">
        <v>4</v>
      </c>
      <c r="H64" s="14">
        <v>6</v>
      </c>
      <c r="I64" s="14">
        <v>6</v>
      </c>
      <c r="J64" s="14">
        <v>3</v>
      </c>
      <c r="K64" s="14">
        <v>6</v>
      </c>
      <c r="L64" s="14">
        <v>2</v>
      </c>
      <c r="M64" s="14"/>
      <c r="N64" s="14"/>
      <c r="O64" s="14"/>
      <c r="P64" s="15"/>
      <c r="Q64" s="4" t="s">
        <v>291</v>
      </c>
      <c r="R64" s="4" t="s">
        <v>346</v>
      </c>
      <c r="S64" s="4" t="s">
        <v>344</v>
      </c>
      <c r="T64">
        <f t="shared" si="0"/>
        <v>4</v>
      </c>
      <c r="U64" s="22" t="b">
        <f t="shared" si="1"/>
        <v>1</v>
      </c>
      <c r="V64" s="31">
        <f t="shared" si="2"/>
        <v>47.826086956521742</v>
      </c>
      <c r="W64" s="29">
        <f t="shared" si="3"/>
        <v>1991</v>
      </c>
      <c r="X64" s="29">
        <f t="shared" si="4"/>
        <v>33</v>
      </c>
      <c r="Y64">
        <f t="shared" si="5"/>
        <v>4</v>
      </c>
    </row>
    <row r="65" spans="1:25" ht="28" customHeight="1" x14ac:dyDescent="0.35">
      <c r="A65" s="28">
        <v>1993</v>
      </c>
      <c r="B65" s="4" t="s">
        <v>199</v>
      </c>
      <c r="C65" s="4" t="s">
        <v>157</v>
      </c>
      <c r="D65" s="4" t="s">
        <v>362</v>
      </c>
      <c r="E65" s="8" t="s">
        <v>336</v>
      </c>
      <c r="F65" s="4" t="s">
        <v>159</v>
      </c>
      <c r="G65" s="13">
        <v>6</v>
      </c>
      <c r="H65" s="14">
        <v>2</v>
      </c>
      <c r="I65" s="14">
        <v>6</v>
      </c>
      <c r="J65" s="14">
        <v>1</v>
      </c>
      <c r="K65" s="14">
        <v>2</v>
      </c>
      <c r="L65" s="14">
        <v>6</v>
      </c>
      <c r="M65" s="14">
        <v>7</v>
      </c>
      <c r="N65" s="14">
        <v>5</v>
      </c>
      <c r="O65" s="14"/>
      <c r="P65" s="15"/>
      <c r="Q65" s="4" t="s">
        <v>150</v>
      </c>
      <c r="R65" s="4" t="s">
        <v>370</v>
      </c>
      <c r="S65" s="4" t="s">
        <v>338</v>
      </c>
      <c r="T65">
        <f t="shared" si="0"/>
        <v>2</v>
      </c>
      <c r="U65" s="22" t="b">
        <f t="shared" si="1"/>
        <v>0</v>
      </c>
      <c r="V65" s="31">
        <f>(SUM(G65,I65,K65,M65,O65)/(SUM(G65,I65,K65,M65,O65) + SUM(H65,J65,L65,N65,P65)))*100</f>
        <v>60</v>
      </c>
      <c r="W65" s="29">
        <f t="shared" si="3"/>
        <v>1992</v>
      </c>
      <c r="X65" s="29">
        <f t="shared" si="4"/>
        <v>32</v>
      </c>
      <c r="Y65">
        <f t="shared" si="5"/>
        <v>2</v>
      </c>
    </row>
    <row r="66" spans="1:25" ht="14.5" x14ac:dyDescent="0.35">
      <c r="A66" s="27">
        <v>1992</v>
      </c>
      <c r="B66" s="4" t="s">
        <v>334</v>
      </c>
      <c r="C66" s="6" t="s">
        <v>293</v>
      </c>
      <c r="D66" s="6" t="s">
        <v>372</v>
      </c>
      <c r="E66" s="33" t="s">
        <v>335</v>
      </c>
      <c r="F66" s="6" t="s">
        <v>244</v>
      </c>
      <c r="G66" s="10">
        <v>6</v>
      </c>
      <c r="H66" s="11">
        <v>2</v>
      </c>
      <c r="I66" s="11">
        <v>6</v>
      </c>
      <c r="J66" s="11">
        <v>3</v>
      </c>
      <c r="K66" s="11"/>
      <c r="L66" s="11"/>
      <c r="M66" s="11"/>
      <c r="N66" s="11"/>
      <c r="O66" s="11"/>
      <c r="P66" s="12"/>
      <c r="Q66" s="6" t="s">
        <v>292</v>
      </c>
      <c r="R66" s="6" t="s">
        <v>362</v>
      </c>
      <c r="S66" s="6" t="s">
        <v>336</v>
      </c>
      <c r="T66">
        <f t="shared" si="0"/>
        <v>4</v>
      </c>
      <c r="U66" s="22" t="b">
        <f t="shared" si="1"/>
        <v>0</v>
      </c>
      <c r="V66" s="31">
        <f t="shared" si="2"/>
        <v>45.454545454545453</v>
      </c>
      <c r="W66" s="29">
        <f t="shared" si="3"/>
        <v>1991</v>
      </c>
      <c r="X66" s="29">
        <f t="shared" si="4"/>
        <v>33</v>
      </c>
      <c r="Y66">
        <f t="shared" si="5"/>
        <v>4</v>
      </c>
    </row>
    <row r="67" spans="1:25" ht="28" customHeight="1" x14ac:dyDescent="0.35">
      <c r="A67" s="27">
        <v>1992</v>
      </c>
      <c r="B67" s="4" t="s">
        <v>199</v>
      </c>
      <c r="C67" s="6" t="s">
        <v>157</v>
      </c>
      <c r="D67" s="6" t="s">
        <v>362</v>
      </c>
      <c r="E67" s="6" t="s">
        <v>336</v>
      </c>
      <c r="F67" s="6" t="s">
        <v>158</v>
      </c>
      <c r="G67" s="10">
        <v>6</v>
      </c>
      <c r="H67" s="11">
        <v>3</v>
      </c>
      <c r="I67" s="11">
        <v>3</v>
      </c>
      <c r="J67" s="11">
        <v>6</v>
      </c>
      <c r="K67" s="11">
        <v>6</v>
      </c>
      <c r="L67" s="11">
        <v>4</v>
      </c>
      <c r="M67" s="11">
        <v>6</v>
      </c>
      <c r="N67" s="11">
        <v>2</v>
      </c>
      <c r="O67" s="11"/>
      <c r="P67" s="12"/>
      <c r="Q67" s="6" t="s">
        <v>150</v>
      </c>
      <c r="R67" s="6" t="s">
        <v>370</v>
      </c>
      <c r="S67" s="6" t="s">
        <v>338</v>
      </c>
      <c r="T67">
        <f t="shared" ref="T67:T130" si="6">COUNTIF($C$2:$C$1000, C67)</f>
        <v>2</v>
      </c>
      <c r="U67" s="22" t="b">
        <f t="shared" ref="U67:U130" si="7">(H67+J67)-(G67+I67)&gt;-2</f>
        <v>1</v>
      </c>
      <c r="V67" s="31">
        <f>(SUM(G67,I67,K67,M67,O67)/(SUM(G67,I67,K67,M67,O67) + SUM(H67,J67,L67,N67,P67)))*100</f>
        <v>58.333333333333336</v>
      </c>
      <c r="W67" s="29">
        <f t="shared" ref="W67:W130" si="8">_xlfn.MINIFS($A$2:$A$1000, $C$2:$C$1000, C67)</f>
        <v>1992</v>
      </c>
      <c r="X67" s="29">
        <f t="shared" ref="X67:X130" si="9">2024 - W67</f>
        <v>32</v>
      </c>
      <c r="Y67">
        <f t="shared" ref="Y67:Y130" si="10">COUNTIF(C:C,C67)+COUNTIF(Q:Q,C67)</f>
        <v>2</v>
      </c>
    </row>
    <row r="68" spans="1:25" ht="14.5" x14ac:dyDescent="0.35">
      <c r="A68" s="28">
        <v>1991</v>
      </c>
      <c r="B68" s="4" t="s">
        <v>334</v>
      </c>
      <c r="C68" s="4" t="s">
        <v>293</v>
      </c>
      <c r="D68" s="4" t="s">
        <v>372</v>
      </c>
      <c r="E68" s="32" t="s">
        <v>335</v>
      </c>
      <c r="F68" s="4" t="s">
        <v>295</v>
      </c>
      <c r="G68" s="13">
        <v>5</v>
      </c>
      <c r="H68" s="14">
        <v>7</v>
      </c>
      <c r="I68" s="14">
        <v>6</v>
      </c>
      <c r="J68" s="14">
        <v>3</v>
      </c>
      <c r="K68" s="14">
        <v>6</v>
      </c>
      <c r="L68" s="14">
        <v>1</v>
      </c>
      <c r="M68" s="14"/>
      <c r="N68" s="14"/>
      <c r="O68" s="14"/>
      <c r="P68" s="15"/>
      <c r="Q68" s="4" t="s">
        <v>294</v>
      </c>
      <c r="R68" s="4" t="s">
        <v>373</v>
      </c>
      <c r="S68" s="4" t="s">
        <v>337</v>
      </c>
      <c r="T68">
        <f t="shared" si="6"/>
        <v>4</v>
      </c>
      <c r="U68" s="22" t="b">
        <f t="shared" si="7"/>
        <v>1</v>
      </c>
      <c r="V68" s="31">
        <f t="shared" ref="V68:V112" si="11">(SUM(H68,J68,L68,N68,P68)/(SUM(H68,J68,L68,N68,P68) + SUM(I68,K68,M68,O68,Q68)))*100</f>
        <v>47.826086956521742</v>
      </c>
      <c r="W68" s="29">
        <f t="shared" si="8"/>
        <v>1991</v>
      </c>
      <c r="X68" s="29">
        <f t="shared" si="9"/>
        <v>33</v>
      </c>
      <c r="Y68">
        <f t="shared" si="10"/>
        <v>4</v>
      </c>
    </row>
    <row r="69" spans="1:25" ht="28" customHeight="1" x14ac:dyDescent="0.35">
      <c r="A69" s="28">
        <v>1991</v>
      </c>
      <c r="B69" s="4" t="s">
        <v>199</v>
      </c>
      <c r="C69" s="4" t="s">
        <v>155</v>
      </c>
      <c r="D69" s="4" t="s">
        <v>346</v>
      </c>
      <c r="E69" s="4" t="s">
        <v>344</v>
      </c>
      <c r="F69" s="4" t="s">
        <v>156</v>
      </c>
      <c r="G69" s="13">
        <v>1</v>
      </c>
      <c r="H69" s="14">
        <v>6</v>
      </c>
      <c r="I69" s="14">
        <v>6</v>
      </c>
      <c r="J69" s="14">
        <v>4</v>
      </c>
      <c r="K69" s="14">
        <v>6</v>
      </c>
      <c r="L69" s="14">
        <v>4</v>
      </c>
      <c r="M69" s="14">
        <v>6</v>
      </c>
      <c r="N69" s="14">
        <v>4</v>
      </c>
      <c r="O69" s="14"/>
      <c r="P69" s="15"/>
      <c r="Q69" s="4" t="s">
        <v>147</v>
      </c>
      <c r="R69" s="4" t="s">
        <v>373</v>
      </c>
      <c r="S69" s="4" t="s">
        <v>337</v>
      </c>
      <c r="T69">
        <f t="shared" si="6"/>
        <v>2</v>
      </c>
      <c r="U69" s="22" t="b">
        <f t="shared" si="7"/>
        <v>1</v>
      </c>
      <c r="V69" s="31">
        <f>(SUM(G69,I69,K69,M69,O69)/(SUM(G69,I69,K69,M69,O69) + SUM(H69,J69,L69,N69,P69)))*100</f>
        <v>51.351351351351347</v>
      </c>
      <c r="W69" s="29">
        <f t="shared" si="8"/>
        <v>1991</v>
      </c>
      <c r="X69" s="29">
        <f t="shared" si="9"/>
        <v>33</v>
      </c>
      <c r="Y69">
        <f t="shared" si="10"/>
        <v>2</v>
      </c>
    </row>
    <row r="70" spans="1:25" ht="14.5" x14ac:dyDescent="0.35">
      <c r="A70" s="27">
        <v>1990</v>
      </c>
      <c r="B70" s="4" t="s">
        <v>334</v>
      </c>
      <c r="C70" s="6" t="s">
        <v>291</v>
      </c>
      <c r="D70" s="6" t="s">
        <v>346</v>
      </c>
      <c r="E70" s="6" t="s">
        <v>344</v>
      </c>
      <c r="F70" s="6" t="s">
        <v>240</v>
      </c>
      <c r="G70" s="10">
        <v>6</v>
      </c>
      <c r="H70" s="11">
        <v>3</v>
      </c>
      <c r="I70" s="11">
        <v>6</v>
      </c>
      <c r="J70" s="11">
        <v>4</v>
      </c>
      <c r="K70" s="11"/>
      <c r="L70" s="11"/>
      <c r="M70" s="11"/>
      <c r="N70" s="11"/>
      <c r="O70" s="11"/>
      <c r="P70" s="12"/>
      <c r="Q70" s="6" t="s">
        <v>292</v>
      </c>
      <c r="R70" s="6" t="s">
        <v>362</v>
      </c>
      <c r="S70" s="6" t="s">
        <v>336</v>
      </c>
      <c r="T70">
        <f t="shared" si="6"/>
        <v>4</v>
      </c>
      <c r="U70" s="22" t="b">
        <f t="shared" si="7"/>
        <v>0</v>
      </c>
      <c r="V70" s="31">
        <f t="shared" si="11"/>
        <v>53.846153846153847</v>
      </c>
      <c r="W70" s="29">
        <f t="shared" si="8"/>
        <v>1988</v>
      </c>
      <c r="X70" s="29">
        <f t="shared" si="9"/>
        <v>36</v>
      </c>
      <c r="Y70">
        <f t="shared" si="10"/>
        <v>5</v>
      </c>
    </row>
    <row r="71" spans="1:25" ht="28" customHeight="1" x14ac:dyDescent="0.35">
      <c r="A71" s="27">
        <v>1990</v>
      </c>
      <c r="B71" s="4" t="s">
        <v>199</v>
      </c>
      <c r="C71" s="6" t="s">
        <v>147</v>
      </c>
      <c r="D71" s="6" t="s">
        <v>373</v>
      </c>
      <c r="E71" s="6" t="s">
        <v>337</v>
      </c>
      <c r="F71" s="6" t="s">
        <v>411</v>
      </c>
      <c r="G71" s="10">
        <v>4</v>
      </c>
      <c r="H71" s="11">
        <v>6</v>
      </c>
      <c r="I71" s="11">
        <v>7</v>
      </c>
      <c r="J71" s="11">
        <v>6</v>
      </c>
      <c r="K71" s="11">
        <v>5</v>
      </c>
      <c r="L71" s="11">
        <v>2</v>
      </c>
      <c r="M71" s="11"/>
      <c r="N71" s="11"/>
      <c r="O71" s="11"/>
      <c r="P71" s="12"/>
      <c r="Q71" s="6" t="s">
        <v>150</v>
      </c>
      <c r="R71" s="6" t="s">
        <v>370</v>
      </c>
      <c r="S71" s="6" t="s">
        <v>338</v>
      </c>
      <c r="T71">
        <f t="shared" si="6"/>
        <v>2</v>
      </c>
      <c r="U71" s="22" t="b">
        <f t="shared" si="7"/>
        <v>1</v>
      </c>
      <c r="V71" s="31">
        <f>(SUM(G71,I71,K71,M71,O71)/(SUM(G71,I71,K71,M71,O71) + SUM(H71,J71,L71,N71,P71)))*100</f>
        <v>53.333333333333336</v>
      </c>
      <c r="W71" s="29">
        <f t="shared" si="8"/>
        <v>1989</v>
      </c>
      <c r="X71" s="29">
        <f t="shared" si="9"/>
        <v>35</v>
      </c>
      <c r="Y71">
        <f t="shared" si="10"/>
        <v>4</v>
      </c>
    </row>
    <row r="72" spans="1:25" ht="14.5" x14ac:dyDescent="0.35">
      <c r="A72" s="28">
        <v>1989</v>
      </c>
      <c r="B72" s="4" t="s">
        <v>334</v>
      </c>
      <c r="C72" s="4" t="s">
        <v>291</v>
      </c>
      <c r="D72" s="4" t="s">
        <v>346</v>
      </c>
      <c r="E72" s="4" t="s">
        <v>344</v>
      </c>
      <c r="F72" s="4" t="s">
        <v>226</v>
      </c>
      <c r="G72" s="13">
        <v>6</v>
      </c>
      <c r="H72" s="14">
        <v>4</v>
      </c>
      <c r="I72" s="14">
        <v>6</v>
      </c>
      <c r="J72" s="14">
        <v>4</v>
      </c>
      <c r="K72" s="14"/>
      <c r="L72" s="14"/>
      <c r="M72" s="14"/>
      <c r="N72" s="14"/>
      <c r="O72" s="14"/>
      <c r="P72" s="15"/>
      <c r="Q72" s="4" t="s">
        <v>289</v>
      </c>
      <c r="R72" s="4" t="s">
        <v>373</v>
      </c>
      <c r="S72" s="4" t="s">
        <v>337</v>
      </c>
      <c r="T72">
        <f t="shared" si="6"/>
        <v>4</v>
      </c>
      <c r="U72" s="22" t="b">
        <f t="shared" si="7"/>
        <v>0</v>
      </c>
      <c r="V72" s="31">
        <f t="shared" si="11"/>
        <v>57.142857142857139</v>
      </c>
      <c r="W72" s="29">
        <f t="shared" si="8"/>
        <v>1988</v>
      </c>
      <c r="X72" s="29">
        <f t="shared" si="9"/>
        <v>36</v>
      </c>
      <c r="Y72">
        <f t="shared" si="10"/>
        <v>5</v>
      </c>
    </row>
    <row r="73" spans="1:25" ht="28" customHeight="1" x14ac:dyDescent="0.35">
      <c r="A73" s="28">
        <v>1989</v>
      </c>
      <c r="B73" s="4" t="s">
        <v>199</v>
      </c>
      <c r="C73" s="4" t="s">
        <v>147</v>
      </c>
      <c r="D73" s="4" t="s">
        <v>373</v>
      </c>
      <c r="E73" s="8" t="s">
        <v>337</v>
      </c>
      <c r="F73" s="4" t="s">
        <v>154</v>
      </c>
      <c r="G73" s="13">
        <v>6</v>
      </c>
      <c r="H73" s="14">
        <v>2</v>
      </c>
      <c r="I73" s="14">
        <v>6</v>
      </c>
      <c r="J73" s="14">
        <v>2</v>
      </c>
      <c r="K73" s="14">
        <v>6</v>
      </c>
      <c r="L73" s="14">
        <v>2</v>
      </c>
      <c r="M73" s="14"/>
      <c r="N73" s="14"/>
      <c r="O73" s="14"/>
      <c r="P73" s="15"/>
      <c r="Q73" s="4" t="s">
        <v>153</v>
      </c>
      <c r="R73" s="4" t="s">
        <v>373</v>
      </c>
      <c r="S73" s="4" t="s">
        <v>337</v>
      </c>
      <c r="T73">
        <f t="shared" si="6"/>
        <v>2</v>
      </c>
      <c r="U73" s="22" t="b">
        <f t="shared" si="7"/>
        <v>0</v>
      </c>
      <c r="V73" s="31">
        <f>(SUM(G73,I73,K73,M73,O73)/(SUM(G73,I73,K73,M73,O73) + SUM(H73,J73,L73,N73,P73)))*100</f>
        <v>75</v>
      </c>
      <c r="W73" s="29">
        <f t="shared" si="8"/>
        <v>1989</v>
      </c>
      <c r="X73" s="29">
        <f t="shared" si="9"/>
        <v>35</v>
      </c>
      <c r="Y73">
        <f t="shared" si="10"/>
        <v>4</v>
      </c>
    </row>
    <row r="74" spans="1:25" ht="14.5" x14ac:dyDescent="0.35">
      <c r="A74" s="27">
        <v>1988</v>
      </c>
      <c r="B74" s="4" t="s">
        <v>334</v>
      </c>
      <c r="C74" s="6" t="s">
        <v>291</v>
      </c>
      <c r="D74" s="6" t="s">
        <v>346</v>
      </c>
      <c r="E74" s="6" t="s">
        <v>344</v>
      </c>
      <c r="F74" s="6" t="s">
        <v>434</v>
      </c>
      <c r="G74" s="10">
        <v>6</v>
      </c>
      <c r="H74" s="11">
        <v>1</v>
      </c>
      <c r="I74" s="11">
        <v>7</v>
      </c>
      <c r="J74" s="11">
        <v>6</v>
      </c>
      <c r="K74" s="11"/>
      <c r="L74" s="11"/>
      <c r="M74" s="11"/>
      <c r="N74" s="11"/>
      <c r="O74" s="11"/>
      <c r="P74" s="12"/>
      <c r="Q74" s="6" t="s">
        <v>272</v>
      </c>
      <c r="R74" s="6" t="s">
        <v>362</v>
      </c>
      <c r="S74" s="6" t="s">
        <v>336</v>
      </c>
      <c r="T74">
        <f t="shared" si="6"/>
        <v>4</v>
      </c>
      <c r="U74" s="22" t="b">
        <f t="shared" si="7"/>
        <v>0</v>
      </c>
      <c r="V74" s="31">
        <f t="shared" si="11"/>
        <v>50</v>
      </c>
      <c r="W74" s="29">
        <f t="shared" si="8"/>
        <v>1988</v>
      </c>
      <c r="X74" s="29">
        <f t="shared" si="9"/>
        <v>36</v>
      </c>
      <c r="Y74">
        <f t="shared" si="10"/>
        <v>5</v>
      </c>
    </row>
    <row r="75" spans="1:25" ht="28" customHeight="1" x14ac:dyDescent="0.35">
      <c r="A75" s="27">
        <v>1988</v>
      </c>
      <c r="B75" s="4" t="s">
        <v>199</v>
      </c>
      <c r="C75" s="6" t="s">
        <v>146</v>
      </c>
      <c r="D75" s="6" t="s">
        <v>370</v>
      </c>
      <c r="E75" s="6" t="s">
        <v>338</v>
      </c>
      <c r="F75" s="6" t="s">
        <v>410</v>
      </c>
      <c r="G75" s="10">
        <v>6</v>
      </c>
      <c r="H75" s="11">
        <v>3</v>
      </c>
      <c r="I75" s="11">
        <v>6</v>
      </c>
      <c r="J75" s="11">
        <v>7</v>
      </c>
      <c r="K75" s="11">
        <v>3</v>
      </c>
      <c r="L75" s="11">
        <v>6</v>
      </c>
      <c r="M75" s="11">
        <v>6</v>
      </c>
      <c r="N75" s="11">
        <v>1</v>
      </c>
      <c r="O75" s="11">
        <v>8</v>
      </c>
      <c r="P75" s="12">
        <v>6</v>
      </c>
      <c r="Q75" s="6" t="s">
        <v>152</v>
      </c>
      <c r="R75" s="6" t="s">
        <v>359</v>
      </c>
      <c r="S75" s="6" t="s">
        <v>355</v>
      </c>
      <c r="T75">
        <f t="shared" si="6"/>
        <v>3</v>
      </c>
      <c r="U75" s="22" t="b">
        <f t="shared" si="7"/>
        <v>0</v>
      </c>
      <c r="V75" s="31">
        <f>(SUM(G75,I75,K75,M75,O75)/(SUM(G75,I75,K75,M75,O75) + SUM(H75,J75,L75,N75,P75)))*100</f>
        <v>55.769230769230774</v>
      </c>
      <c r="W75" s="29">
        <f t="shared" si="8"/>
        <v>1983</v>
      </c>
      <c r="X75" s="29">
        <f t="shared" si="9"/>
        <v>41</v>
      </c>
      <c r="Y75">
        <f t="shared" si="10"/>
        <v>4</v>
      </c>
    </row>
    <row r="76" spans="1:25" ht="14.5" x14ac:dyDescent="0.35">
      <c r="A76" s="28">
        <v>1987</v>
      </c>
      <c r="B76" s="4" t="s">
        <v>334</v>
      </c>
      <c r="C76" s="4" t="s">
        <v>283</v>
      </c>
      <c r="D76" s="4" t="s">
        <v>373</v>
      </c>
      <c r="E76" s="8" t="s">
        <v>337</v>
      </c>
      <c r="F76" s="4" t="s">
        <v>433</v>
      </c>
      <c r="G76" s="13">
        <v>7</v>
      </c>
      <c r="H76" s="14">
        <v>5</v>
      </c>
      <c r="I76" s="14">
        <v>7</v>
      </c>
      <c r="J76" s="14">
        <v>6</v>
      </c>
      <c r="K76" s="14"/>
      <c r="L76" s="14"/>
      <c r="M76" s="14"/>
      <c r="N76" s="14"/>
      <c r="O76" s="14"/>
      <c r="P76" s="15"/>
      <c r="Q76" s="4" t="s">
        <v>286</v>
      </c>
      <c r="R76" s="4" t="s">
        <v>362</v>
      </c>
      <c r="S76" s="4" t="s">
        <v>336</v>
      </c>
      <c r="T76">
        <f t="shared" si="6"/>
        <v>2</v>
      </c>
      <c r="U76" s="22" t="b">
        <f t="shared" si="7"/>
        <v>0</v>
      </c>
      <c r="V76" s="31">
        <f t="shared" si="11"/>
        <v>61.111111111111114</v>
      </c>
      <c r="W76" s="29">
        <f t="shared" si="8"/>
        <v>1980</v>
      </c>
      <c r="X76" s="29">
        <f t="shared" si="9"/>
        <v>44</v>
      </c>
      <c r="Y76">
        <f t="shared" si="10"/>
        <v>2</v>
      </c>
    </row>
    <row r="77" spans="1:25" ht="28" customHeight="1" x14ac:dyDescent="0.35">
      <c r="A77" s="28">
        <v>1987</v>
      </c>
      <c r="B77" s="4" t="s">
        <v>199</v>
      </c>
      <c r="C77" s="4" t="s">
        <v>150</v>
      </c>
      <c r="D77" s="4" t="s">
        <v>370</v>
      </c>
      <c r="E77" s="8" t="s">
        <v>338</v>
      </c>
      <c r="F77" s="4" t="s">
        <v>49</v>
      </c>
      <c r="G77" s="13">
        <v>6</v>
      </c>
      <c r="H77" s="14">
        <v>3</v>
      </c>
      <c r="I77" s="14">
        <v>6</v>
      </c>
      <c r="J77" s="14">
        <v>4</v>
      </c>
      <c r="K77" s="14">
        <v>3</v>
      </c>
      <c r="L77" s="14">
        <v>6</v>
      </c>
      <c r="M77" s="14">
        <v>5</v>
      </c>
      <c r="N77" s="14">
        <v>7</v>
      </c>
      <c r="O77" s="14">
        <v>6</v>
      </c>
      <c r="P77" s="15">
        <v>3</v>
      </c>
      <c r="Q77" s="4" t="s">
        <v>152</v>
      </c>
      <c r="R77" s="4" t="s">
        <v>359</v>
      </c>
      <c r="S77" s="4" t="s">
        <v>355</v>
      </c>
      <c r="T77">
        <f t="shared" si="6"/>
        <v>2</v>
      </c>
      <c r="U77" s="22" t="b">
        <f t="shared" si="7"/>
        <v>0</v>
      </c>
      <c r="V77" s="31">
        <f>(SUM(G77,I77,K77,M77,O77)/(SUM(G77,I77,K77,M77,O77) + SUM(H77,J77,L77,N77,P77)))*100</f>
        <v>53.061224489795919</v>
      </c>
      <c r="W77" s="29">
        <f t="shared" si="8"/>
        <v>1985</v>
      </c>
      <c r="X77" s="29">
        <f t="shared" si="9"/>
        <v>39</v>
      </c>
      <c r="Y77">
        <f t="shared" si="10"/>
        <v>5</v>
      </c>
    </row>
    <row r="78" spans="1:25" ht="14.5" x14ac:dyDescent="0.35">
      <c r="A78" s="28">
        <v>1985</v>
      </c>
      <c r="B78" s="4" t="s">
        <v>334</v>
      </c>
      <c r="C78" s="4" t="s">
        <v>286</v>
      </c>
      <c r="D78" s="4" t="s">
        <v>362</v>
      </c>
      <c r="E78" s="8" t="s">
        <v>336</v>
      </c>
      <c r="F78" s="4" t="s">
        <v>290</v>
      </c>
      <c r="G78" s="10">
        <v>6</v>
      </c>
      <c r="H78" s="11">
        <v>2</v>
      </c>
      <c r="I78" s="11">
        <v>4</v>
      </c>
      <c r="J78" s="11">
        <v>6</v>
      </c>
      <c r="K78" s="11">
        <v>6</v>
      </c>
      <c r="L78" s="11">
        <v>2</v>
      </c>
      <c r="M78" s="11"/>
      <c r="N78" s="11"/>
      <c r="O78" s="11"/>
      <c r="P78" s="12"/>
      <c r="Q78" s="4" t="s">
        <v>272</v>
      </c>
      <c r="R78" s="4" t="s">
        <v>362</v>
      </c>
      <c r="S78" s="4" t="s">
        <v>336</v>
      </c>
      <c r="T78">
        <f t="shared" si="6"/>
        <v>3</v>
      </c>
      <c r="U78" s="22" t="b">
        <f t="shared" si="7"/>
        <v>0</v>
      </c>
      <c r="V78" s="31">
        <f t="shared" si="11"/>
        <v>50</v>
      </c>
      <c r="W78" s="29">
        <f t="shared" si="8"/>
        <v>1981</v>
      </c>
      <c r="X78" s="29">
        <f t="shared" si="9"/>
        <v>43</v>
      </c>
      <c r="Y78">
        <f t="shared" si="10"/>
        <v>6</v>
      </c>
    </row>
    <row r="79" spans="1:25" ht="28" customHeight="1" x14ac:dyDescent="0.35">
      <c r="A79" s="27">
        <v>1985</v>
      </c>
      <c r="B79" s="4" t="s">
        <v>199</v>
      </c>
      <c r="C79" s="6" t="s">
        <v>150</v>
      </c>
      <c r="D79" s="6" t="s">
        <v>370</v>
      </c>
      <c r="E79" s="6" t="s">
        <v>338</v>
      </c>
      <c r="F79" s="6" t="s">
        <v>151</v>
      </c>
      <c r="G79" s="10">
        <v>6</v>
      </c>
      <c r="H79" s="11">
        <v>4</v>
      </c>
      <c r="I79" s="11">
        <v>6</v>
      </c>
      <c r="J79" s="11">
        <v>3</v>
      </c>
      <c r="K79" s="11">
        <v>6</v>
      </c>
      <c r="L79" s="11">
        <v>3</v>
      </c>
      <c r="M79" s="11"/>
      <c r="N79" s="11"/>
      <c r="O79" s="11"/>
      <c r="P79" s="12"/>
      <c r="Q79" s="6" t="s">
        <v>146</v>
      </c>
      <c r="R79" s="6" t="s">
        <v>370</v>
      </c>
      <c r="S79" s="6" t="s">
        <v>338</v>
      </c>
      <c r="T79">
        <f t="shared" si="6"/>
        <v>2</v>
      </c>
      <c r="U79" s="22" t="b">
        <f t="shared" si="7"/>
        <v>0</v>
      </c>
      <c r="V79" s="31">
        <f>(SUM(G79,I79,K79,M79,O79)/(SUM(G79,I79,K79,M79,O79) + SUM(H79,J79,L79,N79,P79)))*100</f>
        <v>64.285714285714292</v>
      </c>
      <c r="W79" s="29">
        <f t="shared" si="8"/>
        <v>1985</v>
      </c>
      <c r="X79" s="29">
        <f t="shared" si="9"/>
        <v>39</v>
      </c>
      <c r="Y79">
        <f t="shared" si="10"/>
        <v>5</v>
      </c>
    </row>
    <row r="80" spans="1:25" ht="14.5" x14ac:dyDescent="0.35">
      <c r="A80" s="27">
        <v>1984</v>
      </c>
      <c r="B80" s="4" t="s">
        <v>334</v>
      </c>
      <c r="C80" s="6" t="s">
        <v>272</v>
      </c>
      <c r="D80" s="6" t="s">
        <v>362</v>
      </c>
      <c r="E80" s="6" t="s">
        <v>336</v>
      </c>
      <c r="F80" s="6" t="s">
        <v>432</v>
      </c>
      <c r="G80" s="13">
        <v>6</v>
      </c>
      <c r="H80" s="14">
        <v>7</v>
      </c>
      <c r="I80" s="14">
        <v>6</v>
      </c>
      <c r="J80" s="14">
        <v>1</v>
      </c>
      <c r="K80" s="14">
        <v>6</v>
      </c>
      <c r="L80" s="14">
        <v>3</v>
      </c>
      <c r="M80" s="14"/>
      <c r="N80" s="14"/>
      <c r="O80" s="14"/>
      <c r="P80" s="15"/>
      <c r="Q80" s="6" t="s">
        <v>289</v>
      </c>
      <c r="R80" s="6" t="s">
        <v>373</v>
      </c>
      <c r="S80" s="6" t="s">
        <v>337</v>
      </c>
      <c r="T80">
        <f t="shared" si="6"/>
        <v>2</v>
      </c>
      <c r="U80" s="22" t="b">
        <f t="shared" si="7"/>
        <v>0</v>
      </c>
      <c r="V80" s="31">
        <f t="shared" si="11"/>
        <v>47.826086956521742</v>
      </c>
      <c r="W80" s="29">
        <f t="shared" si="8"/>
        <v>1982</v>
      </c>
      <c r="X80" s="29">
        <f t="shared" si="9"/>
        <v>42</v>
      </c>
      <c r="Y80">
        <f t="shared" si="10"/>
        <v>6</v>
      </c>
    </row>
    <row r="81" spans="1:25" ht="28" customHeight="1" x14ac:dyDescent="0.35">
      <c r="A81" s="28">
        <v>1984</v>
      </c>
      <c r="B81" s="4" t="s">
        <v>199</v>
      </c>
      <c r="C81" s="4" t="s">
        <v>146</v>
      </c>
      <c r="D81" s="4" t="s">
        <v>370</v>
      </c>
      <c r="E81" s="8" t="s">
        <v>338</v>
      </c>
      <c r="F81" s="4" t="s">
        <v>409</v>
      </c>
      <c r="G81" s="13">
        <v>6</v>
      </c>
      <c r="H81" s="14">
        <v>7</v>
      </c>
      <c r="I81" s="14">
        <v>6</v>
      </c>
      <c r="J81" s="14">
        <v>4</v>
      </c>
      <c r="K81" s="14">
        <v>7</v>
      </c>
      <c r="L81" s="14">
        <v>6</v>
      </c>
      <c r="M81" s="14">
        <v>6</v>
      </c>
      <c r="N81" s="14">
        <v>2</v>
      </c>
      <c r="O81" s="14"/>
      <c r="P81" s="15"/>
      <c r="Q81" s="4" t="s">
        <v>149</v>
      </c>
      <c r="R81" s="4" t="s">
        <v>374</v>
      </c>
      <c r="S81" s="4" t="s">
        <v>341</v>
      </c>
      <c r="T81">
        <f t="shared" si="6"/>
        <v>3</v>
      </c>
      <c r="U81" s="22" t="b">
        <f t="shared" si="7"/>
        <v>1</v>
      </c>
      <c r="V81" s="31">
        <f>(SUM(G81,I81,K81,M81,O81)/(SUM(G81,I81,K81,M81,O81) + SUM(H81,J81,L81,N81,P81)))*100</f>
        <v>56.81818181818182</v>
      </c>
      <c r="W81" s="29">
        <f t="shared" si="8"/>
        <v>1983</v>
      </c>
      <c r="X81" s="29">
        <f t="shared" si="9"/>
        <v>41</v>
      </c>
      <c r="Y81">
        <f t="shared" si="10"/>
        <v>4</v>
      </c>
    </row>
    <row r="82" spans="1:25" ht="14.5" x14ac:dyDescent="0.35">
      <c r="A82" s="28">
        <v>1983</v>
      </c>
      <c r="B82" s="4" t="s">
        <v>334</v>
      </c>
      <c r="C82" s="4" t="s">
        <v>286</v>
      </c>
      <c r="D82" s="4" t="s">
        <v>362</v>
      </c>
      <c r="E82" s="8" t="s">
        <v>336</v>
      </c>
      <c r="F82" s="4" t="s">
        <v>431</v>
      </c>
      <c r="G82" s="10">
        <v>6</v>
      </c>
      <c r="H82" s="11">
        <v>2</v>
      </c>
      <c r="I82" s="11">
        <v>7</v>
      </c>
      <c r="J82" s="11">
        <v>6</v>
      </c>
      <c r="K82" s="11"/>
      <c r="L82" s="11"/>
      <c r="M82" s="11"/>
      <c r="N82" s="11"/>
      <c r="O82" s="11"/>
      <c r="P82" s="12"/>
      <c r="Q82" s="4" t="s">
        <v>288</v>
      </c>
      <c r="R82" s="4" t="s">
        <v>362</v>
      </c>
      <c r="S82" s="4" t="s">
        <v>336</v>
      </c>
      <c r="T82">
        <f t="shared" si="6"/>
        <v>3</v>
      </c>
      <c r="U82" s="22" t="b">
        <f t="shared" si="7"/>
        <v>0</v>
      </c>
      <c r="V82" s="31">
        <f t="shared" si="11"/>
        <v>53.333333333333336</v>
      </c>
      <c r="W82" s="29">
        <f t="shared" si="8"/>
        <v>1981</v>
      </c>
      <c r="X82" s="29">
        <f t="shared" si="9"/>
        <v>43</v>
      </c>
      <c r="Y82">
        <f t="shared" si="10"/>
        <v>6</v>
      </c>
    </row>
    <row r="83" spans="1:25" ht="28" customHeight="1" x14ac:dyDescent="0.35">
      <c r="A83" s="27">
        <v>1983</v>
      </c>
      <c r="B83" s="4" t="s">
        <v>199</v>
      </c>
      <c r="C83" s="6" t="s">
        <v>146</v>
      </c>
      <c r="D83" s="6" t="s">
        <v>370</v>
      </c>
      <c r="E83" s="6" t="s">
        <v>338</v>
      </c>
      <c r="F83" s="6" t="s">
        <v>148</v>
      </c>
      <c r="G83" s="10">
        <v>6</v>
      </c>
      <c r="H83" s="11">
        <v>1</v>
      </c>
      <c r="I83" s="11">
        <v>6</v>
      </c>
      <c r="J83" s="11">
        <v>4</v>
      </c>
      <c r="K83" s="11">
        <v>6</v>
      </c>
      <c r="L83" s="11">
        <v>4</v>
      </c>
      <c r="M83" s="11"/>
      <c r="N83" s="11"/>
      <c r="O83" s="11"/>
      <c r="P83" s="12"/>
      <c r="Q83" s="6" t="s">
        <v>147</v>
      </c>
      <c r="R83" s="6" t="s">
        <v>373</v>
      </c>
      <c r="S83" s="6" t="s">
        <v>337</v>
      </c>
      <c r="T83">
        <f t="shared" si="6"/>
        <v>3</v>
      </c>
      <c r="U83" s="22" t="b">
        <f t="shared" si="7"/>
        <v>0</v>
      </c>
      <c r="V83" s="31">
        <f>(SUM(G83,I83,K83,M83,O83)/(SUM(G83,I83,K83,M83,O83) + SUM(H83,J83,L83,N83,P83)))*100</f>
        <v>66.666666666666657</v>
      </c>
      <c r="W83" s="29">
        <f t="shared" si="8"/>
        <v>1983</v>
      </c>
      <c r="X83" s="29">
        <f t="shared" si="9"/>
        <v>41</v>
      </c>
      <c r="Y83">
        <f t="shared" si="10"/>
        <v>4</v>
      </c>
    </row>
    <row r="84" spans="1:25" ht="14.5" x14ac:dyDescent="0.35">
      <c r="A84" s="27">
        <v>1982</v>
      </c>
      <c r="B84" s="4" t="s">
        <v>334</v>
      </c>
      <c r="C84" s="6" t="s">
        <v>272</v>
      </c>
      <c r="D84" s="6" t="s">
        <v>362</v>
      </c>
      <c r="E84" s="6" t="s">
        <v>336</v>
      </c>
      <c r="F84" s="6" t="s">
        <v>287</v>
      </c>
      <c r="G84" s="13">
        <v>6</v>
      </c>
      <c r="H84" s="14">
        <v>3</v>
      </c>
      <c r="I84" s="14">
        <v>2</v>
      </c>
      <c r="J84" s="14">
        <v>6</v>
      </c>
      <c r="K84" s="14">
        <v>6</v>
      </c>
      <c r="L84" s="14">
        <v>3</v>
      </c>
      <c r="M84" s="14"/>
      <c r="N84" s="14"/>
      <c r="O84" s="14"/>
      <c r="P84" s="15"/>
      <c r="Q84" s="6" t="s">
        <v>286</v>
      </c>
      <c r="R84" s="6" t="s">
        <v>362</v>
      </c>
      <c r="S84" s="6" t="s">
        <v>336</v>
      </c>
      <c r="T84">
        <f t="shared" si="6"/>
        <v>2</v>
      </c>
      <c r="U84" s="22" t="b">
        <f t="shared" si="7"/>
        <v>1</v>
      </c>
      <c r="V84" s="31">
        <f t="shared" si="11"/>
        <v>60</v>
      </c>
      <c r="W84" s="29">
        <f t="shared" si="8"/>
        <v>1982</v>
      </c>
      <c r="X84" s="29">
        <f t="shared" si="9"/>
        <v>42</v>
      </c>
      <c r="Y84">
        <f t="shared" si="10"/>
        <v>6</v>
      </c>
    </row>
    <row r="85" spans="1:25" ht="28" customHeight="1" x14ac:dyDescent="0.35">
      <c r="A85" s="28">
        <v>1982</v>
      </c>
      <c r="B85" s="4" t="s">
        <v>199</v>
      </c>
      <c r="C85" s="4" t="s">
        <v>143</v>
      </c>
      <c r="D85" s="4" t="s">
        <v>362</v>
      </c>
      <c r="E85" s="8" t="s">
        <v>336</v>
      </c>
      <c r="F85" s="4" t="s">
        <v>145</v>
      </c>
      <c r="G85" s="13">
        <v>6</v>
      </c>
      <c r="H85" s="14">
        <v>3</v>
      </c>
      <c r="I85" s="14">
        <v>6</v>
      </c>
      <c r="J85" s="14">
        <v>3</v>
      </c>
      <c r="K85" s="14">
        <v>6</v>
      </c>
      <c r="L85" s="14">
        <v>2</v>
      </c>
      <c r="M85" s="14"/>
      <c r="N85" s="14"/>
      <c r="O85" s="14"/>
      <c r="P85" s="15"/>
      <c r="Q85" s="4" t="s">
        <v>144</v>
      </c>
      <c r="R85" s="4" t="s">
        <v>362</v>
      </c>
      <c r="S85" s="4" t="s">
        <v>336</v>
      </c>
      <c r="T85">
        <f t="shared" si="6"/>
        <v>2</v>
      </c>
      <c r="U85" s="22" t="b">
        <f t="shared" si="7"/>
        <v>0</v>
      </c>
      <c r="V85" s="31">
        <f>(SUM(G85,I85,K85,M85,O85)/(SUM(G85,I85,K85,M85,O85) + SUM(H85,J85,L85,N85,P85)))*100</f>
        <v>69.230769230769226</v>
      </c>
      <c r="W85" s="29">
        <f t="shared" si="8"/>
        <v>1981</v>
      </c>
      <c r="X85" s="29">
        <f t="shared" si="9"/>
        <v>43</v>
      </c>
      <c r="Y85">
        <f t="shared" si="10"/>
        <v>2</v>
      </c>
    </row>
    <row r="86" spans="1:25" ht="14.5" x14ac:dyDescent="0.35">
      <c r="A86" s="28">
        <v>1981</v>
      </c>
      <c r="B86" s="4" t="s">
        <v>334</v>
      </c>
      <c r="C86" s="4" t="s">
        <v>286</v>
      </c>
      <c r="D86" s="4" t="s">
        <v>362</v>
      </c>
      <c r="E86" s="8" t="s">
        <v>336</v>
      </c>
      <c r="F86" s="4" t="s">
        <v>430</v>
      </c>
      <c r="G86" s="10">
        <v>6</v>
      </c>
      <c r="H86" s="11">
        <v>7</v>
      </c>
      <c r="I86" s="11">
        <v>6</v>
      </c>
      <c r="J86" s="11">
        <v>4</v>
      </c>
      <c r="K86" s="11">
        <v>7</v>
      </c>
      <c r="L86" s="11">
        <v>5</v>
      </c>
      <c r="M86" s="11"/>
      <c r="N86" s="11"/>
      <c r="O86" s="11"/>
      <c r="P86" s="12"/>
      <c r="Q86" s="4" t="s">
        <v>272</v>
      </c>
      <c r="R86" s="4" t="s">
        <v>362</v>
      </c>
      <c r="S86" s="4" t="s">
        <v>336</v>
      </c>
      <c r="T86">
        <f t="shared" si="6"/>
        <v>3</v>
      </c>
      <c r="U86" s="22" t="b">
        <f t="shared" si="7"/>
        <v>1</v>
      </c>
      <c r="V86" s="31">
        <f t="shared" si="11"/>
        <v>55.172413793103445</v>
      </c>
      <c r="W86" s="29">
        <f t="shared" si="8"/>
        <v>1981</v>
      </c>
      <c r="X86" s="29">
        <f t="shared" si="9"/>
        <v>43</v>
      </c>
      <c r="Y86">
        <f t="shared" si="10"/>
        <v>6</v>
      </c>
    </row>
    <row r="87" spans="1:25" ht="28" customHeight="1" x14ac:dyDescent="0.35">
      <c r="A87" s="27">
        <v>1981</v>
      </c>
      <c r="B87" s="4" t="s">
        <v>199</v>
      </c>
      <c r="C87" s="6" t="s">
        <v>143</v>
      </c>
      <c r="D87" s="6" t="s">
        <v>374</v>
      </c>
      <c r="E87" s="6" t="s">
        <v>341</v>
      </c>
      <c r="F87" s="6" t="s">
        <v>408</v>
      </c>
      <c r="G87" s="10">
        <v>6</v>
      </c>
      <c r="H87" s="11">
        <v>2</v>
      </c>
      <c r="I87" s="11">
        <v>7</v>
      </c>
      <c r="J87" s="11">
        <v>6</v>
      </c>
      <c r="K87" s="11">
        <v>6</v>
      </c>
      <c r="L87" s="11">
        <v>7</v>
      </c>
      <c r="M87" s="11">
        <v>6</v>
      </c>
      <c r="N87" s="11">
        <v>4</v>
      </c>
      <c r="O87" s="11"/>
      <c r="P87" s="12"/>
      <c r="Q87" s="6" t="s">
        <v>144</v>
      </c>
      <c r="R87" s="6" t="s">
        <v>362</v>
      </c>
      <c r="S87" s="6" t="s">
        <v>336</v>
      </c>
      <c r="T87">
        <f t="shared" si="6"/>
        <v>2</v>
      </c>
      <c r="U87" s="22" t="b">
        <f t="shared" si="7"/>
        <v>0</v>
      </c>
      <c r="V87" s="31">
        <f>(SUM(G87,I87,K87,M87,O87)/(SUM(G87,I87,K87,M87,O87) + SUM(H87,J87,L87,N87,P87)))*100</f>
        <v>56.81818181818182</v>
      </c>
      <c r="W87" s="29">
        <f t="shared" si="8"/>
        <v>1981</v>
      </c>
      <c r="X87" s="29">
        <f t="shared" si="9"/>
        <v>43</v>
      </c>
      <c r="Y87">
        <f t="shared" si="10"/>
        <v>2</v>
      </c>
    </row>
    <row r="88" spans="1:25" ht="14.5" x14ac:dyDescent="0.35">
      <c r="A88" s="27">
        <v>1980</v>
      </c>
      <c r="B88" s="4" t="s">
        <v>334</v>
      </c>
      <c r="C88" s="6" t="s">
        <v>283</v>
      </c>
      <c r="D88" s="6" t="s">
        <v>373</v>
      </c>
      <c r="E88" s="6" t="s">
        <v>337</v>
      </c>
      <c r="F88" s="6" t="s">
        <v>285</v>
      </c>
      <c r="G88" s="13">
        <v>6</v>
      </c>
      <c r="H88" s="14">
        <v>0</v>
      </c>
      <c r="I88" s="14">
        <v>7</v>
      </c>
      <c r="J88" s="14">
        <v>5</v>
      </c>
      <c r="K88" s="14"/>
      <c r="L88" s="14"/>
      <c r="M88" s="14"/>
      <c r="N88" s="14"/>
      <c r="O88" s="14"/>
      <c r="P88" s="15"/>
      <c r="Q88" s="6" t="s">
        <v>284</v>
      </c>
      <c r="R88" s="6" t="s">
        <v>359</v>
      </c>
      <c r="S88" s="6" t="s">
        <v>355</v>
      </c>
      <c r="T88">
        <f t="shared" si="6"/>
        <v>2</v>
      </c>
      <c r="U88" s="22" t="b">
        <f t="shared" si="7"/>
        <v>0</v>
      </c>
      <c r="V88" s="31">
        <f t="shared" si="11"/>
        <v>41.666666666666671</v>
      </c>
      <c r="W88" s="29">
        <f t="shared" si="8"/>
        <v>1980</v>
      </c>
      <c r="X88" s="29">
        <f t="shared" si="9"/>
        <v>44</v>
      </c>
      <c r="Y88">
        <f t="shared" si="10"/>
        <v>2</v>
      </c>
    </row>
    <row r="89" spans="1:25" ht="28" customHeight="1" x14ac:dyDescent="0.35">
      <c r="A89" s="28">
        <v>1980</v>
      </c>
      <c r="B89" s="4" t="s">
        <v>199</v>
      </c>
      <c r="C89" s="4" t="s">
        <v>141</v>
      </c>
      <c r="D89" s="4" t="s">
        <v>362</v>
      </c>
      <c r="E89" s="8" t="s">
        <v>336</v>
      </c>
      <c r="F89" s="4" t="s">
        <v>407</v>
      </c>
      <c r="G89" s="13">
        <v>7</v>
      </c>
      <c r="H89" s="14">
        <v>5</v>
      </c>
      <c r="I89" s="14">
        <v>7</v>
      </c>
      <c r="J89" s="14">
        <v>6</v>
      </c>
      <c r="K89" s="14">
        <v>6</v>
      </c>
      <c r="L89" s="14">
        <v>2</v>
      </c>
      <c r="M89" s="14"/>
      <c r="N89" s="14"/>
      <c r="O89" s="14"/>
      <c r="P89" s="15"/>
      <c r="Q89" s="4" t="s">
        <v>142</v>
      </c>
      <c r="R89" s="4" t="s">
        <v>359</v>
      </c>
      <c r="S89" s="4" t="s">
        <v>355</v>
      </c>
      <c r="T89">
        <f t="shared" si="6"/>
        <v>1</v>
      </c>
      <c r="U89" s="22" t="b">
        <f t="shared" si="7"/>
        <v>0</v>
      </c>
      <c r="V89" s="31">
        <f>(SUM(G89,I89,K89,M89,O89)/(SUM(G89,I89,K89,M89,O89) + SUM(H89,J89,L89,N89,P89)))*100</f>
        <v>60.606060606060609</v>
      </c>
      <c r="W89" s="29">
        <f t="shared" si="8"/>
        <v>1980</v>
      </c>
      <c r="X89" s="29">
        <f t="shared" si="9"/>
        <v>44</v>
      </c>
      <c r="Y89">
        <f t="shared" si="10"/>
        <v>1</v>
      </c>
    </row>
    <row r="90" spans="1:25" ht="14.5" x14ac:dyDescent="0.35">
      <c r="A90" s="28">
        <v>1979</v>
      </c>
      <c r="B90" s="4" t="s">
        <v>334</v>
      </c>
      <c r="C90" s="4" t="s">
        <v>280</v>
      </c>
      <c r="D90" s="4" t="s">
        <v>362</v>
      </c>
      <c r="E90" s="8" t="s">
        <v>336</v>
      </c>
      <c r="F90" s="4" t="s">
        <v>282</v>
      </c>
      <c r="G90" s="10">
        <v>6</v>
      </c>
      <c r="H90" s="11">
        <v>3</v>
      </c>
      <c r="I90" s="11">
        <v>6</v>
      </c>
      <c r="J90" s="11">
        <v>3</v>
      </c>
      <c r="K90" s="11"/>
      <c r="L90" s="11"/>
      <c r="M90" s="11"/>
      <c r="N90" s="11"/>
      <c r="O90" s="11"/>
      <c r="P90" s="12"/>
      <c r="Q90" s="4" t="s">
        <v>281</v>
      </c>
      <c r="R90" s="4" t="s">
        <v>362</v>
      </c>
      <c r="S90" s="4" t="s">
        <v>336</v>
      </c>
      <c r="T90">
        <f t="shared" si="6"/>
        <v>1</v>
      </c>
      <c r="U90" s="22" t="b">
        <f t="shared" si="7"/>
        <v>0</v>
      </c>
      <c r="V90" s="31">
        <f t="shared" si="11"/>
        <v>50</v>
      </c>
      <c r="W90" s="29">
        <f t="shared" si="8"/>
        <v>1979</v>
      </c>
      <c r="X90" s="29">
        <f t="shared" si="9"/>
        <v>45</v>
      </c>
      <c r="Y90">
        <f t="shared" si="10"/>
        <v>1</v>
      </c>
    </row>
    <row r="91" spans="1:25" ht="28" customHeight="1" x14ac:dyDescent="0.35">
      <c r="A91" s="27">
        <v>1979</v>
      </c>
      <c r="B91" s="4" t="s">
        <v>199</v>
      </c>
      <c r="C91" s="6" t="s">
        <v>134</v>
      </c>
      <c r="D91" s="6" t="s">
        <v>375</v>
      </c>
      <c r="E91" s="6" t="s">
        <v>356</v>
      </c>
      <c r="F91" s="6" t="s">
        <v>406</v>
      </c>
      <c r="G91" s="10">
        <v>7</v>
      </c>
      <c r="H91" s="11">
        <v>6</v>
      </c>
      <c r="I91" s="11">
        <v>6</v>
      </c>
      <c r="J91" s="11">
        <v>3</v>
      </c>
      <c r="K91" s="11">
        <v>6</v>
      </c>
      <c r="L91" s="11">
        <v>2</v>
      </c>
      <c r="M91" s="11"/>
      <c r="N91" s="11"/>
      <c r="O91" s="11"/>
      <c r="P91" s="12"/>
      <c r="Q91" s="6" t="s">
        <v>140</v>
      </c>
      <c r="R91" s="6" t="s">
        <v>362</v>
      </c>
      <c r="S91" s="6" t="s">
        <v>336</v>
      </c>
      <c r="T91">
        <f t="shared" si="6"/>
        <v>2</v>
      </c>
      <c r="U91" s="22" t="b">
        <f t="shared" si="7"/>
        <v>0</v>
      </c>
      <c r="V91" s="31">
        <f>(SUM(G91,I91,K91,M91,O91)/(SUM(G91,I91,K91,M91,O91) + SUM(H91,J91,L91,N91,P91)))*100</f>
        <v>63.333333333333329</v>
      </c>
      <c r="W91" s="29">
        <f t="shared" si="8"/>
        <v>1978</v>
      </c>
      <c r="X91" s="29">
        <f t="shared" si="9"/>
        <v>46</v>
      </c>
      <c r="Y91">
        <f t="shared" si="10"/>
        <v>3</v>
      </c>
    </row>
    <row r="92" spans="1:25" ht="14.5" x14ac:dyDescent="0.35">
      <c r="A92" s="27">
        <v>1978</v>
      </c>
      <c r="B92" s="4" t="s">
        <v>334</v>
      </c>
      <c r="C92" s="6" t="s">
        <v>278</v>
      </c>
      <c r="D92" s="6" t="s">
        <v>359</v>
      </c>
      <c r="E92" s="6" t="s">
        <v>355</v>
      </c>
      <c r="F92" s="6" t="s">
        <v>429</v>
      </c>
      <c r="G92" s="13">
        <v>6</v>
      </c>
      <c r="H92" s="14">
        <v>3</v>
      </c>
      <c r="I92" s="14">
        <v>7</v>
      </c>
      <c r="J92" s="14">
        <v>6</v>
      </c>
      <c r="K92" s="14"/>
      <c r="L92" s="14"/>
      <c r="M92" s="14"/>
      <c r="N92" s="14"/>
      <c r="O92" s="14"/>
      <c r="P92" s="15"/>
      <c r="Q92" s="6" t="s">
        <v>279</v>
      </c>
      <c r="R92" s="6" t="s">
        <v>362</v>
      </c>
      <c r="S92" s="6" t="s">
        <v>336</v>
      </c>
      <c r="T92">
        <f t="shared" si="6"/>
        <v>1</v>
      </c>
      <c r="U92" s="22" t="b">
        <f t="shared" si="7"/>
        <v>0</v>
      </c>
      <c r="V92" s="31">
        <f t="shared" si="11"/>
        <v>56.25</v>
      </c>
      <c r="W92" s="29">
        <f t="shared" si="8"/>
        <v>1978</v>
      </c>
      <c r="X92" s="29">
        <f t="shared" si="9"/>
        <v>46</v>
      </c>
      <c r="Y92">
        <f t="shared" si="10"/>
        <v>1</v>
      </c>
    </row>
    <row r="93" spans="1:25" ht="28" customHeight="1" x14ac:dyDescent="0.35">
      <c r="A93" s="28">
        <v>1978</v>
      </c>
      <c r="B93" s="4" t="s">
        <v>199</v>
      </c>
      <c r="C93" s="4" t="s">
        <v>134</v>
      </c>
      <c r="D93" s="4" t="s">
        <v>375</v>
      </c>
      <c r="E93" s="4" t="s">
        <v>356</v>
      </c>
      <c r="F93" s="4" t="s">
        <v>139</v>
      </c>
      <c r="G93" s="13">
        <v>6</v>
      </c>
      <c r="H93" s="14">
        <v>4</v>
      </c>
      <c r="I93" s="14">
        <v>6</v>
      </c>
      <c r="J93" s="14">
        <v>4</v>
      </c>
      <c r="K93" s="14">
        <v>3</v>
      </c>
      <c r="L93" s="14">
        <v>6</v>
      </c>
      <c r="M93" s="14">
        <v>6</v>
      </c>
      <c r="N93" s="14">
        <v>3</v>
      </c>
      <c r="O93" s="14"/>
      <c r="P93" s="15"/>
      <c r="Q93" s="4" t="s">
        <v>138</v>
      </c>
      <c r="R93" s="4" t="s">
        <v>359</v>
      </c>
      <c r="S93" s="4" t="s">
        <v>355</v>
      </c>
      <c r="T93">
        <f t="shared" si="6"/>
        <v>2</v>
      </c>
      <c r="U93" s="22" t="b">
        <f t="shared" si="7"/>
        <v>0</v>
      </c>
      <c r="V93" s="31">
        <f>(SUM(G93,I93,K93,M93,O93)/(SUM(G93,I93,K93,M93,O93) + SUM(H93,J93,L93,N93,P93)))*100</f>
        <v>55.26315789473685</v>
      </c>
      <c r="W93" s="29">
        <f t="shared" si="8"/>
        <v>1978</v>
      </c>
      <c r="X93" s="29">
        <f t="shared" si="9"/>
        <v>46</v>
      </c>
      <c r="Y93">
        <f t="shared" si="10"/>
        <v>3</v>
      </c>
    </row>
    <row r="94" spans="1:25" ht="14.5" x14ac:dyDescent="0.35">
      <c r="A94" s="3">
        <v>1977</v>
      </c>
      <c r="B94" s="4" t="s">
        <v>334</v>
      </c>
      <c r="C94" s="4" t="s">
        <v>269</v>
      </c>
      <c r="D94" s="4" t="s">
        <v>359</v>
      </c>
      <c r="E94" s="4" t="s">
        <v>355</v>
      </c>
      <c r="F94" s="4" t="s">
        <v>277</v>
      </c>
      <c r="G94" s="10">
        <v>6</v>
      </c>
      <c r="H94" s="11">
        <v>3</v>
      </c>
      <c r="I94" s="11">
        <v>6</v>
      </c>
      <c r="J94" s="11">
        <v>0</v>
      </c>
      <c r="K94" s="11"/>
      <c r="L94" s="11"/>
      <c r="M94" s="11"/>
      <c r="N94" s="11"/>
      <c r="O94" s="11"/>
      <c r="P94" s="12"/>
      <c r="Q94" s="4" t="s">
        <v>276</v>
      </c>
      <c r="R94" s="4" t="s">
        <v>359</v>
      </c>
      <c r="S94" s="4" t="s">
        <v>355</v>
      </c>
      <c r="T94">
        <f t="shared" si="6"/>
        <v>4</v>
      </c>
      <c r="U94" s="22" t="b">
        <f t="shared" si="7"/>
        <v>0</v>
      </c>
      <c r="V94" s="31">
        <f t="shared" si="11"/>
        <v>33.333333333333329</v>
      </c>
      <c r="W94" s="29">
        <f t="shared" si="8"/>
        <v>1974</v>
      </c>
      <c r="X94" s="29">
        <f t="shared" si="9"/>
        <v>50</v>
      </c>
      <c r="Y94">
        <f t="shared" si="10"/>
        <v>7</v>
      </c>
    </row>
    <row r="95" spans="1:25" ht="28" customHeight="1" x14ac:dyDescent="0.35">
      <c r="A95" s="27">
        <v>1977</v>
      </c>
      <c r="B95" s="4" t="s">
        <v>199</v>
      </c>
      <c r="C95" s="6" t="s">
        <v>136</v>
      </c>
      <c r="D95" s="6" t="s">
        <v>362</v>
      </c>
      <c r="E95" s="6" t="s">
        <v>336</v>
      </c>
      <c r="F95" s="6" t="s">
        <v>405</v>
      </c>
      <c r="G95" s="10">
        <v>6</v>
      </c>
      <c r="H95" s="11">
        <v>3</v>
      </c>
      <c r="I95" s="11">
        <v>7</v>
      </c>
      <c r="J95" s="11">
        <v>6</v>
      </c>
      <c r="K95" s="11">
        <v>5</v>
      </c>
      <c r="L95" s="11">
        <v>7</v>
      </c>
      <c r="M95" s="11">
        <v>3</v>
      </c>
      <c r="N95" s="11">
        <v>6</v>
      </c>
      <c r="O95" s="11">
        <v>6</v>
      </c>
      <c r="P95" s="12">
        <v>2</v>
      </c>
      <c r="Q95" s="6" t="s">
        <v>137</v>
      </c>
      <c r="R95" s="6" t="s">
        <v>352</v>
      </c>
      <c r="S95" s="6" t="s">
        <v>345</v>
      </c>
      <c r="T95">
        <f t="shared" si="6"/>
        <v>1</v>
      </c>
      <c r="U95" s="22" t="b">
        <f t="shared" si="7"/>
        <v>0</v>
      </c>
      <c r="V95" s="31">
        <f>(SUM(G95,I95,K95,M95,O95)/(SUM(G95,I95,K95,M95,O95) + SUM(H95,J95,L95,N95,P95)))*100</f>
        <v>52.941176470588239</v>
      </c>
      <c r="W95" s="29">
        <f t="shared" si="8"/>
        <v>1977</v>
      </c>
      <c r="X95" s="29">
        <f t="shared" si="9"/>
        <v>47</v>
      </c>
      <c r="Y95">
        <f t="shared" si="10"/>
        <v>1</v>
      </c>
    </row>
    <row r="96" spans="1:25" ht="14.5" x14ac:dyDescent="0.35">
      <c r="A96" s="5">
        <v>1977</v>
      </c>
      <c r="B96" s="4" t="s">
        <v>334</v>
      </c>
      <c r="C96" s="6" t="s">
        <v>274</v>
      </c>
      <c r="D96" s="6" t="s">
        <v>359</v>
      </c>
      <c r="E96" s="6" t="s">
        <v>355</v>
      </c>
      <c r="F96" s="6" t="s">
        <v>210</v>
      </c>
      <c r="G96" s="13">
        <v>7</v>
      </c>
      <c r="H96" s="14">
        <v>5</v>
      </c>
      <c r="I96" s="14">
        <v>6</v>
      </c>
      <c r="J96" s="14">
        <v>2</v>
      </c>
      <c r="K96" s="14"/>
      <c r="L96" s="14"/>
      <c r="M96" s="14"/>
      <c r="N96" s="14"/>
      <c r="O96" s="14"/>
      <c r="P96" s="15"/>
      <c r="Q96" s="6" t="s">
        <v>275</v>
      </c>
      <c r="R96" s="6" t="s">
        <v>359</v>
      </c>
      <c r="S96" s="6" t="s">
        <v>355</v>
      </c>
      <c r="T96">
        <f t="shared" si="6"/>
        <v>1</v>
      </c>
      <c r="U96" s="22" t="b">
        <f t="shared" si="7"/>
        <v>0</v>
      </c>
      <c r="V96" s="31">
        <f t="shared" si="11"/>
        <v>53.846153846153847</v>
      </c>
      <c r="W96" s="29">
        <f t="shared" si="8"/>
        <v>1977</v>
      </c>
      <c r="X96" s="29">
        <f t="shared" si="9"/>
        <v>47</v>
      </c>
      <c r="Y96">
        <f t="shared" si="10"/>
        <v>1</v>
      </c>
    </row>
    <row r="97" spans="1:25" ht="28" customHeight="1" x14ac:dyDescent="0.35">
      <c r="A97" s="28">
        <v>1977</v>
      </c>
      <c r="B97" s="4" t="s">
        <v>199</v>
      </c>
      <c r="C97" s="4" t="s">
        <v>133</v>
      </c>
      <c r="D97" s="4" t="s">
        <v>362</v>
      </c>
      <c r="E97" s="8" t="s">
        <v>336</v>
      </c>
      <c r="F97" s="4" t="s">
        <v>135</v>
      </c>
      <c r="G97" s="13">
        <v>6</v>
      </c>
      <c r="H97" s="14">
        <v>3</v>
      </c>
      <c r="I97" s="14">
        <v>6</v>
      </c>
      <c r="J97" s="14">
        <v>3</v>
      </c>
      <c r="K97" s="14">
        <v>6</v>
      </c>
      <c r="L97" s="14">
        <v>3</v>
      </c>
      <c r="M97" s="14"/>
      <c r="N97" s="14"/>
      <c r="O97" s="14"/>
      <c r="P97" s="15"/>
      <c r="Q97" s="4" t="s">
        <v>134</v>
      </c>
      <c r="R97" s="4" t="s">
        <v>375</v>
      </c>
      <c r="S97" s="4" t="s">
        <v>356</v>
      </c>
      <c r="T97">
        <f t="shared" si="6"/>
        <v>1</v>
      </c>
      <c r="U97" s="22" t="b">
        <f t="shared" si="7"/>
        <v>0</v>
      </c>
      <c r="V97" s="31">
        <f>(SUM(G97,I97,K97,M97,O97)/(SUM(G97,I97,K97,M97,O97) + SUM(H97,J97,L97,N97,P97)))*100</f>
        <v>66.666666666666657</v>
      </c>
      <c r="W97" s="29">
        <f t="shared" si="8"/>
        <v>1977</v>
      </c>
      <c r="X97" s="29">
        <f t="shared" si="9"/>
        <v>47</v>
      </c>
      <c r="Y97">
        <f t="shared" si="10"/>
        <v>1</v>
      </c>
    </row>
    <row r="98" spans="1:25" ht="14.5" x14ac:dyDescent="0.35">
      <c r="A98" s="28">
        <v>1976</v>
      </c>
      <c r="B98" s="4" t="s">
        <v>334</v>
      </c>
      <c r="C98" s="4" t="s">
        <v>269</v>
      </c>
      <c r="D98" s="4" t="s">
        <v>359</v>
      </c>
      <c r="E98" s="4" t="s">
        <v>355</v>
      </c>
      <c r="F98" s="4" t="s">
        <v>259</v>
      </c>
      <c r="G98" s="10">
        <v>6</v>
      </c>
      <c r="H98" s="11">
        <v>2</v>
      </c>
      <c r="I98" s="11">
        <v>6</v>
      </c>
      <c r="J98" s="11">
        <v>2</v>
      </c>
      <c r="K98" s="11"/>
      <c r="L98" s="11"/>
      <c r="M98" s="11"/>
      <c r="N98" s="11"/>
      <c r="O98" s="11"/>
      <c r="P98" s="12"/>
      <c r="Q98" s="4" t="s">
        <v>273</v>
      </c>
      <c r="R98" s="4" t="s">
        <v>373</v>
      </c>
      <c r="S98" s="4" t="s">
        <v>337</v>
      </c>
      <c r="T98">
        <f t="shared" si="6"/>
        <v>4</v>
      </c>
      <c r="U98" s="22" t="b">
        <f t="shared" si="7"/>
        <v>0</v>
      </c>
      <c r="V98" s="31">
        <f t="shared" si="11"/>
        <v>40</v>
      </c>
      <c r="W98" s="29">
        <f t="shared" si="8"/>
        <v>1974</v>
      </c>
      <c r="X98" s="29">
        <f t="shared" si="9"/>
        <v>50</v>
      </c>
      <c r="Y98">
        <f t="shared" si="10"/>
        <v>7</v>
      </c>
    </row>
    <row r="99" spans="1:25" ht="28" customHeight="1" x14ac:dyDescent="0.35">
      <c r="A99" s="27">
        <v>1976</v>
      </c>
      <c r="B99" s="4" t="s">
        <v>199</v>
      </c>
      <c r="C99" s="6" t="s">
        <v>131</v>
      </c>
      <c r="D99" s="6" t="s">
        <v>359</v>
      </c>
      <c r="E99" s="6" t="s">
        <v>355</v>
      </c>
      <c r="F99" s="6" t="s">
        <v>132</v>
      </c>
      <c r="G99" s="10">
        <v>6</v>
      </c>
      <c r="H99" s="11">
        <v>7</v>
      </c>
      <c r="I99" s="11">
        <v>6</v>
      </c>
      <c r="J99" s="11">
        <v>3</v>
      </c>
      <c r="K99" s="11">
        <v>7</v>
      </c>
      <c r="L99" s="11">
        <v>6</v>
      </c>
      <c r="M99" s="11">
        <v>6</v>
      </c>
      <c r="N99" s="11">
        <v>1</v>
      </c>
      <c r="O99" s="11"/>
      <c r="P99" s="12"/>
      <c r="Q99" s="6" t="s">
        <v>126</v>
      </c>
      <c r="R99" s="6" t="s">
        <v>359</v>
      </c>
      <c r="S99" s="6" t="s">
        <v>355</v>
      </c>
      <c r="T99">
        <f t="shared" si="6"/>
        <v>1</v>
      </c>
      <c r="U99" s="22" t="b">
        <f t="shared" si="7"/>
        <v>0</v>
      </c>
      <c r="V99" s="31">
        <f>(SUM(G99,I99,K99,M99,O99)/(SUM(G99,I99,K99,M99,O99) + SUM(H99,J99,L99,N99,P99)))*100</f>
        <v>59.523809523809526</v>
      </c>
      <c r="W99" s="29">
        <f t="shared" si="8"/>
        <v>1976</v>
      </c>
      <c r="X99" s="29">
        <f t="shared" si="9"/>
        <v>48</v>
      </c>
      <c r="Y99">
        <f t="shared" si="10"/>
        <v>1</v>
      </c>
    </row>
    <row r="100" spans="1:25" ht="14.5" x14ac:dyDescent="0.35">
      <c r="A100" s="27">
        <v>1975</v>
      </c>
      <c r="B100" s="4" t="s">
        <v>334</v>
      </c>
      <c r="C100" s="6" t="s">
        <v>269</v>
      </c>
      <c r="D100" s="6" t="s">
        <v>359</v>
      </c>
      <c r="E100" s="6" t="s">
        <v>355</v>
      </c>
      <c r="F100" s="6" t="s">
        <v>231</v>
      </c>
      <c r="G100" s="13">
        <v>6</v>
      </c>
      <c r="H100" s="14">
        <v>3</v>
      </c>
      <c r="I100" s="14">
        <v>6</v>
      </c>
      <c r="J100" s="14">
        <v>2</v>
      </c>
      <c r="K100" s="14"/>
      <c r="L100" s="14"/>
      <c r="M100" s="14"/>
      <c r="N100" s="14"/>
      <c r="O100" s="14"/>
      <c r="P100" s="15"/>
      <c r="Q100" s="6" t="s">
        <v>286</v>
      </c>
      <c r="R100" s="6" t="s">
        <v>373</v>
      </c>
      <c r="S100" s="6" t="s">
        <v>337</v>
      </c>
      <c r="T100">
        <f t="shared" si="6"/>
        <v>4</v>
      </c>
      <c r="U100" s="22" t="b">
        <f t="shared" si="7"/>
        <v>0</v>
      </c>
      <c r="V100" s="31">
        <f t="shared" si="11"/>
        <v>45.454545454545453</v>
      </c>
      <c r="W100" s="29">
        <f t="shared" si="8"/>
        <v>1974</v>
      </c>
      <c r="X100" s="29">
        <f t="shared" si="9"/>
        <v>50</v>
      </c>
      <c r="Y100">
        <f t="shared" si="10"/>
        <v>7</v>
      </c>
    </row>
    <row r="101" spans="1:25" ht="28" customHeight="1" x14ac:dyDescent="0.35">
      <c r="A101" s="28">
        <v>1975</v>
      </c>
      <c r="B101" s="4" t="s">
        <v>199</v>
      </c>
      <c r="C101" s="4" t="s">
        <v>126</v>
      </c>
      <c r="D101" s="4" t="s">
        <v>359</v>
      </c>
      <c r="E101" s="4" t="s">
        <v>355</v>
      </c>
      <c r="F101" s="4" t="s">
        <v>404</v>
      </c>
      <c r="G101" s="13">
        <v>7</v>
      </c>
      <c r="H101" s="14">
        <v>5</v>
      </c>
      <c r="I101" s="14">
        <v>3</v>
      </c>
      <c r="J101" s="14">
        <v>6</v>
      </c>
      <c r="K101" s="14">
        <v>6</v>
      </c>
      <c r="L101" s="14">
        <v>4</v>
      </c>
      <c r="M101" s="14">
        <v>7</v>
      </c>
      <c r="N101" s="14">
        <v>6</v>
      </c>
      <c r="O101" s="14"/>
      <c r="P101" s="15"/>
      <c r="Q101" s="4" t="s">
        <v>129</v>
      </c>
      <c r="R101" s="4" t="s">
        <v>362</v>
      </c>
      <c r="S101" s="4" t="s">
        <v>336</v>
      </c>
      <c r="T101">
        <f t="shared" si="6"/>
        <v>2</v>
      </c>
      <c r="U101" s="22" t="b">
        <f t="shared" si="7"/>
        <v>1</v>
      </c>
      <c r="V101" s="31">
        <f>(SUM(G101,I101,K101,M101,O101)/(SUM(G101,I101,K101,M101,O101) + SUM(H101,J101,L101,N101,P101)))*100</f>
        <v>52.272727272727273</v>
      </c>
      <c r="W101" s="29">
        <f t="shared" si="8"/>
        <v>1973</v>
      </c>
      <c r="X101" s="29">
        <f t="shared" si="9"/>
        <v>51</v>
      </c>
      <c r="Y101">
        <f t="shared" si="10"/>
        <v>3</v>
      </c>
    </row>
    <row r="102" spans="1:25" ht="14.5" x14ac:dyDescent="0.35">
      <c r="A102" s="28">
        <v>1974</v>
      </c>
      <c r="B102" s="4" t="s">
        <v>334</v>
      </c>
      <c r="C102" s="4" t="s">
        <v>269</v>
      </c>
      <c r="D102" s="4" t="s">
        <v>359</v>
      </c>
      <c r="E102" s="4" t="s">
        <v>355</v>
      </c>
      <c r="F102" s="4" t="s">
        <v>428</v>
      </c>
      <c r="G102" s="10">
        <v>7</v>
      </c>
      <c r="H102" s="11">
        <v>6</v>
      </c>
      <c r="I102" s="11">
        <v>4</v>
      </c>
      <c r="J102" s="11">
        <v>6</v>
      </c>
      <c r="K102" s="11">
        <v>6</v>
      </c>
      <c r="L102" s="11">
        <v>0</v>
      </c>
      <c r="M102" s="11"/>
      <c r="N102" s="11"/>
      <c r="O102" s="11"/>
      <c r="P102" s="12"/>
      <c r="Q102" s="4" t="s">
        <v>272</v>
      </c>
      <c r="R102" s="4" t="s">
        <v>362</v>
      </c>
      <c r="S102" s="4" t="s">
        <v>336</v>
      </c>
      <c r="T102">
        <f t="shared" si="6"/>
        <v>4</v>
      </c>
      <c r="U102" s="22" t="b">
        <f t="shared" si="7"/>
        <v>1</v>
      </c>
      <c r="V102" s="31">
        <f t="shared" si="11"/>
        <v>54.54545454545454</v>
      </c>
      <c r="W102" s="29">
        <f t="shared" si="8"/>
        <v>1974</v>
      </c>
      <c r="X102" s="29">
        <f t="shared" si="9"/>
        <v>50</v>
      </c>
      <c r="Y102">
        <f t="shared" si="10"/>
        <v>7</v>
      </c>
    </row>
    <row r="103" spans="1:25" ht="28" customHeight="1" x14ac:dyDescent="0.35">
      <c r="A103" s="27">
        <v>1974</v>
      </c>
      <c r="B103" s="4" t="s">
        <v>199</v>
      </c>
      <c r="C103" s="6" t="s">
        <v>129</v>
      </c>
      <c r="D103" s="6" t="s">
        <v>362</v>
      </c>
      <c r="E103" s="18" t="s">
        <v>336</v>
      </c>
      <c r="F103" s="6" t="s">
        <v>403</v>
      </c>
      <c r="G103" s="10">
        <v>7</v>
      </c>
      <c r="H103" s="11">
        <v>6</v>
      </c>
      <c r="I103" s="11">
        <v>6</v>
      </c>
      <c r="J103" s="11">
        <v>4</v>
      </c>
      <c r="K103" s="11">
        <v>4</v>
      </c>
      <c r="L103" s="11">
        <v>6</v>
      </c>
      <c r="M103" s="11">
        <v>6</v>
      </c>
      <c r="N103" s="11">
        <v>3</v>
      </c>
      <c r="O103" s="11"/>
      <c r="P103" s="12"/>
      <c r="Q103" s="6" t="s">
        <v>130</v>
      </c>
      <c r="R103" s="6" t="s">
        <v>359</v>
      </c>
      <c r="S103" s="6" t="s">
        <v>355</v>
      </c>
      <c r="T103">
        <f t="shared" si="6"/>
        <v>1</v>
      </c>
      <c r="U103" s="22" t="b">
        <f t="shared" si="7"/>
        <v>0</v>
      </c>
      <c r="V103" s="31">
        <f>(SUM(G103,I103,K103,M103,O103)/(SUM(G103,I103,K103,M103,O103) + SUM(H103,J103,L103,N103,P103)))*100</f>
        <v>54.761904761904766</v>
      </c>
      <c r="W103" s="29">
        <f t="shared" si="8"/>
        <v>1974</v>
      </c>
      <c r="X103" s="29">
        <f t="shared" si="9"/>
        <v>50</v>
      </c>
      <c r="Y103">
        <f t="shared" si="10"/>
        <v>2</v>
      </c>
    </row>
    <row r="104" spans="1:25" ht="14.5" x14ac:dyDescent="0.35">
      <c r="A104" s="27">
        <v>1973</v>
      </c>
      <c r="B104" s="4" t="s">
        <v>334</v>
      </c>
      <c r="C104" s="6" t="s">
        <v>266</v>
      </c>
      <c r="D104" s="6" t="s">
        <v>359</v>
      </c>
      <c r="E104" s="6" t="s">
        <v>355</v>
      </c>
      <c r="F104" s="6" t="s">
        <v>271</v>
      </c>
      <c r="G104" s="13">
        <v>6</v>
      </c>
      <c r="H104" s="14">
        <v>4</v>
      </c>
      <c r="I104" s="14">
        <v>7</v>
      </c>
      <c r="J104" s="14">
        <v>5</v>
      </c>
      <c r="K104" s="14"/>
      <c r="L104" s="14"/>
      <c r="M104" s="14"/>
      <c r="N104" s="14"/>
      <c r="O104" s="14"/>
      <c r="P104" s="15"/>
      <c r="Q104" s="6" t="s">
        <v>269</v>
      </c>
      <c r="R104" s="6" t="s">
        <v>359</v>
      </c>
      <c r="S104" s="6" t="s">
        <v>355</v>
      </c>
      <c r="T104">
        <f t="shared" si="6"/>
        <v>4</v>
      </c>
      <c r="U104" s="22" t="b">
        <f t="shared" si="7"/>
        <v>0</v>
      </c>
      <c r="V104" s="31">
        <f t="shared" si="11"/>
        <v>56.25</v>
      </c>
      <c r="W104" s="29">
        <f t="shared" si="8"/>
        <v>1969</v>
      </c>
      <c r="X104" s="29">
        <f t="shared" si="9"/>
        <v>55</v>
      </c>
      <c r="Y104">
        <f t="shared" si="10"/>
        <v>5</v>
      </c>
    </row>
    <row r="105" spans="1:25" ht="28" customHeight="1" x14ac:dyDescent="0.35">
      <c r="A105" s="28">
        <v>1973</v>
      </c>
      <c r="B105" s="4" t="s">
        <v>199</v>
      </c>
      <c r="C105" s="4" t="s">
        <v>126</v>
      </c>
      <c r="D105" s="4" t="s">
        <v>359</v>
      </c>
      <c r="E105" s="4" t="s">
        <v>355</v>
      </c>
      <c r="F105" s="4" t="s">
        <v>128</v>
      </c>
      <c r="G105" s="13">
        <v>6</v>
      </c>
      <c r="H105" s="14">
        <v>3</v>
      </c>
      <c r="I105" s="14">
        <v>6</v>
      </c>
      <c r="J105" s="14">
        <v>7</v>
      </c>
      <c r="K105" s="14">
        <v>7</v>
      </c>
      <c r="L105" s="14">
        <v>5</v>
      </c>
      <c r="M105" s="14">
        <v>6</v>
      </c>
      <c r="N105" s="14">
        <v>1</v>
      </c>
      <c r="O105" s="14"/>
      <c r="P105" s="15"/>
      <c r="Q105" s="4" t="s">
        <v>127</v>
      </c>
      <c r="R105" s="4" t="s">
        <v>376</v>
      </c>
      <c r="S105" s="4" t="s">
        <v>342</v>
      </c>
      <c r="T105">
        <f t="shared" si="6"/>
        <v>2</v>
      </c>
      <c r="U105" s="22" t="b">
        <f t="shared" si="7"/>
        <v>0</v>
      </c>
      <c r="V105" s="31">
        <f>(SUM(G105,I105,K105,M105,O105)/(SUM(G105,I105,K105,M105,O105) + SUM(H105,J105,L105,N105,P105)))*100</f>
        <v>60.975609756097562</v>
      </c>
      <c r="W105" s="29">
        <f t="shared" si="8"/>
        <v>1973</v>
      </c>
      <c r="X105" s="29">
        <f t="shared" si="9"/>
        <v>51</v>
      </c>
      <c r="Y105">
        <f t="shared" si="10"/>
        <v>3</v>
      </c>
    </row>
    <row r="106" spans="1:25" ht="14.5" x14ac:dyDescent="0.35">
      <c r="A106" s="28">
        <v>1972</v>
      </c>
      <c r="B106" s="4" t="s">
        <v>334</v>
      </c>
      <c r="C106" s="4" t="s">
        <v>270</v>
      </c>
      <c r="D106" s="4" t="s">
        <v>352</v>
      </c>
      <c r="E106" s="4" t="s">
        <v>345</v>
      </c>
      <c r="F106" s="4" t="s">
        <v>226</v>
      </c>
      <c r="G106" s="10">
        <v>6</v>
      </c>
      <c r="H106" s="11">
        <v>4</v>
      </c>
      <c r="I106" s="11">
        <v>6</v>
      </c>
      <c r="J106" s="11">
        <v>4</v>
      </c>
      <c r="K106" s="11"/>
      <c r="L106" s="11"/>
      <c r="M106" s="11"/>
      <c r="N106" s="11"/>
      <c r="O106" s="11"/>
      <c r="P106" s="12"/>
      <c r="Q106" s="4" t="s">
        <v>269</v>
      </c>
      <c r="R106" s="4" t="s">
        <v>359</v>
      </c>
      <c r="S106" s="4" t="s">
        <v>355</v>
      </c>
      <c r="T106">
        <f t="shared" si="6"/>
        <v>1</v>
      </c>
      <c r="U106" s="22" t="b">
        <f t="shared" si="7"/>
        <v>0</v>
      </c>
      <c r="V106" s="31">
        <f t="shared" si="11"/>
        <v>57.142857142857139</v>
      </c>
      <c r="W106" s="29">
        <f t="shared" si="8"/>
        <v>1972</v>
      </c>
      <c r="X106" s="29">
        <f t="shared" si="9"/>
        <v>52</v>
      </c>
      <c r="Y106">
        <f t="shared" si="10"/>
        <v>1</v>
      </c>
    </row>
    <row r="107" spans="1:25" ht="28" customHeight="1" x14ac:dyDescent="0.35">
      <c r="A107" s="27">
        <v>1972</v>
      </c>
      <c r="B107" s="4" t="s">
        <v>199</v>
      </c>
      <c r="C107" s="6" t="s">
        <v>91</v>
      </c>
      <c r="D107" s="6" t="s">
        <v>359</v>
      </c>
      <c r="E107" s="6" t="s">
        <v>355</v>
      </c>
      <c r="F107" s="6" t="s">
        <v>402</v>
      </c>
      <c r="G107" s="10">
        <v>7</v>
      </c>
      <c r="H107" s="11">
        <v>6</v>
      </c>
      <c r="I107" s="11">
        <v>6</v>
      </c>
      <c r="J107" s="11">
        <v>3</v>
      </c>
      <c r="K107" s="11">
        <v>7</v>
      </c>
      <c r="L107" s="11">
        <v>5</v>
      </c>
      <c r="M107" s="11"/>
      <c r="N107" s="11"/>
      <c r="O107" s="11"/>
      <c r="P107" s="12"/>
      <c r="Q107" s="6" t="s">
        <v>102</v>
      </c>
      <c r="R107" s="6" t="s">
        <v>359</v>
      </c>
      <c r="S107" s="6" t="s">
        <v>355</v>
      </c>
      <c r="T107">
        <f t="shared" si="6"/>
        <v>4</v>
      </c>
      <c r="U107" s="22" t="b">
        <f t="shared" si="7"/>
        <v>0</v>
      </c>
      <c r="V107" s="31">
        <f>(SUM(G107,I107,K107,M107,O107)/(SUM(G107,I107,K107,M107,O107) + SUM(H107,J107,L107,N107,P107)))*100</f>
        <v>58.82352941176471</v>
      </c>
      <c r="W107" s="29">
        <f t="shared" si="8"/>
        <v>1953</v>
      </c>
      <c r="X107" s="29">
        <f t="shared" si="9"/>
        <v>71</v>
      </c>
      <c r="Y107">
        <f t="shared" si="10"/>
        <v>5</v>
      </c>
    </row>
    <row r="108" spans="1:25" ht="14.5" x14ac:dyDescent="0.35">
      <c r="A108" s="27">
        <v>1971</v>
      </c>
      <c r="B108" s="4" t="s">
        <v>334</v>
      </c>
      <c r="C108" s="6" t="s">
        <v>266</v>
      </c>
      <c r="D108" s="6" t="s">
        <v>359</v>
      </c>
      <c r="E108" s="6" t="s">
        <v>355</v>
      </c>
      <c r="F108" s="6" t="s">
        <v>427</v>
      </c>
      <c r="G108" s="13">
        <v>2</v>
      </c>
      <c r="H108" s="14">
        <v>6</v>
      </c>
      <c r="I108" s="14">
        <v>7</v>
      </c>
      <c r="J108" s="14">
        <v>6</v>
      </c>
      <c r="K108" s="14">
        <v>7</v>
      </c>
      <c r="L108" s="14">
        <v>5</v>
      </c>
      <c r="M108" s="14"/>
      <c r="N108" s="14"/>
      <c r="O108" s="14"/>
      <c r="P108" s="15"/>
      <c r="Q108" s="6" t="s">
        <v>269</v>
      </c>
      <c r="R108" s="6" t="s">
        <v>359</v>
      </c>
      <c r="S108" s="6" t="s">
        <v>355</v>
      </c>
      <c r="T108">
        <f t="shared" si="6"/>
        <v>4</v>
      </c>
      <c r="U108" s="22" t="b">
        <f t="shared" si="7"/>
        <v>1</v>
      </c>
      <c r="V108" s="31">
        <f t="shared" si="11"/>
        <v>54.838709677419352</v>
      </c>
      <c r="W108" s="29">
        <f t="shared" si="8"/>
        <v>1969</v>
      </c>
      <c r="X108" s="29">
        <f t="shared" si="9"/>
        <v>55</v>
      </c>
      <c r="Y108">
        <f t="shared" si="10"/>
        <v>5</v>
      </c>
    </row>
    <row r="109" spans="1:25" ht="28" customHeight="1" x14ac:dyDescent="0.35">
      <c r="A109" s="28">
        <v>1971</v>
      </c>
      <c r="B109" s="4" t="s">
        <v>199</v>
      </c>
      <c r="C109" s="4" t="s">
        <v>91</v>
      </c>
      <c r="D109" s="4" t="s">
        <v>359</v>
      </c>
      <c r="E109" s="4" t="s">
        <v>355</v>
      </c>
      <c r="F109" s="4" t="s">
        <v>125</v>
      </c>
      <c r="G109" s="13">
        <v>6</v>
      </c>
      <c r="H109" s="14">
        <v>1</v>
      </c>
      <c r="I109" s="14">
        <v>7</v>
      </c>
      <c r="J109" s="14">
        <v>5</v>
      </c>
      <c r="K109" s="14">
        <v>6</v>
      </c>
      <c r="L109" s="14">
        <v>3</v>
      </c>
      <c r="M109" s="14"/>
      <c r="N109" s="14"/>
      <c r="O109" s="14"/>
      <c r="P109" s="15"/>
      <c r="Q109" s="4" t="s">
        <v>115</v>
      </c>
      <c r="R109" s="4" t="s">
        <v>362</v>
      </c>
      <c r="S109" s="4" t="s">
        <v>336</v>
      </c>
      <c r="T109">
        <f t="shared" si="6"/>
        <v>4</v>
      </c>
      <c r="U109" s="22" t="b">
        <f t="shared" si="7"/>
        <v>0</v>
      </c>
      <c r="V109" s="31">
        <f>(SUM(G109,I109,K109,M109,O109)/(SUM(G109,I109,K109,M109,O109) + SUM(H109,J109,L109,N109,P109)))*100</f>
        <v>67.857142857142861</v>
      </c>
      <c r="W109" s="29">
        <f t="shared" si="8"/>
        <v>1953</v>
      </c>
      <c r="X109" s="29">
        <f t="shared" si="9"/>
        <v>71</v>
      </c>
      <c r="Y109">
        <f t="shared" si="10"/>
        <v>5</v>
      </c>
    </row>
    <row r="110" spans="1:25" ht="14.5" x14ac:dyDescent="0.35">
      <c r="A110" s="28">
        <v>1970</v>
      </c>
      <c r="B110" s="4" t="s">
        <v>334</v>
      </c>
      <c r="C110" s="4" t="s">
        <v>266</v>
      </c>
      <c r="D110" s="4" t="s">
        <v>359</v>
      </c>
      <c r="E110" s="4" t="s">
        <v>355</v>
      </c>
      <c r="F110" s="4" t="s">
        <v>208</v>
      </c>
      <c r="G110" s="10">
        <v>6</v>
      </c>
      <c r="H110" s="11">
        <v>1</v>
      </c>
      <c r="I110" s="11">
        <v>6</v>
      </c>
      <c r="J110" s="11">
        <v>3</v>
      </c>
      <c r="K110" s="11"/>
      <c r="L110" s="11"/>
      <c r="M110" s="11"/>
      <c r="N110" s="11"/>
      <c r="O110" s="11"/>
      <c r="P110" s="12"/>
      <c r="Q110" s="4" t="s">
        <v>268</v>
      </c>
      <c r="R110" s="4" t="s">
        <v>359</v>
      </c>
      <c r="S110" s="4" t="s">
        <v>355</v>
      </c>
      <c r="T110">
        <f t="shared" si="6"/>
        <v>4</v>
      </c>
      <c r="U110" s="22" t="b">
        <f t="shared" si="7"/>
        <v>0</v>
      </c>
      <c r="V110" s="31">
        <f t="shared" si="11"/>
        <v>40</v>
      </c>
      <c r="W110" s="29">
        <f t="shared" si="8"/>
        <v>1969</v>
      </c>
      <c r="X110" s="29">
        <f t="shared" si="9"/>
        <v>55</v>
      </c>
      <c r="Y110">
        <f t="shared" si="10"/>
        <v>5</v>
      </c>
    </row>
    <row r="111" spans="1:25" ht="28" customHeight="1" x14ac:dyDescent="0.35">
      <c r="A111" s="27">
        <v>1970</v>
      </c>
      <c r="B111" s="4" t="s">
        <v>199</v>
      </c>
      <c r="C111" s="6" t="s">
        <v>115</v>
      </c>
      <c r="D111" s="6" t="s">
        <v>362</v>
      </c>
      <c r="E111" s="6" t="s">
        <v>336</v>
      </c>
      <c r="F111" s="6" t="s">
        <v>124</v>
      </c>
      <c r="G111" s="10">
        <v>6</v>
      </c>
      <c r="H111" s="11">
        <v>4</v>
      </c>
      <c r="I111" s="11">
        <v>9</v>
      </c>
      <c r="J111" s="11">
        <v>7</v>
      </c>
      <c r="K111" s="11">
        <v>6</v>
      </c>
      <c r="L111" s="11">
        <v>2</v>
      </c>
      <c r="M111" s="11"/>
      <c r="N111" s="11"/>
      <c r="O111" s="11"/>
      <c r="P111" s="12"/>
      <c r="Q111" s="6" t="s">
        <v>123</v>
      </c>
      <c r="R111" s="6" t="s">
        <v>359</v>
      </c>
      <c r="S111" s="6" t="s">
        <v>355</v>
      </c>
      <c r="T111">
        <f t="shared" si="6"/>
        <v>1</v>
      </c>
      <c r="U111" s="22" t="b">
        <f t="shared" si="7"/>
        <v>0</v>
      </c>
      <c r="V111" s="31">
        <f>(SUM(G111,I111,K111,M111,O111)/(SUM(G111,I111,K111,M111,O111) + SUM(H111,J111,L111,N111,P111)))*100</f>
        <v>61.764705882352942</v>
      </c>
      <c r="W111" s="29">
        <f t="shared" si="8"/>
        <v>1970</v>
      </c>
      <c r="X111" s="29">
        <f t="shared" si="9"/>
        <v>54</v>
      </c>
      <c r="Y111">
        <f t="shared" si="10"/>
        <v>4</v>
      </c>
    </row>
    <row r="112" spans="1:25" ht="14.5" x14ac:dyDescent="0.35">
      <c r="A112" s="27">
        <v>1969</v>
      </c>
      <c r="B112" s="4" t="s">
        <v>334</v>
      </c>
      <c r="C112" s="6" t="s">
        <v>266</v>
      </c>
      <c r="D112" s="6" t="s">
        <v>359</v>
      </c>
      <c r="E112" s="6" t="s">
        <v>355</v>
      </c>
      <c r="F112" s="6" t="s">
        <v>267</v>
      </c>
      <c r="G112" s="13">
        <v>6</v>
      </c>
      <c r="H112" s="14">
        <v>4</v>
      </c>
      <c r="I112" s="14">
        <v>6</v>
      </c>
      <c r="J112" s="14">
        <v>1</v>
      </c>
      <c r="K112" s="14"/>
      <c r="L112" s="14"/>
      <c r="M112" s="14"/>
      <c r="N112" s="14"/>
      <c r="O112" s="14"/>
      <c r="P112" s="15"/>
      <c r="Q112" s="6" t="s">
        <v>265</v>
      </c>
      <c r="R112" s="6" t="s">
        <v>362</v>
      </c>
      <c r="S112" s="6" t="s">
        <v>336</v>
      </c>
      <c r="T112">
        <f t="shared" si="6"/>
        <v>4</v>
      </c>
      <c r="U112" s="22" t="b">
        <f t="shared" si="7"/>
        <v>0</v>
      </c>
      <c r="V112" s="31">
        <f t="shared" si="11"/>
        <v>45.454545454545453</v>
      </c>
      <c r="W112" s="29">
        <f t="shared" si="8"/>
        <v>1969</v>
      </c>
      <c r="X112" s="29">
        <f t="shared" si="9"/>
        <v>55</v>
      </c>
      <c r="Y112">
        <f t="shared" si="10"/>
        <v>5</v>
      </c>
    </row>
    <row r="113" spans="1:25" ht="28" customHeight="1" x14ac:dyDescent="0.35">
      <c r="A113" s="28">
        <v>1969</v>
      </c>
      <c r="B113" s="4" t="s">
        <v>199</v>
      </c>
      <c r="C113" s="4" t="s">
        <v>105</v>
      </c>
      <c r="D113" s="4" t="s">
        <v>359</v>
      </c>
      <c r="E113" s="4" t="s">
        <v>355</v>
      </c>
      <c r="F113" s="4" t="s">
        <v>122</v>
      </c>
      <c r="G113" s="13">
        <v>6</v>
      </c>
      <c r="H113" s="14">
        <v>3</v>
      </c>
      <c r="I113" s="14">
        <v>6</v>
      </c>
      <c r="J113" s="14">
        <v>4</v>
      </c>
      <c r="K113" s="14">
        <v>7</v>
      </c>
      <c r="L113" s="14">
        <v>5</v>
      </c>
      <c r="M113" s="14"/>
      <c r="N113" s="14"/>
      <c r="O113" s="14"/>
      <c r="P113" s="15"/>
      <c r="Q113" s="4" t="s">
        <v>121</v>
      </c>
      <c r="R113" s="4" t="s">
        <v>358</v>
      </c>
      <c r="S113" s="4" t="s">
        <v>348</v>
      </c>
      <c r="T113">
        <f t="shared" si="6"/>
        <v>3</v>
      </c>
      <c r="U113" s="22" t="b">
        <f t="shared" si="7"/>
        <v>0</v>
      </c>
      <c r="V113" s="31">
        <f>(SUM(G113,I113,K113,M113,O113)/(SUM(G113,I113,K113,M113,O113) + SUM(H113,J113,L113,N113,P113)))*100</f>
        <v>61.29032258064516</v>
      </c>
      <c r="W113" s="29">
        <f t="shared" si="8"/>
        <v>1960</v>
      </c>
      <c r="X113" s="29">
        <f t="shared" si="9"/>
        <v>64</v>
      </c>
      <c r="Y113">
        <f t="shared" si="10"/>
        <v>4</v>
      </c>
    </row>
    <row r="114" spans="1:25" ht="14.5" x14ac:dyDescent="0.35">
      <c r="A114" s="28">
        <v>1968</v>
      </c>
      <c r="B114" s="4" t="s">
        <v>334</v>
      </c>
      <c r="C114" s="4" t="s">
        <v>265</v>
      </c>
      <c r="D114" s="4" t="s">
        <v>362</v>
      </c>
      <c r="E114" s="8" t="s">
        <v>336</v>
      </c>
      <c r="F114" s="4" t="s">
        <v>233</v>
      </c>
      <c r="G114" s="10">
        <v>6</v>
      </c>
      <c r="H114" s="11">
        <v>1</v>
      </c>
      <c r="I114" s="11">
        <v>6</v>
      </c>
      <c r="J114" s="11">
        <v>2</v>
      </c>
      <c r="K114" s="11"/>
      <c r="L114" s="11"/>
      <c r="M114" s="11"/>
      <c r="N114" s="11"/>
      <c r="O114" s="11"/>
      <c r="P114" s="12"/>
      <c r="Q114" s="4" t="s">
        <v>266</v>
      </c>
      <c r="R114" s="4" t="s">
        <v>359</v>
      </c>
      <c r="S114" s="4" t="s">
        <v>355</v>
      </c>
      <c r="T114">
        <f t="shared" si="6"/>
        <v>1</v>
      </c>
      <c r="U114" s="22" t="b">
        <f t="shared" si="7"/>
        <v>0</v>
      </c>
      <c r="W114" s="29">
        <f t="shared" si="8"/>
        <v>1968</v>
      </c>
      <c r="X114" s="29">
        <f t="shared" si="9"/>
        <v>56</v>
      </c>
      <c r="Y114">
        <f t="shared" si="10"/>
        <v>2</v>
      </c>
    </row>
    <row r="115" spans="1:25" ht="28" customHeight="1" x14ac:dyDescent="0.35">
      <c r="A115" s="27">
        <v>1968</v>
      </c>
      <c r="B115" s="4" t="s">
        <v>199</v>
      </c>
      <c r="C115" s="6" t="s">
        <v>118</v>
      </c>
      <c r="D115" s="6" t="s">
        <v>359</v>
      </c>
      <c r="E115" s="6" t="s">
        <v>355</v>
      </c>
      <c r="F115" s="6" t="s">
        <v>120</v>
      </c>
      <c r="G115" s="10">
        <v>7</v>
      </c>
      <c r="H115" s="11">
        <v>5</v>
      </c>
      <c r="I115" s="11">
        <v>2</v>
      </c>
      <c r="J115" s="11">
        <v>6</v>
      </c>
      <c r="K115" s="11">
        <v>9</v>
      </c>
      <c r="L115" s="11">
        <v>7</v>
      </c>
      <c r="M115" s="11">
        <v>6</v>
      </c>
      <c r="N115" s="11">
        <v>4</v>
      </c>
      <c r="O115" s="11"/>
      <c r="P115" s="12"/>
      <c r="Q115" s="6" t="s">
        <v>119</v>
      </c>
      <c r="R115" s="6" t="s">
        <v>358</v>
      </c>
      <c r="S115" s="6" t="s">
        <v>348</v>
      </c>
      <c r="T115">
        <f t="shared" si="6"/>
        <v>1</v>
      </c>
      <c r="U115" s="22" t="b">
        <f t="shared" si="7"/>
        <v>1</v>
      </c>
      <c r="V115" s="31">
        <f>(SUM(G115,I115,K115,M115,O115)/(SUM(G115,I115,K115,M115,O115) + SUM(H115,J115,L115,N115,P115)))*100</f>
        <v>52.173913043478258</v>
      </c>
      <c r="W115" s="29">
        <f t="shared" si="8"/>
        <v>1968</v>
      </c>
      <c r="X115" s="29">
        <f t="shared" si="9"/>
        <v>56</v>
      </c>
      <c r="Y115">
        <f t="shared" si="10"/>
        <v>1</v>
      </c>
    </row>
    <row r="116" spans="1:25" ht="14.5" x14ac:dyDescent="0.35">
      <c r="A116" s="27">
        <v>1967</v>
      </c>
      <c r="B116" s="4" t="s">
        <v>334</v>
      </c>
      <c r="C116" s="6" t="s">
        <v>263</v>
      </c>
      <c r="D116" s="6" t="s">
        <v>362</v>
      </c>
      <c r="E116" s="6" t="s">
        <v>336</v>
      </c>
      <c r="F116" s="6" t="s">
        <v>221</v>
      </c>
      <c r="G116" s="13">
        <v>6</v>
      </c>
      <c r="H116" s="14">
        <v>1</v>
      </c>
      <c r="I116" s="14">
        <v>6</v>
      </c>
      <c r="J116" s="14">
        <v>4</v>
      </c>
      <c r="K116" s="14"/>
      <c r="L116" s="14"/>
      <c r="M116" s="14"/>
      <c r="N116" s="14"/>
      <c r="O116" s="14"/>
      <c r="P116" s="15"/>
      <c r="Q116" s="6" t="s">
        <v>260</v>
      </c>
      <c r="R116" s="6" t="s">
        <v>359</v>
      </c>
      <c r="S116" s="6" t="s">
        <v>355</v>
      </c>
      <c r="T116">
        <f t="shared" si="6"/>
        <v>1</v>
      </c>
      <c r="U116" s="22" t="b">
        <f t="shared" si="7"/>
        <v>0</v>
      </c>
      <c r="W116" s="29">
        <f t="shared" si="8"/>
        <v>1967</v>
      </c>
      <c r="X116" s="29">
        <f t="shared" si="9"/>
        <v>57</v>
      </c>
      <c r="Y116">
        <f t="shared" si="10"/>
        <v>2</v>
      </c>
    </row>
    <row r="117" spans="1:25" ht="28" customHeight="1" x14ac:dyDescent="0.35">
      <c r="A117" s="28">
        <v>1967</v>
      </c>
      <c r="B117" s="4" t="s">
        <v>199</v>
      </c>
      <c r="C117" s="4" t="s">
        <v>107</v>
      </c>
      <c r="D117" s="4" t="s">
        <v>359</v>
      </c>
      <c r="E117" s="4" t="s">
        <v>355</v>
      </c>
      <c r="F117" s="4" t="s">
        <v>117</v>
      </c>
      <c r="G117" s="13">
        <v>6</v>
      </c>
      <c r="H117" s="14">
        <v>4</v>
      </c>
      <c r="I117" s="14">
        <v>6</v>
      </c>
      <c r="J117" s="14">
        <v>1</v>
      </c>
      <c r="K117" s="14">
        <v>6</v>
      </c>
      <c r="L117" s="14">
        <v>4</v>
      </c>
      <c r="M117" s="14"/>
      <c r="N117" s="14"/>
      <c r="O117" s="14"/>
      <c r="P117" s="15"/>
      <c r="Q117" s="4" t="s">
        <v>115</v>
      </c>
      <c r="R117" s="4" t="s">
        <v>362</v>
      </c>
      <c r="S117" s="4" t="s">
        <v>336</v>
      </c>
      <c r="T117">
        <f t="shared" si="6"/>
        <v>6</v>
      </c>
      <c r="U117" s="22" t="b">
        <f t="shared" si="7"/>
        <v>0</v>
      </c>
      <c r="V117" s="31">
        <f>(SUM(G117,I117,K117,M117,O117)/(SUM(G117,I117,K117,M117,O117) + SUM(H117,J117,L117,N117,P117)))*100</f>
        <v>66.666666666666657</v>
      </c>
      <c r="W117" s="29">
        <f t="shared" si="8"/>
        <v>1961</v>
      </c>
      <c r="X117" s="29">
        <f t="shared" si="9"/>
        <v>63</v>
      </c>
      <c r="Y117">
        <f t="shared" si="10"/>
        <v>7</v>
      </c>
    </row>
    <row r="118" spans="1:25" ht="14.5" x14ac:dyDescent="0.35">
      <c r="A118" s="28">
        <v>1966</v>
      </c>
      <c r="B118" s="4" t="s">
        <v>334</v>
      </c>
      <c r="C118" s="4" t="s">
        <v>256</v>
      </c>
      <c r="D118" s="4" t="s">
        <v>359</v>
      </c>
      <c r="E118" s="4" t="s">
        <v>355</v>
      </c>
      <c r="F118" s="4" t="s">
        <v>264</v>
      </c>
      <c r="G118" s="10"/>
      <c r="H118" s="11"/>
      <c r="I118" s="11"/>
      <c r="J118" s="11"/>
      <c r="K118" s="11"/>
      <c r="L118" s="11"/>
      <c r="M118" s="11"/>
      <c r="N118" s="11"/>
      <c r="O118" s="11"/>
      <c r="P118" s="12"/>
      <c r="Q118" s="4" t="s">
        <v>263</v>
      </c>
      <c r="R118" s="4" t="s">
        <v>362</v>
      </c>
      <c r="S118" s="4" t="s">
        <v>336</v>
      </c>
      <c r="T118">
        <f t="shared" si="6"/>
        <v>7</v>
      </c>
      <c r="U118" s="22" t="b">
        <f t="shared" si="7"/>
        <v>1</v>
      </c>
      <c r="W118" s="29">
        <f t="shared" si="8"/>
        <v>1960</v>
      </c>
      <c r="X118" s="29">
        <f t="shared" si="9"/>
        <v>64</v>
      </c>
      <c r="Y118">
        <f t="shared" si="10"/>
        <v>7</v>
      </c>
    </row>
    <row r="119" spans="1:25" ht="28" customHeight="1" x14ac:dyDescent="0.35">
      <c r="A119" s="27">
        <v>1966</v>
      </c>
      <c r="B119" s="4" t="s">
        <v>199</v>
      </c>
      <c r="C119" s="6" t="s">
        <v>107</v>
      </c>
      <c r="D119" s="6" t="s">
        <v>359</v>
      </c>
      <c r="E119" s="6" t="s">
        <v>355</v>
      </c>
      <c r="F119" s="6" t="s">
        <v>116</v>
      </c>
      <c r="G119" s="10">
        <v>6</v>
      </c>
      <c r="H119" s="11">
        <v>4</v>
      </c>
      <c r="I119" s="11">
        <v>6</v>
      </c>
      <c r="J119" s="11">
        <v>8</v>
      </c>
      <c r="K119" s="11">
        <v>6</v>
      </c>
      <c r="L119" s="11">
        <v>2</v>
      </c>
      <c r="M119" s="11">
        <v>6</v>
      </c>
      <c r="N119" s="11">
        <v>3</v>
      </c>
      <c r="O119" s="11"/>
      <c r="P119" s="12"/>
      <c r="Q119" s="6" t="s">
        <v>115</v>
      </c>
      <c r="R119" s="6" t="s">
        <v>362</v>
      </c>
      <c r="S119" s="6" t="s">
        <v>336</v>
      </c>
      <c r="T119">
        <f t="shared" si="6"/>
        <v>6</v>
      </c>
      <c r="U119" s="22" t="b">
        <f t="shared" si="7"/>
        <v>1</v>
      </c>
      <c r="V119" s="31">
        <f>(SUM(G119,I119,K119,M119,O119)/(SUM(G119,I119,K119,M119,O119) + SUM(H119,J119,L119,N119,P119)))*100</f>
        <v>58.536585365853654</v>
      </c>
      <c r="W119" s="29">
        <f t="shared" si="8"/>
        <v>1961</v>
      </c>
      <c r="X119" s="29">
        <f t="shared" si="9"/>
        <v>63</v>
      </c>
      <c r="Y119">
        <f t="shared" si="10"/>
        <v>7</v>
      </c>
    </row>
    <row r="120" spans="1:25" ht="14.5" x14ac:dyDescent="0.35">
      <c r="A120" s="27">
        <v>1965</v>
      </c>
      <c r="B120" s="4" t="s">
        <v>334</v>
      </c>
      <c r="C120" s="6" t="s">
        <v>256</v>
      </c>
      <c r="D120" s="6" t="s">
        <v>359</v>
      </c>
      <c r="E120" s="6" t="s">
        <v>355</v>
      </c>
      <c r="F120" s="6" t="s">
        <v>262</v>
      </c>
      <c r="G120" s="13">
        <v>5</v>
      </c>
      <c r="H120" s="14">
        <v>7</v>
      </c>
      <c r="I120" s="14">
        <v>6</v>
      </c>
      <c r="J120" s="14">
        <v>4</v>
      </c>
      <c r="K120" s="14">
        <v>5</v>
      </c>
      <c r="L120" s="14">
        <v>2</v>
      </c>
      <c r="M120" s="14"/>
      <c r="N120" s="14"/>
      <c r="O120" s="14"/>
      <c r="P120" s="15"/>
      <c r="Q120" s="6" t="s">
        <v>261</v>
      </c>
      <c r="R120" s="6" t="s">
        <v>383</v>
      </c>
      <c r="S120" s="6" t="s">
        <v>389</v>
      </c>
      <c r="T120">
        <f t="shared" si="6"/>
        <v>7</v>
      </c>
      <c r="U120" s="22" t="b">
        <f t="shared" si="7"/>
        <v>1</v>
      </c>
      <c r="W120" s="29">
        <f t="shared" si="8"/>
        <v>1960</v>
      </c>
      <c r="X120" s="29">
        <f t="shared" si="9"/>
        <v>64</v>
      </c>
      <c r="Y120">
        <f t="shared" si="10"/>
        <v>7</v>
      </c>
    </row>
    <row r="121" spans="1:25" ht="28" customHeight="1" x14ac:dyDescent="0.35">
      <c r="A121" s="28">
        <v>1965</v>
      </c>
      <c r="B121" s="4" t="s">
        <v>199</v>
      </c>
      <c r="C121" s="4" t="s">
        <v>107</v>
      </c>
      <c r="D121" s="4" t="s">
        <v>359</v>
      </c>
      <c r="E121" s="4" t="s">
        <v>355</v>
      </c>
      <c r="F121" s="4" t="s">
        <v>114</v>
      </c>
      <c r="G121" s="13">
        <v>7</v>
      </c>
      <c r="H121" s="14">
        <v>9</v>
      </c>
      <c r="I121" s="14">
        <v>2</v>
      </c>
      <c r="J121" s="14">
        <v>6</v>
      </c>
      <c r="K121" s="14">
        <v>6</v>
      </c>
      <c r="L121" s="14">
        <v>4</v>
      </c>
      <c r="M121" s="14">
        <v>7</v>
      </c>
      <c r="N121" s="14">
        <v>5</v>
      </c>
      <c r="O121" s="14">
        <v>6</v>
      </c>
      <c r="P121" s="15">
        <v>1</v>
      </c>
      <c r="Q121" s="4" t="s">
        <v>112</v>
      </c>
      <c r="R121" s="4" t="s">
        <v>359</v>
      </c>
      <c r="S121" s="4" t="s">
        <v>355</v>
      </c>
      <c r="T121">
        <f t="shared" si="6"/>
        <v>6</v>
      </c>
      <c r="U121" s="22" t="b">
        <f t="shared" si="7"/>
        <v>1</v>
      </c>
      <c r="V121" s="31">
        <f>(SUM(G121,I121,K121,M121,O121)/(SUM(G121,I121,K121,M121,O121) + SUM(H121,J121,L121,N121,P121)))*100</f>
        <v>52.830188679245282</v>
      </c>
      <c r="W121" s="29">
        <f t="shared" si="8"/>
        <v>1961</v>
      </c>
      <c r="X121" s="29">
        <f t="shared" si="9"/>
        <v>63</v>
      </c>
      <c r="Y121">
        <f t="shared" si="10"/>
        <v>7</v>
      </c>
    </row>
    <row r="122" spans="1:25" ht="14.5" x14ac:dyDescent="0.35">
      <c r="A122" s="28">
        <v>1964</v>
      </c>
      <c r="B122" s="4" t="s">
        <v>334</v>
      </c>
      <c r="C122" s="4" t="s">
        <v>256</v>
      </c>
      <c r="D122" s="4" t="s">
        <v>359</v>
      </c>
      <c r="E122" s="4" t="s">
        <v>355</v>
      </c>
      <c r="F122" s="4" t="s">
        <v>231</v>
      </c>
      <c r="G122" s="10">
        <v>6</v>
      </c>
      <c r="H122" s="11">
        <v>3</v>
      </c>
      <c r="I122" s="11">
        <v>6</v>
      </c>
      <c r="J122" s="11">
        <v>2</v>
      </c>
      <c r="K122" s="11"/>
      <c r="L122" s="11"/>
      <c r="M122" s="11"/>
      <c r="N122" s="11"/>
      <c r="O122" s="11"/>
      <c r="P122" s="12"/>
      <c r="Q122" s="4" t="s">
        <v>260</v>
      </c>
      <c r="R122" s="4" t="s">
        <v>359</v>
      </c>
      <c r="S122" s="4" t="s">
        <v>355</v>
      </c>
      <c r="T122">
        <f t="shared" si="6"/>
        <v>7</v>
      </c>
      <c r="U122" s="22" t="b">
        <f t="shared" si="7"/>
        <v>0</v>
      </c>
      <c r="W122" s="29">
        <f t="shared" si="8"/>
        <v>1960</v>
      </c>
      <c r="X122" s="29">
        <f t="shared" si="9"/>
        <v>64</v>
      </c>
      <c r="Y122">
        <f t="shared" si="10"/>
        <v>7</v>
      </c>
    </row>
    <row r="123" spans="1:25" ht="28" customHeight="1" x14ac:dyDescent="0.35">
      <c r="A123" s="27">
        <v>1964</v>
      </c>
      <c r="B123" s="4" t="s">
        <v>199</v>
      </c>
      <c r="C123" s="6" t="s">
        <v>107</v>
      </c>
      <c r="D123" s="6" t="s">
        <v>359</v>
      </c>
      <c r="E123" s="6" t="s">
        <v>355</v>
      </c>
      <c r="F123" s="6" t="s">
        <v>113</v>
      </c>
      <c r="G123" s="10">
        <v>6</v>
      </c>
      <c r="H123" s="11">
        <v>3</v>
      </c>
      <c r="I123" s="11">
        <v>6</v>
      </c>
      <c r="J123" s="11">
        <v>4</v>
      </c>
      <c r="K123" s="11">
        <v>6</v>
      </c>
      <c r="L123" s="11">
        <v>2</v>
      </c>
      <c r="M123" s="11"/>
      <c r="N123" s="11"/>
      <c r="O123" s="11"/>
      <c r="P123" s="12"/>
      <c r="Q123" s="6" t="s">
        <v>112</v>
      </c>
      <c r="R123" s="6" t="s">
        <v>359</v>
      </c>
      <c r="S123" s="6" t="s">
        <v>355</v>
      </c>
      <c r="T123">
        <f t="shared" si="6"/>
        <v>6</v>
      </c>
      <c r="U123" s="22" t="b">
        <f t="shared" si="7"/>
        <v>0</v>
      </c>
      <c r="V123" s="31">
        <f>(SUM(G123,I123,K123,M123,O123)/(SUM(G123,I123,K123,M123,O123) + SUM(H123,J123,L123,N123,P123)))*100</f>
        <v>66.666666666666657</v>
      </c>
      <c r="W123" s="29">
        <f t="shared" si="8"/>
        <v>1961</v>
      </c>
      <c r="X123" s="29">
        <f t="shared" si="9"/>
        <v>63</v>
      </c>
      <c r="Y123">
        <f t="shared" si="10"/>
        <v>7</v>
      </c>
    </row>
    <row r="124" spans="1:25" ht="14.5" x14ac:dyDescent="0.35">
      <c r="A124" s="27">
        <v>1963</v>
      </c>
      <c r="B124" s="4" t="s">
        <v>334</v>
      </c>
      <c r="C124" s="6" t="s">
        <v>256</v>
      </c>
      <c r="D124" s="6" t="s">
        <v>359</v>
      </c>
      <c r="E124" s="6" t="s">
        <v>355</v>
      </c>
      <c r="F124" s="6" t="s">
        <v>259</v>
      </c>
      <c r="G124" s="13">
        <v>6</v>
      </c>
      <c r="H124" s="14">
        <v>2</v>
      </c>
      <c r="I124" s="14">
        <v>6</v>
      </c>
      <c r="J124" s="14">
        <v>2</v>
      </c>
      <c r="K124" s="14"/>
      <c r="L124" s="14"/>
      <c r="M124" s="14"/>
      <c r="N124" s="14"/>
      <c r="O124" s="14"/>
      <c r="P124" s="15"/>
      <c r="Q124" s="6" t="s">
        <v>257</v>
      </c>
      <c r="R124" s="6" t="s">
        <v>359</v>
      </c>
      <c r="S124" s="6" t="s">
        <v>355</v>
      </c>
      <c r="T124">
        <f t="shared" si="6"/>
        <v>7</v>
      </c>
      <c r="U124" s="22" t="b">
        <f t="shared" si="7"/>
        <v>0</v>
      </c>
      <c r="W124" s="29">
        <f t="shared" si="8"/>
        <v>1960</v>
      </c>
      <c r="X124" s="29">
        <f t="shared" si="9"/>
        <v>64</v>
      </c>
      <c r="Y124">
        <f t="shared" si="10"/>
        <v>7</v>
      </c>
    </row>
    <row r="125" spans="1:25" ht="28" customHeight="1" x14ac:dyDescent="0.35">
      <c r="A125" s="28">
        <v>1963</v>
      </c>
      <c r="B125" s="4" t="s">
        <v>199</v>
      </c>
      <c r="C125" s="4" t="s">
        <v>107</v>
      </c>
      <c r="D125" s="4" t="s">
        <v>359</v>
      </c>
      <c r="E125" s="4" t="s">
        <v>355</v>
      </c>
      <c r="F125" s="4" t="s">
        <v>111</v>
      </c>
      <c r="G125" s="13">
        <v>6</v>
      </c>
      <c r="H125" s="14">
        <v>3</v>
      </c>
      <c r="I125" s="14">
        <v>6</v>
      </c>
      <c r="J125" s="14">
        <v>3</v>
      </c>
      <c r="K125" s="14">
        <v>6</v>
      </c>
      <c r="L125" s="14">
        <v>1</v>
      </c>
      <c r="M125" s="14"/>
      <c r="N125" s="14"/>
      <c r="O125" s="14"/>
      <c r="P125" s="15"/>
      <c r="Q125" s="4" t="s">
        <v>110</v>
      </c>
      <c r="R125" s="4" t="s">
        <v>359</v>
      </c>
      <c r="S125" s="4" t="s">
        <v>355</v>
      </c>
      <c r="T125">
        <f t="shared" si="6"/>
        <v>6</v>
      </c>
      <c r="U125" s="22" t="b">
        <f t="shared" si="7"/>
        <v>0</v>
      </c>
      <c r="V125" s="31">
        <f>(SUM(G125,I125,K125,M125,O125)/(SUM(G125,I125,K125,M125,O125) + SUM(H125,J125,L125,N125,P125)))*100</f>
        <v>72</v>
      </c>
      <c r="W125" s="29">
        <f t="shared" si="8"/>
        <v>1961</v>
      </c>
      <c r="X125" s="29">
        <f t="shared" si="9"/>
        <v>63</v>
      </c>
      <c r="Y125">
        <f t="shared" si="10"/>
        <v>7</v>
      </c>
    </row>
    <row r="126" spans="1:25" ht="14.5" x14ac:dyDescent="0.35">
      <c r="A126" s="28">
        <v>1962</v>
      </c>
      <c r="B126" s="4" t="s">
        <v>334</v>
      </c>
      <c r="C126" s="4" t="s">
        <v>256</v>
      </c>
      <c r="D126" s="4" t="s">
        <v>359</v>
      </c>
      <c r="E126" s="4" t="s">
        <v>355</v>
      </c>
      <c r="F126" s="4" t="s">
        <v>258</v>
      </c>
      <c r="G126" s="10">
        <v>6</v>
      </c>
      <c r="H126" s="11">
        <v>0</v>
      </c>
      <c r="I126" s="11">
        <v>6</v>
      </c>
      <c r="J126" s="11">
        <v>2</v>
      </c>
      <c r="K126" s="11"/>
      <c r="L126" s="11"/>
      <c r="M126" s="11"/>
      <c r="N126" s="11"/>
      <c r="O126" s="11"/>
      <c r="P126" s="12"/>
      <c r="Q126" s="4" t="s">
        <v>257</v>
      </c>
      <c r="R126" s="4" t="s">
        <v>359</v>
      </c>
      <c r="S126" s="4" t="s">
        <v>355</v>
      </c>
      <c r="T126">
        <f t="shared" si="6"/>
        <v>7</v>
      </c>
      <c r="U126" s="22" t="b">
        <f t="shared" si="7"/>
        <v>0</v>
      </c>
      <c r="W126" s="29">
        <f t="shared" si="8"/>
        <v>1960</v>
      </c>
      <c r="X126" s="29">
        <f t="shared" si="9"/>
        <v>64</v>
      </c>
      <c r="Y126">
        <f t="shared" si="10"/>
        <v>7</v>
      </c>
    </row>
    <row r="127" spans="1:25" ht="28" customHeight="1" x14ac:dyDescent="0.35">
      <c r="A127" s="27">
        <v>1962</v>
      </c>
      <c r="B127" s="4" t="s">
        <v>199</v>
      </c>
      <c r="C127" s="6" t="s">
        <v>105</v>
      </c>
      <c r="D127" s="6" t="s">
        <v>359</v>
      </c>
      <c r="E127" s="6" t="s">
        <v>355</v>
      </c>
      <c r="F127" s="6" t="s">
        <v>109</v>
      </c>
      <c r="G127" s="10">
        <v>8</v>
      </c>
      <c r="H127" s="11">
        <v>6</v>
      </c>
      <c r="I127" s="11">
        <v>0</v>
      </c>
      <c r="J127" s="11">
        <v>6</v>
      </c>
      <c r="K127" s="11">
        <v>6</v>
      </c>
      <c r="L127" s="11">
        <v>4</v>
      </c>
      <c r="M127" s="11">
        <v>6</v>
      </c>
      <c r="N127" s="11">
        <v>4</v>
      </c>
      <c r="O127" s="11"/>
      <c r="P127" s="12"/>
      <c r="Q127" s="6" t="s">
        <v>107</v>
      </c>
      <c r="R127" s="6" t="s">
        <v>359</v>
      </c>
      <c r="S127" s="6" t="s">
        <v>355</v>
      </c>
      <c r="T127">
        <f t="shared" si="6"/>
        <v>3</v>
      </c>
      <c r="U127" s="22" t="b">
        <f t="shared" si="7"/>
        <v>1</v>
      </c>
      <c r="V127" s="31">
        <f>(SUM(G127,I127,K127,M127,O127)/(SUM(G127,I127,K127,M127,O127) + SUM(H127,J127,L127,N127,P127)))*100</f>
        <v>50</v>
      </c>
      <c r="W127" s="29">
        <f t="shared" si="8"/>
        <v>1960</v>
      </c>
      <c r="X127" s="29">
        <f t="shared" si="9"/>
        <v>64</v>
      </c>
      <c r="Y127">
        <f t="shared" si="10"/>
        <v>4</v>
      </c>
    </row>
    <row r="128" spans="1:25" ht="14.5" x14ac:dyDescent="0.35">
      <c r="A128" s="27">
        <v>1961</v>
      </c>
      <c r="B128" s="4" t="s">
        <v>334</v>
      </c>
      <c r="C128" s="6" t="s">
        <v>256</v>
      </c>
      <c r="D128" s="6" t="s">
        <v>359</v>
      </c>
      <c r="E128" s="6" t="s">
        <v>355</v>
      </c>
      <c r="F128" s="6" t="s">
        <v>221</v>
      </c>
      <c r="G128" s="13">
        <v>6</v>
      </c>
      <c r="H128" s="14">
        <v>1</v>
      </c>
      <c r="I128" s="14">
        <v>6</v>
      </c>
      <c r="J128" s="14">
        <v>4</v>
      </c>
      <c r="K128" s="14"/>
      <c r="L128" s="14"/>
      <c r="M128" s="14"/>
      <c r="N128" s="14"/>
      <c r="O128" s="14"/>
      <c r="P128" s="15"/>
      <c r="Q128" s="6" t="s">
        <v>257</v>
      </c>
      <c r="R128" s="6" t="s">
        <v>359</v>
      </c>
      <c r="S128" s="6" t="s">
        <v>355</v>
      </c>
      <c r="T128">
        <f t="shared" si="6"/>
        <v>7</v>
      </c>
      <c r="U128" s="22" t="b">
        <f t="shared" si="7"/>
        <v>0</v>
      </c>
      <c r="W128" s="29">
        <f t="shared" si="8"/>
        <v>1960</v>
      </c>
      <c r="X128" s="29">
        <f t="shared" si="9"/>
        <v>64</v>
      </c>
      <c r="Y128">
        <f t="shared" si="10"/>
        <v>7</v>
      </c>
    </row>
    <row r="129" spans="1:25" ht="28" customHeight="1" x14ac:dyDescent="0.35">
      <c r="A129" s="28">
        <v>1961</v>
      </c>
      <c r="B129" s="4" t="s">
        <v>199</v>
      </c>
      <c r="C129" s="4" t="s">
        <v>107</v>
      </c>
      <c r="D129" s="4" t="s">
        <v>359</v>
      </c>
      <c r="E129" s="4" t="s">
        <v>355</v>
      </c>
      <c r="F129" s="4" t="s">
        <v>108</v>
      </c>
      <c r="G129" s="13">
        <v>1</v>
      </c>
      <c r="H129" s="14">
        <v>6</v>
      </c>
      <c r="I129" s="14">
        <v>6</v>
      </c>
      <c r="J129" s="14">
        <v>3</v>
      </c>
      <c r="K129" s="14">
        <v>7</v>
      </c>
      <c r="L129" s="14">
        <v>5</v>
      </c>
      <c r="M129" s="14">
        <v>6</v>
      </c>
      <c r="N129" s="14">
        <v>4</v>
      </c>
      <c r="O129" s="14"/>
      <c r="P129" s="15"/>
      <c r="Q129" s="4" t="s">
        <v>105</v>
      </c>
      <c r="R129" s="4" t="s">
        <v>359</v>
      </c>
      <c r="S129" s="4" t="s">
        <v>355</v>
      </c>
      <c r="T129">
        <f t="shared" si="6"/>
        <v>6</v>
      </c>
      <c r="U129" s="22" t="b">
        <f t="shared" si="7"/>
        <v>1</v>
      </c>
      <c r="V129" s="31">
        <f>(SUM(G129,I129,K129,M129,O129)/(SUM(G129,I129,K129,M129,O129) + SUM(H129,J129,L129,N129,P129)))*100</f>
        <v>52.631578947368418</v>
      </c>
      <c r="W129" s="29">
        <f t="shared" si="8"/>
        <v>1961</v>
      </c>
      <c r="X129" s="29">
        <f t="shared" si="9"/>
        <v>63</v>
      </c>
      <c r="Y129">
        <f t="shared" si="10"/>
        <v>7</v>
      </c>
    </row>
    <row r="130" spans="1:25" ht="14.5" x14ac:dyDescent="0.35">
      <c r="A130" s="28">
        <v>1960</v>
      </c>
      <c r="B130" s="4" t="s">
        <v>334</v>
      </c>
      <c r="C130" s="4" t="s">
        <v>256</v>
      </c>
      <c r="D130" s="4" t="s">
        <v>359</v>
      </c>
      <c r="E130" s="4" t="s">
        <v>355</v>
      </c>
      <c r="F130" s="4" t="s">
        <v>210</v>
      </c>
      <c r="G130" s="10">
        <v>7</v>
      </c>
      <c r="H130" s="11">
        <v>5</v>
      </c>
      <c r="I130" s="11">
        <v>6</v>
      </c>
      <c r="J130" s="11">
        <v>2</v>
      </c>
      <c r="K130" s="11"/>
      <c r="L130" s="11"/>
      <c r="M130" s="11"/>
      <c r="N130" s="11"/>
      <c r="O130" s="11"/>
      <c r="P130" s="12"/>
      <c r="Q130" s="4" t="s">
        <v>257</v>
      </c>
      <c r="R130" s="4" t="s">
        <v>359</v>
      </c>
      <c r="S130" s="4" t="s">
        <v>355</v>
      </c>
      <c r="T130">
        <f t="shared" si="6"/>
        <v>7</v>
      </c>
      <c r="U130" s="22" t="b">
        <f t="shared" si="7"/>
        <v>0</v>
      </c>
      <c r="W130" s="29">
        <f t="shared" si="8"/>
        <v>1960</v>
      </c>
      <c r="X130" s="29">
        <f t="shared" si="9"/>
        <v>64</v>
      </c>
      <c r="Y130">
        <f t="shared" si="10"/>
        <v>7</v>
      </c>
    </row>
    <row r="131" spans="1:25" ht="28" customHeight="1" x14ac:dyDescent="0.35">
      <c r="A131" s="27">
        <v>1960</v>
      </c>
      <c r="B131" s="4" t="s">
        <v>199</v>
      </c>
      <c r="C131" s="6" t="s">
        <v>105</v>
      </c>
      <c r="D131" s="6" t="s">
        <v>359</v>
      </c>
      <c r="E131" s="6" t="s">
        <v>355</v>
      </c>
      <c r="F131" s="6" t="s">
        <v>106</v>
      </c>
      <c r="G131" s="10">
        <v>5</v>
      </c>
      <c r="H131" s="11">
        <v>7</v>
      </c>
      <c r="I131" s="11">
        <v>3</v>
      </c>
      <c r="J131" s="11">
        <v>6</v>
      </c>
      <c r="K131" s="11">
        <v>6</v>
      </c>
      <c r="L131" s="11">
        <v>3</v>
      </c>
      <c r="M131" s="11">
        <v>8</v>
      </c>
      <c r="N131" s="11">
        <v>6</v>
      </c>
      <c r="O131" s="11">
        <v>8</v>
      </c>
      <c r="P131" s="12">
        <v>6</v>
      </c>
      <c r="Q131" s="6" t="s">
        <v>100</v>
      </c>
      <c r="R131" s="6" t="s">
        <v>359</v>
      </c>
      <c r="S131" s="6" t="s">
        <v>355</v>
      </c>
      <c r="T131">
        <f t="shared" ref="T131:T194" si="12">COUNTIF($C$2:$C$1000, C131)</f>
        <v>3</v>
      </c>
      <c r="U131" s="22" t="b">
        <f t="shared" ref="U131:U194" si="13">(H131+J131)-(G131+I131)&gt;-2</f>
        <v>1</v>
      </c>
      <c r="V131" s="31">
        <f>(SUM(G131,I131,K131,M131,O131)/(SUM(G131,I131,K131,M131,O131) + SUM(H131,J131,L131,N131,P131)))*100</f>
        <v>51.724137931034484</v>
      </c>
      <c r="W131" s="29">
        <f t="shared" ref="W131:W194" si="14">_xlfn.MINIFS($A$2:$A$1000, $C$2:$C$1000, C131)</f>
        <v>1960</v>
      </c>
      <c r="X131" s="29">
        <f t="shared" ref="X131:X194" si="15">2024 - W131</f>
        <v>64</v>
      </c>
      <c r="Y131">
        <f t="shared" ref="Y131:Y194" si="16">COUNTIF(C:C,C131)+COUNTIF(Q:Q,C131)</f>
        <v>4</v>
      </c>
    </row>
    <row r="132" spans="1:25" ht="14.5" x14ac:dyDescent="0.35">
      <c r="A132" s="27">
        <v>1959</v>
      </c>
      <c r="B132" s="4" t="s">
        <v>334</v>
      </c>
      <c r="C132" s="6" t="s">
        <v>249</v>
      </c>
      <c r="D132" s="6" t="s">
        <v>359</v>
      </c>
      <c r="E132" s="6" t="s">
        <v>355</v>
      </c>
      <c r="F132" s="6" t="s">
        <v>244</v>
      </c>
      <c r="G132" s="13">
        <v>6</v>
      </c>
      <c r="H132" s="14">
        <v>2</v>
      </c>
      <c r="I132" s="14">
        <v>6</v>
      </c>
      <c r="J132" s="14">
        <v>3</v>
      </c>
      <c r="K132" s="14"/>
      <c r="L132" s="14"/>
      <c r="M132" s="14"/>
      <c r="N132" s="14"/>
      <c r="O132" s="14"/>
      <c r="P132" s="15"/>
      <c r="Q132" s="6" t="s">
        <v>255</v>
      </c>
      <c r="R132" s="6" t="s">
        <v>374</v>
      </c>
      <c r="S132" s="6" t="s">
        <v>341</v>
      </c>
      <c r="T132">
        <f t="shared" si="12"/>
        <v>2</v>
      </c>
      <c r="U132" s="22" t="b">
        <f t="shared" si="13"/>
        <v>0</v>
      </c>
      <c r="W132" s="29">
        <f t="shared" si="14"/>
        <v>1956</v>
      </c>
      <c r="X132" s="29">
        <f t="shared" si="15"/>
        <v>68</v>
      </c>
      <c r="Y132">
        <f t="shared" si="16"/>
        <v>2</v>
      </c>
    </row>
    <row r="133" spans="1:25" ht="28" customHeight="1" x14ac:dyDescent="0.35">
      <c r="A133" s="28">
        <v>1959</v>
      </c>
      <c r="B133" s="4" t="s">
        <v>199</v>
      </c>
      <c r="C133" s="4" t="s">
        <v>391</v>
      </c>
      <c r="D133" s="4" t="s">
        <v>362</v>
      </c>
      <c r="E133" s="8" t="s">
        <v>336</v>
      </c>
      <c r="F133" s="4" t="s">
        <v>104</v>
      </c>
      <c r="G133" s="13">
        <v>6</v>
      </c>
      <c r="H133" s="14">
        <v>1</v>
      </c>
      <c r="I133" s="14">
        <v>6</v>
      </c>
      <c r="J133" s="14">
        <v>2</v>
      </c>
      <c r="K133" s="14">
        <v>3</v>
      </c>
      <c r="L133" s="14">
        <v>6</v>
      </c>
      <c r="M133" s="14">
        <v>6</v>
      </c>
      <c r="N133" s="14">
        <v>3</v>
      </c>
      <c r="O133" s="14"/>
      <c r="P133" s="15"/>
      <c r="Q133" s="4" t="s">
        <v>100</v>
      </c>
      <c r="R133" s="4" t="s">
        <v>359</v>
      </c>
      <c r="S133" s="4" t="s">
        <v>355</v>
      </c>
      <c r="T133">
        <f t="shared" si="12"/>
        <v>1</v>
      </c>
      <c r="U133" s="22" t="b">
        <f t="shared" si="13"/>
        <v>0</v>
      </c>
      <c r="V133" s="31">
        <f>(SUM(G133,I133,K133,M133,O133)/(SUM(G133,I133,K133,M133,O133) + SUM(H133,J133,L133,N133,P133)))*100</f>
        <v>63.636363636363633</v>
      </c>
      <c r="W133" s="29">
        <f t="shared" si="14"/>
        <v>1959</v>
      </c>
      <c r="X133" s="29">
        <f t="shared" si="15"/>
        <v>65</v>
      </c>
      <c r="Y133">
        <f t="shared" si="16"/>
        <v>1</v>
      </c>
    </row>
    <row r="134" spans="1:25" ht="14.5" x14ac:dyDescent="0.35">
      <c r="A134" s="28">
        <v>1958</v>
      </c>
      <c r="B134" s="4" t="s">
        <v>334</v>
      </c>
      <c r="C134" s="4" t="s">
        <v>253</v>
      </c>
      <c r="D134" s="4" t="s">
        <v>352</v>
      </c>
      <c r="E134" s="4" t="s">
        <v>345</v>
      </c>
      <c r="F134" s="4" t="s">
        <v>240</v>
      </c>
      <c r="G134" s="10">
        <v>6</v>
      </c>
      <c r="H134" s="11">
        <v>3</v>
      </c>
      <c r="I134" s="11">
        <v>6</v>
      </c>
      <c r="J134" s="11">
        <v>4</v>
      </c>
      <c r="K134" s="11"/>
      <c r="L134" s="11"/>
      <c r="M134" s="11"/>
      <c r="N134" s="11"/>
      <c r="O134" s="11"/>
      <c r="P134" s="12"/>
      <c r="Q134" s="4" t="s">
        <v>254</v>
      </c>
      <c r="R134" s="4" t="s">
        <v>359</v>
      </c>
      <c r="S134" s="4" t="s">
        <v>355</v>
      </c>
      <c r="T134">
        <f t="shared" si="12"/>
        <v>1</v>
      </c>
      <c r="U134" s="22" t="b">
        <f t="shared" si="13"/>
        <v>0</v>
      </c>
      <c r="W134" s="29">
        <f t="shared" si="14"/>
        <v>1958</v>
      </c>
      <c r="X134" s="29">
        <f t="shared" si="15"/>
        <v>66</v>
      </c>
      <c r="Y134">
        <f t="shared" si="16"/>
        <v>1</v>
      </c>
    </row>
    <row r="135" spans="1:25" ht="28" customHeight="1" x14ac:dyDescent="0.35">
      <c r="A135" s="27">
        <v>1958</v>
      </c>
      <c r="B135" s="4" t="s">
        <v>199</v>
      </c>
      <c r="C135" s="6" t="s">
        <v>99</v>
      </c>
      <c r="D135" s="6" t="s">
        <v>359</v>
      </c>
      <c r="E135" s="6" t="s">
        <v>355</v>
      </c>
      <c r="F135" s="6" t="s">
        <v>103</v>
      </c>
      <c r="G135" s="10">
        <v>7</v>
      </c>
      <c r="H135" s="11">
        <v>5</v>
      </c>
      <c r="I135" s="11">
        <v>6</v>
      </c>
      <c r="J135" s="11">
        <v>3</v>
      </c>
      <c r="K135" s="11">
        <v>6</v>
      </c>
      <c r="L135" s="11">
        <v>4</v>
      </c>
      <c r="M135" s="11"/>
      <c r="N135" s="11"/>
      <c r="O135" s="11"/>
      <c r="P135" s="12"/>
      <c r="Q135" s="6" t="s">
        <v>102</v>
      </c>
      <c r="R135" s="6" t="s">
        <v>359</v>
      </c>
      <c r="S135" s="6" t="s">
        <v>355</v>
      </c>
      <c r="T135">
        <f t="shared" si="12"/>
        <v>2</v>
      </c>
      <c r="U135" s="22" t="b">
        <f t="shared" si="13"/>
        <v>0</v>
      </c>
      <c r="V135" s="31">
        <f>(SUM(G135,I135,K135,M135,O135)/(SUM(G135,I135,K135,M135,O135) + SUM(H135,J135,L135,N135,P135)))*100</f>
        <v>61.29032258064516</v>
      </c>
      <c r="W135" s="29">
        <f t="shared" si="14"/>
        <v>1957</v>
      </c>
      <c r="X135" s="29">
        <f t="shared" si="15"/>
        <v>67</v>
      </c>
      <c r="Y135">
        <f t="shared" si="16"/>
        <v>2</v>
      </c>
    </row>
    <row r="136" spans="1:25" ht="14.5" x14ac:dyDescent="0.35">
      <c r="A136" s="27">
        <v>1957</v>
      </c>
      <c r="B136" s="4" t="s">
        <v>334</v>
      </c>
      <c r="C136" s="6" t="s">
        <v>251</v>
      </c>
      <c r="D136" s="6" t="s">
        <v>362</v>
      </c>
      <c r="E136" s="6" t="s">
        <v>336</v>
      </c>
      <c r="F136" s="6" t="s">
        <v>240</v>
      </c>
      <c r="G136" s="13">
        <v>6</v>
      </c>
      <c r="H136" s="14">
        <v>3</v>
      </c>
      <c r="I136" s="14">
        <v>6</v>
      </c>
      <c r="J136" s="14">
        <v>4</v>
      </c>
      <c r="K136" s="14"/>
      <c r="L136" s="14"/>
      <c r="M136" s="14"/>
      <c r="N136" s="14"/>
      <c r="O136" s="14"/>
      <c r="P136" s="15"/>
      <c r="Q136" s="6" t="s">
        <v>252</v>
      </c>
      <c r="R136" s="6" t="s">
        <v>362</v>
      </c>
      <c r="S136" s="6" t="s">
        <v>336</v>
      </c>
      <c r="T136">
        <f t="shared" si="12"/>
        <v>1</v>
      </c>
      <c r="U136" s="22" t="b">
        <f t="shared" si="13"/>
        <v>0</v>
      </c>
      <c r="W136" s="29">
        <f t="shared" si="14"/>
        <v>1957</v>
      </c>
      <c r="X136" s="29">
        <f t="shared" si="15"/>
        <v>67</v>
      </c>
      <c r="Y136">
        <f t="shared" si="16"/>
        <v>1</v>
      </c>
    </row>
    <row r="137" spans="1:25" ht="28" customHeight="1" x14ac:dyDescent="0.35">
      <c r="A137" s="28">
        <v>1957</v>
      </c>
      <c r="B137" s="4" t="s">
        <v>199</v>
      </c>
      <c r="C137" s="4" t="s">
        <v>99</v>
      </c>
      <c r="D137" s="4" t="s">
        <v>359</v>
      </c>
      <c r="E137" s="4" t="s">
        <v>355</v>
      </c>
      <c r="F137" s="4" t="s">
        <v>101</v>
      </c>
      <c r="G137" s="13">
        <v>6</v>
      </c>
      <c r="H137" s="14">
        <v>3</v>
      </c>
      <c r="I137" s="14">
        <v>9</v>
      </c>
      <c r="J137" s="14">
        <v>11</v>
      </c>
      <c r="K137" s="14">
        <v>6</v>
      </c>
      <c r="L137" s="14">
        <v>4</v>
      </c>
      <c r="M137" s="14">
        <v>6</v>
      </c>
      <c r="N137" s="14">
        <v>2</v>
      </c>
      <c r="O137" s="14"/>
      <c r="P137" s="15"/>
      <c r="Q137" s="4" t="s">
        <v>100</v>
      </c>
      <c r="R137" s="4" t="s">
        <v>359</v>
      </c>
      <c r="S137" s="4" t="s">
        <v>355</v>
      </c>
      <c r="T137">
        <f t="shared" si="12"/>
        <v>2</v>
      </c>
      <c r="U137" s="22" t="b">
        <f t="shared" si="13"/>
        <v>1</v>
      </c>
      <c r="V137" s="31">
        <f>(SUM(G137,I137,K137,M137,O137)/(SUM(G137,I137,K137,M137,O137) + SUM(H137,J137,L137,N137,P137)))*100</f>
        <v>57.446808510638306</v>
      </c>
      <c r="W137" s="29">
        <f t="shared" si="14"/>
        <v>1957</v>
      </c>
      <c r="X137" s="29">
        <f t="shared" si="15"/>
        <v>67</v>
      </c>
      <c r="Y137">
        <f t="shared" si="16"/>
        <v>2</v>
      </c>
    </row>
    <row r="138" spans="1:25" ht="14.5" x14ac:dyDescent="0.35">
      <c r="A138" s="28">
        <v>1956</v>
      </c>
      <c r="B138" s="4" t="s">
        <v>334</v>
      </c>
      <c r="C138" s="4" t="s">
        <v>249</v>
      </c>
      <c r="D138" s="4" t="s">
        <v>359</v>
      </c>
      <c r="E138" s="4" t="s">
        <v>355</v>
      </c>
      <c r="F138" s="4" t="s">
        <v>250</v>
      </c>
      <c r="G138" s="10">
        <v>3</v>
      </c>
      <c r="H138" s="11">
        <v>6</v>
      </c>
      <c r="I138" s="11">
        <v>6</v>
      </c>
      <c r="J138" s="11">
        <v>2</v>
      </c>
      <c r="K138" s="11">
        <v>9</v>
      </c>
      <c r="L138" s="11">
        <v>7</v>
      </c>
      <c r="M138" s="11"/>
      <c r="N138" s="11"/>
      <c r="O138" s="11"/>
      <c r="P138" s="12"/>
      <c r="Q138" s="4" t="s">
        <v>234</v>
      </c>
      <c r="R138" s="4" t="s">
        <v>359</v>
      </c>
      <c r="S138" s="4" t="s">
        <v>355</v>
      </c>
      <c r="T138">
        <f t="shared" si="12"/>
        <v>2</v>
      </c>
      <c r="U138" s="22" t="b">
        <f t="shared" si="13"/>
        <v>1</v>
      </c>
      <c r="W138" s="29">
        <f t="shared" si="14"/>
        <v>1956</v>
      </c>
      <c r="X138" s="29">
        <f t="shared" si="15"/>
        <v>68</v>
      </c>
      <c r="Y138">
        <f t="shared" si="16"/>
        <v>2</v>
      </c>
    </row>
    <row r="139" spans="1:25" ht="28" customHeight="1" x14ac:dyDescent="0.35">
      <c r="A139" s="27">
        <v>1956</v>
      </c>
      <c r="B139" s="4" t="s">
        <v>199</v>
      </c>
      <c r="C139" s="6" t="s">
        <v>96</v>
      </c>
      <c r="D139" s="6" t="s">
        <v>359</v>
      </c>
      <c r="E139" s="6" t="s">
        <v>355</v>
      </c>
      <c r="F139" s="6" t="s">
        <v>98</v>
      </c>
      <c r="G139" s="10">
        <v>6</v>
      </c>
      <c r="H139" s="11">
        <v>4</v>
      </c>
      <c r="I139" s="11">
        <v>3</v>
      </c>
      <c r="J139" s="11">
        <v>6</v>
      </c>
      <c r="K139" s="11">
        <v>6</v>
      </c>
      <c r="L139" s="11">
        <v>4</v>
      </c>
      <c r="M139" s="11">
        <v>7</v>
      </c>
      <c r="N139" s="11">
        <v>5</v>
      </c>
      <c r="O139" s="11"/>
      <c r="P139" s="12"/>
      <c r="Q139" s="6" t="s">
        <v>91</v>
      </c>
      <c r="R139" s="6" t="s">
        <v>359</v>
      </c>
      <c r="S139" s="6" t="s">
        <v>355</v>
      </c>
      <c r="T139">
        <f t="shared" si="12"/>
        <v>1</v>
      </c>
      <c r="U139" s="22" t="b">
        <f t="shared" si="13"/>
        <v>1</v>
      </c>
      <c r="V139" s="31">
        <f>(SUM(G139,I139,K139,M139,O139)/(SUM(G139,I139,K139,M139,O139) + SUM(H139,J139,L139,N139,P139)))*100</f>
        <v>53.658536585365859</v>
      </c>
      <c r="W139" s="29">
        <f t="shared" si="14"/>
        <v>1956</v>
      </c>
      <c r="X139" s="29">
        <f t="shared" si="15"/>
        <v>68</v>
      </c>
      <c r="Y139">
        <f t="shared" si="16"/>
        <v>2</v>
      </c>
    </row>
    <row r="140" spans="1:25" ht="14.5" x14ac:dyDescent="0.35">
      <c r="A140" s="27">
        <v>1955</v>
      </c>
      <c r="B140" s="4" t="s">
        <v>334</v>
      </c>
      <c r="C140" s="6" t="s">
        <v>248</v>
      </c>
      <c r="D140" s="6" t="s">
        <v>359</v>
      </c>
      <c r="E140" s="6" t="s">
        <v>355</v>
      </c>
      <c r="F140" s="6" t="s">
        <v>220</v>
      </c>
      <c r="G140" s="13">
        <v>6</v>
      </c>
      <c r="H140" s="14">
        <v>4</v>
      </c>
      <c r="I140" s="14">
        <v>6</v>
      </c>
      <c r="J140" s="14">
        <v>3</v>
      </c>
      <c r="K140" s="14"/>
      <c r="L140" s="14"/>
      <c r="M140" s="14"/>
      <c r="N140" s="14"/>
      <c r="O140" s="14"/>
      <c r="P140" s="15"/>
      <c r="Q140" s="6" t="s">
        <v>234</v>
      </c>
      <c r="R140" s="6" t="s">
        <v>359</v>
      </c>
      <c r="S140" s="6" t="s">
        <v>355</v>
      </c>
      <c r="T140">
        <f t="shared" si="12"/>
        <v>1</v>
      </c>
      <c r="U140" s="22" t="b">
        <f t="shared" si="13"/>
        <v>0</v>
      </c>
      <c r="W140" s="29">
        <f t="shared" si="14"/>
        <v>1955</v>
      </c>
      <c r="X140" s="29">
        <f t="shared" si="15"/>
        <v>69</v>
      </c>
      <c r="Y140">
        <f t="shared" si="16"/>
        <v>1</v>
      </c>
    </row>
    <row r="141" spans="1:25" ht="28" customHeight="1" x14ac:dyDescent="0.35">
      <c r="A141" s="28">
        <v>1955</v>
      </c>
      <c r="B141" s="4" t="s">
        <v>199</v>
      </c>
      <c r="C141" s="4" t="s">
        <v>91</v>
      </c>
      <c r="D141" s="4" t="s">
        <v>359</v>
      </c>
      <c r="E141" s="4" t="s">
        <v>355</v>
      </c>
      <c r="F141" s="4" t="s">
        <v>97</v>
      </c>
      <c r="G141" s="13">
        <v>9</v>
      </c>
      <c r="H141" s="14">
        <v>7</v>
      </c>
      <c r="I141" s="14">
        <v>6</v>
      </c>
      <c r="J141" s="14">
        <v>4</v>
      </c>
      <c r="K141" s="14">
        <v>6</v>
      </c>
      <c r="L141" s="14">
        <v>4</v>
      </c>
      <c r="M141" s="14"/>
      <c r="N141" s="14"/>
      <c r="O141" s="14"/>
      <c r="P141" s="15"/>
      <c r="Q141" s="4" t="s">
        <v>96</v>
      </c>
      <c r="R141" s="4" t="s">
        <v>359</v>
      </c>
      <c r="S141" s="4" t="s">
        <v>355</v>
      </c>
      <c r="T141">
        <f t="shared" si="12"/>
        <v>4</v>
      </c>
      <c r="U141" s="22" t="b">
        <f t="shared" si="13"/>
        <v>0</v>
      </c>
      <c r="V141" s="31">
        <f>(SUM(G141,I141,K141,M141,O141)/(SUM(G141,I141,K141,M141,O141) + SUM(H141,J141,L141,N141,P141)))*100</f>
        <v>58.333333333333336</v>
      </c>
      <c r="W141" s="29">
        <f t="shared" si="14"/>
        <v>1953</v>
      </c>
      <c r="X141" s="29">
        <f t="shared" si="15"/>
        <v>71</v>
      </c>
      <c r="Y141">
        <f t="shared" si="16"/>
        <v>5</v>
      </c>
    </row>
    <row r="142" spans="1:25" ht="14.5" x14ac:dyDescent="0.35">
      <c r="A142" s="28">
        <v>1954</v>
      </c>
      <c r="B142" s="4" t="s">
        <v>334</v>
      </c>
      <c r="C142" s="4" t="s">
        <v>234</v>
      </c>
      <c r="D142" s="4" t="s">
        <v>359</v>
      </c>
      <c r="E142" s="4" t="s">
        <v>355</v>
      </c>
      <c r="F142" s="4" t="s">
        <v>240</v>
      </c>
      <c r="G142" s="10">
        <v>6</v>
      </c>
      <c r="H142" s="11">
        <v>3</v>
      </c>
      <c r="I142" s="11">
        <v>6</v>
      </c>
      <c r="J142" s="11">
        <v>4</v>
      </c>
      <c r="K142" s="11"/>
      <c r="L142" s="11"/>
      <c r="M142" s="11"/>
      <c r="N142" s="11"/>
      <c r="O142" s="11"/>
      <c r="P142" s="12"/>
      <c r="Q142" s="4" t="s">
        <v>247</v>
      </c>
      <c r="R142" s="4" t="s">
        <v>359</v>
      </c>
      <c r="S142" s="4" t="s">
        <v>355</v>
      </c>
      <c r="T142">
        <f t="shared" si="12"/>
        <v>2</v>
      </c>
      <c r="U142" s="22" t="b">
        <f t="shared" si="13"/>
        <v>0</v>
      </c>
      <c r="W142" s="29">
        <f t="shared" si="14"/>
        <v>1952</v>
      </c>
      <c r="X142" s="29">
        <f t="shared" si="15"/>
        <v>72</v>
      </c>
      <c r="Y142">
        <f t="shared" si="16"/>
        <v>6</v>
      </c>
    </row>
    <row r="143" spans="1:25" ht="28" customHeight="1" x14ac:dyDescent="0.35">
      <c r="A143" s="27">
        <v>1954</v>
      </c>
      <c r="B143" s="4" t="s">
        <v>199</v>
      </c>
      <c r="C143" s="6" t="s">
        <v>92</v>
      </c>
      <c r="D143" s="6" t="s">
        <v>359</v>
      </c>
      <c r="E143" s="6" t="s">
        <v>355</v>
      </c>
      <c r="F143" s="6" t="s">
        <v>95</v>
      </c>
      <c r="G143" s="10">
        <v>6</v>
      </c>
      <c r="H143" s="11">
        <v>2</v>
      </c>
      <c r="I143" s="11">
        <v>0</v>
      </c>
      <c r="J143" s="11">
        <v>6</v>
      </c>
      <c r="K143" s="11">
        <v>6</v>
      </c>
      <c r="L143" s="11">
        <v>4</v>
      </c>
      <c r="M143" s="11">
        <v>6</v>
      </c>
      <c r="N143" s="11">
        <v>2</v>
      </c>
      <c r="O143" s="11"/>
      <c r="P143" s="12"/>
      <c r="Q143" s="6" t="s">
        <v>94</v>
      </c>
      <c r="R143" s="6" t="s">
        <v>359</v>
      </c>
      <c r="S143" s="6" t="s">
        <v>355</v>
      </c>
      <c r="T143">
        <f t="shared" si="12"/>
        <v>1</v>
      </c>
      <c r="U143" s="22" t="b">
        <f t="shared" si="13"/>
        <v>1</v>
      </c>
      <c r="V143" s="31">
        <f>(SUM(G143,I143,K143,M143,O143)/(SUM(G143,I143,K143,M143,O143) + SUM(H143,J143,L143,N143,P143)))*100</f>
        <v>56.25</v>
      </c>
      <c r="W143" s="29">
        <f t="shared" si="14"/>
        <v>1954</v>
      </c>
      <c r="X143" s="29">
        <f t="shared" si="15"/>
        <v>70</v>
      </c>
      <c r="Y143">
        <f t="shared" si="16"/>
        <v>2</v>
      </c>
    </row>
    <row r="144" spans="1:25" ht="14.5" x14ac:dyDescent="0.35">
      <c r="A144" s="27">
        <v>1953</v>
      </c>
      <c r="B144" s="4" t="s">
        <v>334</v>
      </c>
      <c r="C144" s="6" t="s">
        <v>245</v>
      </c>
      <c r="D144" s="6" t="s">
        <v>362</v>
      </c>
      <c r="E144" s="6" t="s">
        <v>336</v>
      </c>
      <c r="F144" s="6" t="s">
        <v>231</v>
      </c>
      <c r="G144" s="13">
        <v>6</v>
      </c>
      <c r="H144" s="14">
        <v>3</v>
      </c>
      <c r="I144" s="14">
        <v>6</v>
      </c>
      <c r="J144" s="14">
        <v>2</v>
      </c>
      <c r="K144" s="14"/>
      <c r="L144" s="14"/>
      <c r="M144" s="14"/>
      <c r="N144" s="14"/>
      <c r="O144" s="14"/>
      <c r="P144" s="15"/>
      <c r="Q144" s="6" t="s">
        <v>246</v>
      </c>
      <c r="R144" s="6" t="s">
        <v>362</v>
      </c>
      <c r="S144" s="6" t="s">
        <v>336</v>
      </c>
      <c r="T144">
        <f t="shared" si="12"/>
        <v>1</v>
      </c>
      <c r="U144" s="22" t="b">
        <f t="shared" si="13"/>
        <v>0</v>
      </c>
      <c r="W144" s="29">
        <f t="shared" si="14"/>
        <v>1953</v>
      </c>
      <c r="X144" s="29">
        <f t="shared" si="15"/>
        <v>71</v>
      </c>
      <c r="Y144">
        <f t="shared" si="16"/>
        <v>1</v>
      </c>
    </row>
    <row r="145" spans="1:25" ht="28" customHeight="1" x14ac:dyDescent="0.35">
      <c r="A145" s="28">
        <v>1953</v>
      </c>
      <c r="B145" s="4" t="s">
        <v>199</v>
      </c>
      <c r="C145" s="4" t="s">
        <v>91</v>
      </c>
      <c r="D145" s="4" t="s">
        <v>359</v>
      </c>
      <c r="E145" s="4" t="s">
        <v>355</v>
      </c>
      <c r="F145" s="4" t="s">
        <v>93</v>
      </c>
      <c r="G145" s="13">
        <v>6</v>
      </c>
      <c r="H145" s="14">
        <v>0</v>
      </c>
      <c r="I145" s="14">
        <v>6</v>
      </c>
      <c r="J145" s="14">
        <v>3</v>
      </c>
      <c r="K145" s="14">
        <v>6</v>
      </c>
      <c r="L145" s="14">
        <v>4</v>
      </c>
      <c r="M145" s="14"/>
      <c r="N145" s="14"/>
      <c r="O145" s="14"/>
      <c r="P145" s="15"/>
      <c r="Q145" s="4" t="s">
        <v>92</v>
      </c>
      <c r="R145" s="4" t="s">
        <v>359</v>
      </c>
      <c r="S145" s="4" t="s">
        <v>355</v>
      </c>
      <c r="T145">
        <f t="shared" si="12"/>
        <v>4</v>
      </c>
      <c r="U145" s="22" t="b">
        <f t="shared" si="13"/>
        <v>0</v>
      </c>
      <c r="V145" s="31">
        <f>(SUM(G145,I145,K145,M145,O145)/(SUM(G145,I145,K145,M145,O145) + SUM(H145,J145,L145,N145,P145)))*100</f>
        <v>72</v>
      </c>
      <c r="W145" s="29">
        <f t="shared" si="14"/>
        <v>1953</v>
      </c>
      <c r="X145" s="29">
        <f t="shared" si="15"/>
        <v>71</v>
      </c>
      <c r="Y145">
        <f t="shared" si="16"/>
        <v>5</v>
      </c>
    </row>
    <row r="146" spans="1:25" ht="14.5" x14ac:dyDescent="0.35">
      <c r="A146" s="28">
        <v>1952</v>
      </c>
      <c r="B146" s="4" t="s">
        <v>334</v>
      </c>
      <c r="C146" s="4" t="s">
        <v>234</v>
      </c>
      <c r="D146" s="4" t="s">
        <v>359</v>
      </c>
      <c r="E146" s="4" t="s">
        <v>355</v>
      </c>
      <c r="F146" s="4" t="s">
        <v>244</v>
      </c>
      <c r="G146" s="10">
        <v>6</v>
      </c>
      <c r="H146" s="11">
        <v>2</v>
      </c>
      <c r="I146" s="11">
        <v>6</v>
      </c>
      <c r="J146" s="11">
        <v>3</v>
      </c>
      <c r="K146" s="11"/>
      <c r="L146" s="11"/>
      <c r="M146" s="11"/>
      <c r="N146" s="11"/>
      <c r="O146" s="11"/>
      <c r="P146" s="12"/>
      <c r="Q146" s="4" t="s">
        <v>243</v>
      </c>
      <c r="R146" s="4" t="s">
        <v>359</v>
      </c>
      <c r="S146" s="4" t="s">
        <v>355</v>
      </c>
      <c r="T146">
        <f t="shared" si="12"/>
        <v>2</v>
      </c>
      <c r="U146" s="22" t="b">
        <f t="shared" si="13"/>
        <v>0</v>
      </c>
      <c r="W146" s="29">
        <f t="shared" si="14"/>
        <v>1952</v>
      </c>
      <c r="X146" s="29">
        <f t="shared" si="15"/>
        <v>72</v>
      </c>
      <c r="Y146">
        <f t="shared" si="16"/>
        <v>6</v>
      </c>
    </row>
    <row r="147" spans="1:25" ht="28" customHeight="1" x14ac:dyDescent="0.35">
      <c r="A147" s="27">
        <v>1952</v>
      </c>
      <c r="B147" s="4" t="s">
        <v>199</v>
      </c>
      <c r="C147" s="6" t="s">
        <v>86</v>
      </c>
      <c r="D147" s="6" t="s">
        <v>359</v>
      </c>
      <c r="E147" s="6" t="s">
        <v>355</v>
      </c>
      <c r="F147" s="6" t="s">
        <v>90</v>
      </c>
      <c r="G147" s="10">
        <v>7</v>
      </c>
      <c r="H147" s="11">
        <v>5</v>
      </c>
      <c r="I147" s="11">
        <v>12</v>
      </c>
      <c r="J147" s="11">
        <v>10</v>
      </c>
      <c r="K147" s="11">
        <v>2</v>
      </c>
      <c r="L147" s="11">
        <v>6</v>
      </c>
      <c r="M147" s="11">
        <v>6</v>
      </c>
      <c r="N147" s="11">
        <v>2</v>
      </c>
      <c r="O147" s="11"/>
      <c r="P147" s="12"/>
      <c r="Q147" s="6" t="s">
        <v>84</v>
      </c>
      <c r="R147" s="6" t="s">
        <v>359</v>
      </c>
      <c r="S147" s="6" t="s">
        <v>355</v>
      </c>
      <c r="T147">
        <f t="shared" si="12"/>
        <v>1</v>
      </c>
      <c r="U147" s="22" t="b">
        <f t="shared" si="13"/>
        <v>0</v>
      </c>
      <c r="V147" s="31">
        <f>(SUM(G147,I147,K147,M147,O147)/(SUM(G147,I147,K147,M147,O147) + SUM(H147,J147,L147,N147,P147)))*100</f>
        <v>54</v>
      </c>
      <c r="W147" s="29">
        <f t="shared" si="14"/>
        <v>1952</v>
      </c>
      <c r="X147" s="29">
        <f t="shared" si="15"/>
        <v>72</v>
      </c>
      <c r="Y147">
        <f t="shared" si="16"/>
        <v>3</v>
      </c>
    </row>
    <row r="148" spans="1:25" ht="14.5" x14ac:dyDescent="0.35">
      <c r="A148" s="27">
        <v>1951</v>
      </c>
      <c r="B148" s="4" t="s">
        <v>334</v>
      </c>
      <c r="C148" s="6" t="s">
        <v>225</v>
      </c>
      <c r="D148" s="6" t="s">
        <v>359</v>
      </c>
      <c r="E148" s="6" t="s">
        <v>355</v>
      </c>
      <c r="F148" s="6" t="s">
        <v>203</v>
      </c>
      <c r="G148" s="13">
        <v>6</v>
      </c>
      <c r="H148" s="14">
        <v>1</v>
      </c>
      <c r="I148" s="14">
        <v>7</v>
      </c>
      <c r="J148" s="14">
        <v>5</v>
      </c>
      <c r="K148" s="14"/>
      <c r="L148" s="14"/>
      <c r="M148" s="14"/>
      <c r="N148" s="14"/>
      <c r="O148" s="14"/>
      <c r="P148" s="15"/>
      <c r="Q148" s="6" t="s">
        <v>234</v>
      </c>
      <c r="R148" s="6" t="s">
        <v>359</v>
      </c>
      <c r="S148" s="6" t="s">
        <v>355</v>
      </c>
      <c r="T148">
        <f t="shared" si="12"/>
        <v>6</v>
      </c>
      <c r="U148" s="22" t="b">
        <f t="shared" si="13"/>
        <v>0</v>
      </c>
      <c r="W148" s="29">
        <f t="shared" si="14"/>
        <v>1937</v>
      </c>
      <c r="X148" s="29">
        <f t="shared" si="15"/>
        <v>87</v>
      </c>
      <c r="Y148">
        <f t="shared" si="16"/>
        <v>8</v>
      </c>
    </row>
    <row r="149" spans="1:25" ht="28" customHeight="1" x14ac:dyDescent="0.35">
      <c r="A149" s="28">
        <v>1951</v>
      </c>
      <c r="B149" s="4" t="s">
        <v>199</v>
      </c>
      <c r="C149" s="4" t="s">
        <v>88</v>
      </c>
      <c r="D149" s="4" t="s">
        <v>362</v>
      </c>
      <c r="E149" s="8" t="s">
        <v>336</v>
      </c>
      <c r="F149" s="4" t="s">
        <v>89</v>
      </c>
      <c r="G149" s="13">
        <v>6</v>
      </c>
      <c r="H149" s="14">
        <v>3</v>
      </c>
      <c r="I149" s="14">
        <v>2</v>
      </c>
      <c r="J149" s="14">
        <v>6</v>
      </c>
      <c r="K149" s="14">
        <v>6</v>
      </c>
      <c r="L149" s="14">
        <v>3</v>
      </c>
      <c r="M149" s="14">
        <v>6</v>
      </c>
      <c r="N149" s="14">
        <v>1</v>
      </c>
      <c r="O149" s="14"/>
      <c r="P149" s="15"/>
      <c r="Q149" s="4" t="s">
        <v>86</v>
      </c>
      <c r="R149" s="4" t="s">
        <v>359</v>
      </c>
      <c r="S149" s="4" t="s">
        <v>355</v>
      </c>
      <c r="T149">
        <f t="shared" si="12"/>
        <v>1</v>
      </c>
      <c r="U149" s="22" t="b">
        <f t="shared" si="13"/>
        <v>1</v>
      </c>
      <c r="V149" s="31">
        <f>(SUM(G149,I149,K149,M149,O149)/(SUM(G149,I149,K149,M149,O149) + SUM(H149,J149,L149,N149,P149)))*100</f>
        <v>60.606060606060609</v>
      </c>
      <c r="W149" s="29">
        <f t="shared" si="14"/>
        <v>1951</v>
      </c>
      <c r="X149" s="29">
        <f t="shared" si="15"/>
        <v>73</v>
      </c>
      <c r="Y149">
        <f t="shared" si="16"/>
        <v>1</v>
      </c>
    </row>
    <row r="150" spans="1:25" ht="14.5" x14ac:dyDescent="0.35">
      <c r="A150" s="28">
        <v>1950</v>
      </c>
      <c r="B150" s="4" t="s">
        <v>334</v>
      </c>
      <c r="C150" s="4" t="s">
        <v>241</v>
      </c>
      <c r="D150" s="4" t="s">
        <v>362</v>
      </c>
      <c r="E150" s="8" t="s">
        <v>336</v>
      </c>
      <c r="F150" s="4" t="s">
        <v>242</v>
      </c>
      <c r="G150" s="10">
        <v>6</v>
      </c>
      <c r="H150" s="11">
        <v>4</v>
      </c>
      <c r="I150" s="11">
        <v>3</v>
      </c>
      <c r="J150" s="11">
        <v>6</v>
      </c>
      <c r="K150" s="11">
        <v>6</v>
      </c>
      <c r="L150" s="11">
        <v>4</v>
      </c>
      <c r="M150" s="11"/>
      <c r="N150" s="11"/>
      <c r="O150" s="11"/>
      <c r="P150" s="12"/>
      <c r="Q150" s="4" t="s">
        <v>239</v>
      </c>
      <c r="R150" s="4" t="s">
        <v>362</v>
      </c>
      <c r="S150" s="4" t="s">
        <v>336</v>
      </c>
      <c r="T150">
        <f t="shared" si="12"/>
        <v>1</v>
      </c>
      <c r="U150" s="22" t="b">
        <f t="shared" si="13"/>
        <v>1</v>
      </c>
      <c r="W150" s="29">
        <f t="shared" si="14"/>
        <v>1950</v>
      </c>
      <c r="X150" s="29">
        <f t="shared" si="15"/>
        <v>74</v>
      </c>
      <c r="Y150">
        <f t="shared" si="16"/>
        <v>1</v>
      </c>
    </row>
    <row r="151" spans="1:25" ht="28" customHeight="1" x14ac:dyDescent="0.35">
      <c r="A151" s="27">
        <v>1950</v>
      </c>
      <c r="B151" s="4" t="s">
        <v>199</v>
      </c>
      <c r="C151" s="6" t="s">
        <v>84</v>
      </c>
      <c r="D151" s="6" t="s">
        <v>359</v>
      </c>
      <c r="E151" s="6" t="s">
        <v>355</v>
      </c>
      <c r="F151" s="6" t="s">
        <v>87</v>
      </c>
      <c r="G151" s="10">
        <v>6</v>
      </c>
      <c r="H151" s="11">
        <v>3</v>
      </c>
      <c r="I151" s="11">
        <v>6</v>
      </c>
      <c r="J151" s="11">
        <v>4</v>
      </c>
      <c r="K151" s="11">
        <v>4</v>
      </c>
      <c r="L151" s="11">
        <v>6</v>
      </c>
      <c r="M151" s="11">
        <v>6</v>
      </c>
      <c r="N151" s="11">
        <v>1</v>
      </c>
      <c r="O151" s="11"/>
      <c r="P151" s="12"/>
      <c r="Q151" s="6" t="s">
        <v>86</v>
      </c>
      <c r="R151" s="6" t="s">
        <v>359</v>
      </c>
      <c r="S151" s="6" t="s">
        <v>355</v>
      </c>
      <c r="T151">
        <f t="shared" si="12"/>
        <v>2</v>
      </c>
      <c r="U151" s="22" t="b">
        <f t="shared" si="13"/>
        <v>0</v>
      </c>
      <c r="V151" s="31">
        <f>(SUM(G151,I151,K151,M151,O151)/(SUM(G151,I151,K151,M151,O151) + SUM(H151,J151,L151,N151,P151)))*100</f>
        <v>61.111111111111114</v>
      </c>
      <c r="W151" s="29">
        <f t="shared" si="14"/>
        <v>1949</v>
      </c>
      <c r="X151" s="29">
        <f t="shared" si="15"/>
        <v>75</v>
      </c>
      <c r="Y151">
        <f t="shared" si="16"/>
        <v>3</v>
      </c>
    </row>
    <row r="152" spans="1:25" ht="14.5" x14ac:dyDescent="0.35">
      <c r="A152" s="27">
        <v>1949</v>
      </c>
      <c r="B152" s="4" t="s">
        <v>334</v>
      </c>
      <c r="C152" s="6" t="s">
        <v>239</v>
      </c>
      <c r="D152" s="6" t="s">
        <v>362</v>
      </c>
      <c r="E152" s="6" t="s">
        <v>336</v>
      </c>
      <c r="F152" s="6" t="s">
        <v>240</v>
      </c>
      <c r="G152" s="13">
        <v>6</v>
      </c>
      <c r="H152" s="14">
        <v>3</v>
      </c>
      <c r="I152" s="14">
        <v>6</v>
      </c>
      <c r="J152" s="14">
        <v>4</v>
      </c>
      <c r="K152" s="14"/>
      <c r="L152" s="14"/>
      <c r="M152" s="14"/>
      <c r="N152" s="14"/>
      <c r="O152" s="14"/>
      <c r="P152" s="15"/>
      <c r="Q152" s="6" t="s">
        <v>225</v>
      </c>
      <c r="R152" s="6" t="s">
        <v>359</v>
      </c>
      <c r="S152" s="6" t="s">
        <v>355</v>
      </c>
      <c r="T152">
        <f t="shared" si="12"/>
        <v>1</v>
      </c>
      <c r="U152" s="22" t="b">
        <f t="shared" si="13"/>
        <v>0</v>
      </c>
      <c r="W152" s="29">
        <f t="shared" si="14"/>
        <v>1949</v>
      </c>
      <c r="X152" s="29">
        <f t="shared" si="15"/>
        <v>75</v>
      </c>
      <c r="Y152">
        <f t="shared" si="16"/>
        <v>2</v>
      </c>
    </row>
    <row r="153" spans="1:25" ht="28" customHeight="1" x14ac:dyDescent="0.35">
      <c r="A153" s="28">
        <v>1949</v>
      </c>
      <c r="B153" s="4" t="s">
        <v>199</v>
      </c>
      <c r="C153" s="4" t="s">
        <v>84</v>
      </c>
      <c r="D153" s="4" t="s">
        <v>359</v>
      </c>
      <c r="E153" s="4" t="s">
        <v>355</v>
      </c>
      <c r="F153" s="4" t="s">
        <v>85</v>
      </c>
      <c r="G153" s="13">
        <v>6</v>
      </c>
      <c r="H153" s="14">
        <v>3</v>
      </c>
      <c r="I153" s="14">
        <v>6</v>
      </c>
      <c r="J153" s="14">
        <v>2</v>
      </c>
      <c r="K153" s="14">
        <v>6</v>
      </c>
      <c r="L153" s="14">
        <v>2</v>
      </c>
      <c r="M153" s="14"/>
      <c r="N153" s="14"/>
      <c r="O153" s="14"/>
      <c r="P153" s="15"/>
      <c r="Q153" s="4" t="s">
        <v>74</v>
      </c>
      <c r="R153" s="4" t="s">
        <v>359</v>
      </c>
      <c r="S153" s="4" t="s">
        <v>355</v>
      </c>
      <c r="T153">
        <f t="shared" si="12"/>
        <v>2</v>
      </c>
      <c r="U153" s="22" t="b">
        <f t="shared" si="13"/>
        <v>0</v>
      </c>
      <c r="V153" s="31">
        <f>(SUM(G153,I153,K153,M153,O153)/(SUM(G153,I153,K153,M153,O153) + SUM(H153,J153,L153,N153,P153)))*100</f>
        <v>72</v>
      </c>
      <c r="W153" s="29">
        <f t="shared" si="14"/>
        <v>1949</v>
      </c>
      <c r="X153" s="29">
        <f t="shared" si="15"/>
        <v>75</v>
      </c>
      <c r="Y153">
        <f t="shared" si="16"/>
        <v>3</v>
      </c>
    </row>
    <row r="154" spans="1:25" ht="14.5" x14ac:dyDescent="0.35">
      <c r="A154" s="28">
        <v>1948</v>
      </c>
      <c r="B154" s="4" t="s">
        <v>334</v>
      </c>
      <c r="C154" s="4" t="s">
        <v>225</v>
      </c>
      <c r="D154" s="4" t="s">
        <v>359</v>
      </c>
      <c r="E154" s="4" t="s">
        <v>355</v>
      </c>
      <c r="F154" s="4" t="s">
        <v>238</v>
      </c>
      <c r="G154" s="10">
        <v>6</v>
      </c>
      <c r="H154" s="11">
        <v>3</v>
      </c>
      <c r="I154" s="11">
        <v>6</v>
      </c>
      <c r="J154" s="11">
        <v>1</v>
      </c>
      <c r="K154" s="11"/>
      <c r="L154" s="11"/>
      <c r="M154" s="11"/>
      <c r="N154" s="11"/>
      <c r="O154" s="11"/>
      <c r="P154" s="12"/>
      <c r="Q154" s="4" t="s">
        <v>237</v>
      </c>
      <c r="R154" s="4" t="s">
        <v>359</v>
      </c>
      <c r="S154" s="4" t="s">
        <v>355</v>
      </c>
      <c r="T154">
        <f t="shared" si="12"/>
        <v>6</v>
      </c>
      <c r="U154" s="22" t="b">
        <f t="shared" si="13"/>
        <v>0</v>
      </c>
      <c r="W154" s="29">
        <f t="shared" si="14"/>
        <v>1937</v>
      </c>
      <c r="X154" s="29">
        <f t="shared" si="15"/>
        <v>87</v>
      </c>
      <c r="Y154">
        <f t="shared" si="16"/>
        <v>8</v>
      </c>
    </row>
    <row r="155" spans="1:25" ht="28" customHeight="1" x14ac:dyDescent="0.35">
      <c r="A155" s="27">
        <v>1948</v>
      </c>
      <c r="B155" s="4" t="s">
        <v>199</v>
      </c>
      <c r="C155" s="6" t="s">
        <v>71</v>
      </c>
      <c r="D155" s="6" t="s">
        <v>359</v>
      </c>
      <c r="E155" s="6" t="s">
        <v>355</v>
      </c>
      <c r="F155" s="6" t="s">
        <v>83</v>
      </c>
      <c r="G155" s="10">
        <v>6</v>
      </c>
      <c r="H155" s="11">
        <v>4</v>
      </c>
      <c r="I155" s="11">
        <v>3</v>
      </c>
      <c r="J155" s="11">
        <v>6</v>
      </c>
      <c r="K155" s="11">
        <v>6</v>
      </c>
      <c r="L155" s="11">
        <v>3</v>
      </c>
      <c r="M155" s="11">
        <v>2</v>
      </c>
      <c r="N155" s="11">
        <v>6</v>
      </c>
      <c r="O155" s="11">
        <v>6</v>
      </c>
      <c r="P155" s="12">
        <v>3</v>
      </c>
      <c r="Q155" s="6" t="s">
        <v>74</v>
      </c>
      <c r="R155" s="6" t="s">
        <v>359</v>
      </c>
      <c r="S155" s="6" t="s">
        <v>355</v>
      </c>
      <c r="T155">
        <f t="shared" si="12"/>
        <v>3</v>
      </c>
      <c r="U155" s="22" t="b">
        <f t="shared" si="13"/>
        <v>1</v>
      </c>
      <c r="V155" s="31">
        <f>(SUM(G155,I155,K155,M155,O155)/(SUM(G155,I155,K155,M155,O155) + SUM(H155,J155,L155,N155,P155)))*100</f>
        <v>51.111111111111107</v>
      </c>
      <c r="W155" s="29">
        <f t="shared" si="14"/>
        <v>1936</v>
      </c>
      <c r="X155" s="29">
        <f t="shared" si="15"/>
        <v>88</v>
      </c>
      <c r="Y155">
        <f t="shared" si="16"/>
        <v>4</v>
      </c>
    </row>
    <row r="156" spans="1:25" ht="14.5" x14ac:dyDescent="0.35">
      <c r="A156" s="27">
        <v>1947</v>
      </c>
      <c r="B156" s="4" t="s">
        <v>334</v>
      </c>
      <c r="C156" s="6" t="s">
        <v>225</v>
      </c>
      <c r="D156" s="6" t="s">
        <v>359</v>
      </c>
      <c r="E156" s="6" t="s">
        <v>355</v>
      </c>
      <c r="F156" s="6" t="s">
        <v>231</v>
      </c>
      <c r="G156" s="13">
        <v>6</v>
      </c>
      <c r="H156" s="14">
        <v>3</v>
      </c>
      <c r="I156" s="14">
        <v>6</v>
      </c>
      <c r="J156" s="14">
        <v>2</v>
      </c>
      <c r="K156" s="14"/>
      <c r="L156" s="14"/>
      <c r="M156" s="14"/>
      <c r="N156" s="14"/>
      <c r="O156" s="14"/>
      <c r="P156" s="15"/>
      <c r="Q156" s="6" t="s">
        <v>232</v>
      </c>
      <c r="R156" s="6" t="s">
        <v>359</v>
      </c>
      <c r="S156" s="6" t="s">
        <v>355</v>
      </c>
      <c r="T156">
        <f t="shared" si="12"/>
        <v>6</v>
      </c>
      <c r="U156" s="22" t="b">
        <f t="shared" si="13"/>
        <v>0</v>
      </c>
      <c r="W156" s="29">
        <f t="shared" si="14"/>
        <v>1937</v>
      </c>
      <c r="X156" s="29">
        <f t="shared" si="15"/>
        <v>87</v>
      </c>
      <c r="Y156">
        <f t="shared" si="16"/>
        <v>8</v>
      </c>
    </row>
    <row r="157" spans="1:25" ht="28" customHeight="1" x14ac:dyDescent="0.35">
      <c r="A157" s="28">
        <v>1947</v>
      </c>
      <c r="B157" s="4" t="s">
        <v>199</v>
      </c>
      <c r="C157" s="4" t="s">
        <v>80</v>
      </c>
      <c r="D157" s="4" t="s">
        <v>359</v>
      </c>
      <c r="E157" s="4" t="s">
        <v>355</v>
      </c>
      <c r="F157" s="4" t="s">
        <v>82</v>
      </c>
      <c r="G157" s="13">
        <v>4</v>
      </c>
      <c r="H157" s="14">
        <v>6</v>
      </c>
      <c r="I157" s="14">
        <v>6</v>
      </c>
      <c r="J157" s="14">
        <v>4</v>
      </c>
      <c r="K157" s="14">
        <v>3</v>
      </c>
      <c r="L157" s="14">
        <v>6</v>
      </c>
      <c r="M157" s="14">
        <v>7</v>
      </c>
      <c r="N157" s="14">
        <v>5</v>
      </c>
      <c r="O157" s="14">
        <v>8</v>
      </c>
      <c r="P157" s="15">
        <v>6</v>
      </c>
      <c r="Q157" s="4" t="s">
        <v>74</v>
      </c>
      <c r="R157" s="4" t="s">
        <v>359</v>
      </c>
      <c r="S157" s="4" t="s">
        <v>355</v>
      </c>
      <c r="T157">
        <f t="shared" si="12"/>
        <v>1</v>
      </c>
      <c r="U157" s="22" t="b">
        <f t="shared" si="13"/>
        <v>1</v>
      </c>
      <c r="V157" s="31">
        <f>(SUM(G157,I157,K157,M157,O157)/(SUM(G157,I157,K157,M157,O157) + SUM(H157,J157,L157,N157,P157)))*100</f>
        <v>50.909090909090907</v>
      </c>
      <c r="W157" s="29">
        <f t="shared" si="14"/>
        <v>1947</v>
      </c>
      <c r="X157" s="29">
        <f t="shared" si="15"/>
        <v>77</v>
      </c>
      <c r="Y157">
        <f t="shared" si="16"/>
        <v>2</v>
      </c>
    </row>
    <row r="158" spans="1:25" ht="14.5" x14ac:dyDescent="0.35">
      <c r="A158" s="28">
        <v>1946</v>
      </c>
      <c r="B158" s="4" t="s">
        <v>334</v>
      </c>
      <c r="C158" s="4" t="s">
        <v>225</v>
      </c>
      <c r="D158" s="4" t="s">
        <v>359</v>
      </c>
      <c r="E158" s="4" t="s">
        <v>355</v>
      </c>
      <c r="F158" s="4" t="s">
        <v>226</v>
      </c>
      <c r="G158" s="10">
        <v>6</v>
      </c>
      <c r="H158" s="11">
        <v>4</v>
      </c>
      <c r="I158" s="11">
        <v>6</v>
      </c>
      <c r="J158" s="11">
        <v>4</v>
      </c>
      <c r="K158" s="11"/>
      <c r="L158" s="11"/>
      <c r="M158" s="11"/>
      <c r="N158" s="11"/>
      <c r="O158" s="11"/>
      <c r="P158" s="12"/>
      <c r="Q158" s="4" t="s">
        <v>236</v>
      </c>
      <c r="R158" s="4" t="s">
        <v>359</v>
      </c>
      <c r="S158" s="4" t="s">
        <v>355</v>
      </c>
      <c r="T158">
        <f t="shared" si="12"/>
        <v>6</v>
      </c>
      <c r="U158" s="22" t="b">
        <f t="shared" si="13"/>
        <v>0</v>
      </c>
      <c r="W158" s="29">
        <f t="shared" si="14"/>
        <v>1937</v>
      </c>
      <c r="X158" s="29">
        <f t="shared" si="15"/>
        <v>87</v>
      </c>
      <c r="Y158">
        <f t="shared" si="16"/>
        <v>8</v>
      </c>
    </row>
    <row r="159" spans="1:25" ht="28" customHeight="1" x14ac:dyDescent="0.35">
      <c r="A159" s="27">
        <v>1946</v>
      </c>
      <c r="B159" s="4" t="s">
        <v>199</v>
      </c>
      <c r="C159" s="6" t="s">
        <v>74</v>
      </c>
      <c r="D159" s="6" t="s">
        <v>359</v>
      </c>
      <c r="E159" s="6" t="s">
        <v>355</v>
      </c>
      <c r="F159" s="6" t="s">
        <v>81</v>
      </c>
      <c r="G159" s="10">
        <v>5</v>
      </c>
      <c r="H159" s="11">
        <v>7</v>
      </c>
      <c r="I159" s="11">
        <v>6</v>
      </c>
      <c r="J159" s="11">
        <v>3</v>
      </c>
      <c r="K159" s="11">
        <v>7</v>
      </c>
      <c r="L159" s="11">
        <v>5</v>
      </c>
      <c r="M159" s="11">
        <v>3</v>
      </c>
      <c r="N159" s="11">
        <v>6</v>
      </c>
      <c r="O159" s="11">
        <v>6</v>
      </c>
      <c r="P159" s="12">
        <v>2</v>
      </c>
      <c r="Q159" s="6" t="s">
        <v>80</v>
      </c>
      <c r="R159" s="6" t="s">
        <v>359</v>
      </c>
      <c r="S159" s="6" t="s">
        <v>355</v>
      </c>
      <c r="T159">
        <f t="shared" si="12"/>
        <v>2</v>
      </c>
      <c r="U159" s="22" t="b">
        <f t="shared" si="13"/>
        <v>1</v>
      </c>
      <c r="V159" s="31">
        <f>(SUM(G159,I159,K159,M159,O159)/(SUM(G159,I159,K159,M159,O159) + SUM(H159,J159,L159,N159,P159)))*100</f>
        <v>54</v>
      </c>
      <c r="W159" s="29">
        <f t="shared" si="14"/>
        <v>1939</v>
      </c>
      <c r="X159" s="29">
        <f t="shared" si="15"/>
        <v>85</v>
      </c>
      <c r="Y159">
        <f t="shared" si="16"/>
        <v>7</v>
      </c>
    </row>
    <row r="160" spans="1:25" ht="14.5" x14ac:dyDescent="0.35">
      <c r="A160" s="28">
        <v>1940</v>
      </c>
      <c r="B160" s="4" t="s">
        <v>334</v>
      </c>
      <c r="C160" s="4" t="s">
        <v>225</v>
      </c>
      <c r="D160" s="4" t="s">
        <v>359</v>
      </c>
      <c r="E160" s="4" t="s">
        <v>355</v>
      </c>
      <c r="F160" s="4" t="s">
        <v>235</v>
      </c>
      <c r="G160" s="13">
        <v>5</v>
      </c>
      <c r="H160" s="14">
        <v>7</v>
      </c>
      <c r="I160" s="14">
        <v>6</v>
      </c>
      <c r="J160" s="14">
        <v>4</v>
      </c>
      <c r="K160" s="14">
        <v>6</v>
      </c>
      <c r="L160" s="14">
        <v>0</v>
      </c>
      <c r="M160" s="14"/>
      <c r="N160" s="14"/>
      <c r="O160" s="14"/>
      <c r="P160" s="15"/>
      <c r="Q160" s="4" t="s">
        <v>234</v>
      </c>
      <c r="R160" s="4" t="s">
        <v>359</v>
      </c>
      <c r="S160" s="4" t="s">
        <v>355</v>
      </c>
      <c r="T160">
        <f t="shared" si="12"/>
        <v>6</v>
      </c>
      <c r="U160" s="22" t="b">
        <f t="shared" si="13"/>
        <v>1</v>
      </c>
      <c r="W160" s="29">
        <f t="shared" si="14"/>
        <v>1937</v>
      </c>
      <c r="X160" s="29">
        <f t="shared" si="15"/>
        <v>87</v>
      </c>
      <c r="Y160">
        <f t="shared" si="16"/>
        <v>8</v>
      </c>
    </row>
    <row r="161" spans="1:25" ht="28" customHeight="1" x14ac:dyDescent="0.35">
      <c r="A161" s="28">
        <v>1940</v>
      </c>
      <c r="B161" s="4" t="s">
        <v>199</v>
      </c>
      <c r="C161" s="4" t="s">
        <v>71</v>
      </c>
      <c r="D161" s="4" t="s">
        <v>359</v>
      </c>
      <c r="E161" s="4" t="s">
        <v>355</v>
      </c>
      <c r="F161" s="4" t="s">
        <v>79</v>
      </c>
      <c r="G161" s="13">
        <v>6</v>
      </c>
      <c r="H161" s="14">
        <v>3</v>
      </c>
      <c r="I161" s="14">
        <v>6</v>
      </c>
      <c r="J161" s="14">
        <v>1</v>
      </c>
      <c r="K161" s="14">
        <v>6</v>
      </c>
      <c r="L161" s="14">
        <v>2</v>
      </c>
      <c r="M161" s="14"/>
      <c r="N161" s="14"/>
      <c r="O161" s="14"/>
      <c r="P161" s="15"/>
      <c r="Q161" s="4" t="s">
        <v>63</v>
      </c>
      <c r="R161" s="4" t="s">
        <v>359</v>
      </c>
      <c r="S161" s="4" t="s">
        <v>355</v>
      </c>
      <c r="T161">
        <f t="shared" si="12"/>
        <v>3</v>
      </c>
      <c r="U161" s="22" t="b">
        <f t="shared" si="13"/>
        <v>0</v>
      </c>
      <c r="V161" s="31">
        <f>(SUM(G161,I161,K161,M161,O161)/(SUM(G161,I161,K161,M161,O161) + SUM(H161,J161,L161,N161,P161)))*100</f>
        <v>75</v>
      </c>
      <c r="W161" s="29">
        <f t="shared" si="14"/>
        <v>1936</v>
      </c>
      <c r="X161" s="29">
        <f t="shared" si="15"/>
        <v>88</v>
      </c>
      <c r="Y161">
        <f t="shared" si="16"/>
        <v>4</v>
      </c>
    </row>
    <row r="162" spans="1:25" ht="14.5" x14ac:dyDescent="0.35">
      <c r="A162" s="27">
        <v>1939</v>
      </c>
      <c r="B162" s="4" t="s">
        <v>334</v>
      </c>
      <c r="C162" s="6" t="s">
        <v>227</v>
      </c>
      <c r="D162" s="6" t="s">
        <v>359</v>
      </c>
      <c r="E162" s="6" t="s">
        <v>355</v>
      </c>
      <c r="F162" s="6" t="s">
        <v>233</v>
      </c>
      <c r="G162" s="10">
        <v>6</v>
      </c>
      <c r="H162" s="11">
        <v>1</v>
      </c>
      <c r="I162" s="11">
        <v>6</v>
      </c>
      <c r="J162" s="11">
        <v>2</v>
      </c>
      <c r="K162" s="11"/>
      <c r="L162" s="11"/>
      <c r="M162" s="11"/>
      <c r="N162" s="11"/>
      <c r="O162" s="11"/>
      <c r="P162" s="12"/>
      <c r="Q162" s="6" t="s">
        <v>232</v>
      </c>
      <c r="R162" s="6" t="s">
        <v>359</v>
      </c>
      <c r="S162" s="6" t="s">
        <v>355</v>
      </c>
      <c r="T162">
        <f t="shared" si="12"/>
        <v>1</v>
      </c>
      <c r="U162" s="22" t="b">
        <f t="shared" si="13"/>
        <v>0</v>
      </c>
      <c r="W162" s="29">
        <f t="shared" si="14"/>
        <v>1939</v>
      </c>
      <c r="X162" s="29">
        <f t="shared" si="15"/>
        <v>85</v>
      </c>
      <c r="Y162">
        <f t="shared" si="16"/>
        <v>2</v>
      </c>
    </row>
    <row r="163" spans="1:25" ht="28" customHeight="1" x14ac:dyDescent="0.35">
      <c r="A163" s="27">
        <v>1939</v>
      </c>
      <c r="B163" s="4" t="s">
        <v>199</v>
      </c>
      <c r="C163" s="6" t="s">
        <v>74</v>
      </c>
      <c r="D163" s="6" t="s">
        <v>359</v>
      </c>
      <c r="E163" s="6" t="s">
        <v>355</v>
      </c>
      <c r="F163" s="6" t="s">
        <v>78</v>
      </c>
      <c r="G163" s="10">
        <v>6</v>
      </c>
      <c r="H163" s="11">
        <v>4</v>
      </c>
      <c r="I163" s="11">
        <v>6</v>
      </c>
      <c r="J163" s="11">
        <v>1</v>
      </c>
      <c r="K163" s="11">
        <v>6</v>
      </c>
      <c r="L163" s="11">
        <v>3</v>
      </c>
      <c r="M163" s="11"/>
      <c r="N163" s="11"/>
      <c r="O163" s="11"/>
      <c r="P163" s="12"/>
      <c r="Q163" s="6" t="s">
        <v>71</v>
      </c>
      <c r="R163" s="6" t="s">
        <v>359</v>
      </c>
      <c r="S163" s="6" t="s">
        <v>355</v>
      </c>
      <c r="T163">
        <f t="shared" si="12"/>
        <v>2</v>
      </c>
      <c r="U163" s="22" t="b">
        <f t="shared" si="13"/>
        <v>0</v>
      </c>
      <c r="V163" s="31">
        <f>(SUM(G163,I163,K163,M163,O163)/(SUM(G163,I163,K163,M163,O163) + SUM(H163,J163,L163,N163,P163)))*100</f>
        <v>69.230769230769226</v>
      </c>
      <c r="W163" s="29">
        <f t="shared" si="14"/>
        <v>1939</v>
      </c>
      <c r="X163" s="29">
        <f t="shared" si="15"/>
        <v>85</v>
      </c>
      <c r="Y163">
        <f t="shared" si="16"/>
        <v>7</v>
      </c>
    </row>
    <row r="164" spans="1:25" ht="14.5" x14ac:dyDescent="0.35">
      <c r="A164" s="28">
        <v>1938</v>
      </c>
      <c r="B164" s="4" t="s">
        <v>334</v>
      </c>
      <c r="C164" s="4" t="s">
        <v>229</v>
      </c>
      <c r="D164" s="4" t="s">
        <v>362</v>
      </c>
      <c r="E164" s="8" t="s">
        <v>336</v>
      </c>
      <c r="F164" s="4" t="s">
        <v>231</v>
      </c>
      <c r="G164" s="13">
        <v>6</v>
      </c>
      <c r="H164" s="14">
        <v>3</v>
      </c>
      <c r="I164" s="14">
        <v>6</v>
      </c>
      <c r="J164" s="14">
        <v>2</v>
      </c>
      <c r="K164" s="14"/>
      <c r="L164" s="14"/>
      <c r="M164" s="14"/>
      <c r="N164" s="14"/>
      <c r="O164" s="14"/>
      <c r="P164" s="15"/>
      <c r="Q164" s="4" t="s">
        <v>230</v>
      </c>
      <c r="R164" s="4" t="s">
        <v>359</v>
      </c>
      <c r="S164" s="4" t="s">
        <v>355</v>
      </c>
      <c r="T164">
        <f t="shared" si="12"/>
        <v>1</v>
      </c>
      <c r="U164" s="22" t="b">
        <f t="shared" si="13"/>
        <v>0</v>
      </c>
      <c r="W164" s="29">
        <f t="shared" si="14"/>
        <v>1938</v>
      </c>
      <c r="X164" s="29">
        <f t="shared" si="15"/>
        <v>86</v>
      </c>
      <c r="Y164">
        <f t="shared" si="16"/>
        <v>1</v>
      </c>
    </row>
    <row r="165" spans="1:25" ht="28" customHeight="1" x14ac:dyDescent="0.35">
      <c r="A165" s="28">
        <v>1938</v>
      </c>
      <c r="B165" s="4" t="s">
        <v>199</v>
      </c>
      <c r="C165" s="4" t="s">
        <v>76</v>
      </c>
      <c r="D165" s="4" t="s">
        <v>362</v>
      </c>
      <c r="E165" s="8" t="s">
        <v>336</v>
      </c>
      <c r="F165" s="4" t="s">
        <v>77</v>
      </c>
      <c r="G165" s="13">
        <v>6</v>
      </c>
      <c r="H165" s="14">
        <v>4</v>
      </c>
      <c r="I165" s="14">
        <v>6</v>
      </c>
      <c r="J165" s="14">
        <v>2</v>
      </c>
      <c r="K165" s="14">
        <v>6</v>
      </c>
      <c r="L165" s="14">
        <v>1</v>
      </c>
      <c r="M165" s="14"/>
      <c r="N165" s="14"/>
      <c r="O165" s="14"/>
      <c r="P165" s="15"/>
      <c r="Q165" s="4" t="s">
        <v>74</v>
      </c>
      <c r="R165" s="4" t="s">
        <v>359</v>
      </c>
      <c r="S165" s="4" t="s">
        <v>355</v>
      </c>
      <c r="T165">
        <f t="shared" si="12"/>
        <v>1</v>
      </c>
      <c r="U165" s="22" t="b">
        <f t="shared" si="13"/>
        <v>0</v>
      </c>
      <c r="V165" s="31">
        <f>(SUM(G165,I165,K165,M165,O165)/(SUM(G165,I165,K165,M165,O165) + SUM(H165,J165,L165,N165,P165)))*100</f>
        <v>72</v>
      </c>
      <c r="W165" s="29">
        <f t="shared" si="14"/>
        <v>1938</v>
      </c>
      <c r="X165" s="29">
        <f t="shared" si="15"/>
        <v>86</v>
      </c>
      <c r="Y165">
        <f t="shared" si="16"/>
        <v>1</v>
      </c>
    </row>
    <row r="166" spans="1:25" ht="14.5" x14ac:dyDescent="0.35">
      <c r="A166" s="27">
        <v>1937</v>
      </c>
      <c r="B166" s="4" t="s">
        <v>334</v>
      </c>
      <c r="C166" s="6" t="s">
        <v>225</v>
      </c>
      <c r="D166" s="6" t="s">
        <v>359</v>
      </c>
      <c r="E166" s="6" t="s">
        <v>355</v>
      </c>
      <c r="F166" s="6" t="s">
        <v>228</v>
      </c>
      <c r="G166" s="10">
        <v>6</v>
      </c>
      <c r="H166" s="11">
        <v>3</v>
      </c>
      <c r="I166" s="11">
        <v>5</v>
      </c>
      <c r="J166" s="11">
        <v>7</v>
      </c>
      <c r="K166" s="11">
        <v>6</v>
      </c>
      <c r="L166" s="11">
        <v>4</v>
      </c>
      <c r="M166" s="11"/>
      <c r="N166" s="11"/>
      <c r="O166" s="11"/>
      <c r="P166" s="12"/>
      <c r="Q166" s="6" t="s">
        <v>227</v>
      </c>
      <c r="R166" s="6" t="s">
        <v>359</v>
      </c>
      <c r="S166" s="6" t="s">
        <v>355</v>
      </c>
      <c r="T166">
        <f t="shared" si="12"/>
        <v>6</v>
      </c>
      <c r="U166" s="22" t="b">
        <f t="shared" si="13"/>
        <v>1</v>
      </c>
      <c r="W166" s="29">
        <f t="shared" si="14"/>
        <v>1937</v>
      </c>
      <c r="X166" s="29">
        <f t="shared" si="15"/>
        <v>87</v>
      </c>
      <c r="Y166">
        <f t="shared" si="16"/>
        <v>8</v>
      </c>
    </row>
    <row r="167" spans="1:25" ht="28" customHeight="1" x14ac:dyDescent="0.35">
      <c r="A167" s="27">
        <v>1937</v>
      </c>
      <c r="B167" s="4" t="s">
        <v>199</v>
      </c>
      <c r="C167" s="6" t="s">
        <v>73</v>
      </c>
      <c r="D167" s="6" t="s">
        <v>359</v>
      </c>
      <c r="E167" s="6" t="s">
        <v>355</v>
      </c>
      <c r="F167" s="6" t="s">
        <v>75</v>
      </c>
      <c r="G167" s="10">
        <v>6</v>
      </c>
      <c r="H167" s="11">
        <v>3</v>
      </c>
      <c r="I167" s="11">
        <v>1</v>
      </c>
      <c r="J167" s="11">
        <v>6</v>
      </c>
      <c r="K167" s="11">
        <v>6</v>
      </c>
      <c r="L167" s="11">
        <v>0</v>
      </c>
      <c r="M167" s="11">
        <v>2</v>
      </c>
      <c r="N167" s="11">
        <v>6</v>
      </c>
      <c r="O167" s="11">
        <v>6</v>
      </c>
      <c r="P167" s="12">
        <v>1</v>
      </c>
      <c r="Q167" s="6" t="s">
        <v>74</v>
      </c>
      <c r="R167" s="6" t="s">
        <v>359</v>
      </c>
      <c r="S167" s="6" t="s">
        <v>355</v>
      </c>
      <c r="T167">
        <f t="shared" si="12"/>
        <v>1</v>
      </c>
      <c r="U167" s="22" t="b">
        <f t="shared" si="13"/>
        <v>1</v>
      </c>
      <c r="V167" s="31">
        <f>(SUM(G167,I167,K167,M167,O167)/(SUM(G167,I167,K167,M167,O167) + SUM(H167,J167,L167,N167,P167)))*100</f>
        <v>56.756756756756758</v>
      </c>
      <c r="W167" s="29">
        <f t="shared" si="14"/>
        <v>1937</v>
      </c>
      <c r="X167" s="29">
        <f t="shared" si="15"/>
        <v>87</v>
      </c>
      <c r="Y167">
        <f t="shared" si="16"/>
        <v>1</v>
      </c>
    </row>
    <row r="168" spans="1:25" ht="14.5" x14ac:dyDescent="0.35">
      <c r="A168" s="28">
        <v>1936</v>
      </c>
      <c r="B168" s="4" t="s">
        <v>334</v>
      </c>
      <c r="C168" s="4" t="s">
        <v>219</v>
      </c>
      <c r="D168" s="4" t="s">
        <v>359</v>
      </c>
      <c r="E168" s="4" t="s">
        <v>355</v>
      </c>
      <c r="F168" s="4" t="s">
        <v>226</v>
      </c>
      <c r="G168" s="13">
        <v>6</v>
      </c>
      <c r="H168" s="14">
        <v>4</v>
      </c>
      <c r="I168" s="14">
        <v>6</v>
      </c>
      <c r="J168" s="14">
        <v>4</v>
      </c>
      <c r="K168" s="14"/>
      <c r="L168" s="14"/>
      <c r="M168" s="14"/>
      <c r="N168" s="14"/>
      <c r="O168" s="14"/>
      <c r="P168" s="15"/>
      <c r="Q168" s="4" t="s">
        <v>225</v>
      </c>
      <c r="R168" s="4" t="s">
        <v>359</v>
      </c>
      <c r="S168" s="4" t="s">
        <v>355</v>
      </c>
      <c r="T168">
        <f t="shared" si="12"/>
        <v>3</v>
      </c>
      <c r="U168" s="22" t="b">
        <f t="shared" si="13"/>
        <v>0</v>
      </c>
      <c r="W168" s="29">
        <f t="shared" si="14"/>
        <v>1933</v>
      </c>
      <c r="X168" s="29">
        <f t="shared" si="15"/>
        <v>91</v>
      </c>
      <c r="Y168">
        <f t="shared" si="16"/>
        <v>3</v>
      </c>
    </row>
    <row r="169" spans="1:25" ht="28" customHeight="1" x14ac:dyDescent="0.35">
      <c r="A169" s="28">
        <v>1936</v>
      </c>
      <c r="B169" s="4" t="s">
        <v>199</v>
      </c>
      <c r="C169" s="4" t="s">
        <v>71</v>
      </c>
      <c r="D169" s="4" t="s">
        <v>359</v>
      </c>
      <c r="E169" s="4" t="s">
        <v>355</v>
      </c>
      <c r="F169" s="4" t="s">
        <v>72</v>
      </c>
      <c r="G169" s="13">
        <v>6</v>
      </c>
      <c r="H169" s="14">
        <v>2</v>
      </c>
      <c r="I169" s="14">
        <v>6</v>
      </c>
      <c r="J169" s="14">
        <v>3</v>
      </c>
      <c r="K169" s="14">
        <v>4</v>
      </c>
      <c r="L169" s="14">
        <v>6</v>
      </c>
      <c r="M169" s="14">
        <v>3</v>
      </c>
      <c r="N169" s="14">
        <v>6</v>
      </c>
      <c r="O169" s="14">
        <v>9</v>
      </c>
      <c r="P169" s="15">
        <v>7</v>
      </c>
      <c r="Q169" s="4" t="s">
        <v>63</v>
      </c>
      <c r="R169" s="4" t="s">
        <v>359</v>
      </c>
      <c r="S169" s="4" t="s">
        <v>355</v>
      </c>
      <c r="T169">
        <f t="shared" si="12"/>
        <v>3</v>
      </c>
      <c r="U169" s="22" t="b">
        <f t="shared" si="13"/>
        <v>0</v>
      </c>
      <c r="V169" s="31">
        <f>(SUM(G169,I169,K169,M169,O169)/(SUM(G169,I169,K169,M169,O169) + SUM(H169,J169,L169,N169,P169)))*100</f>
        <v>53.846153846153847</v>
      </c>
      <c r="W169" s="29">
        <f t="shared" si="14"/>
        <v>1936</v>
      </c>
      <c r="X169" s="29">
        <f t="shared" si="15"/>
        <v>88</v>
      </c>
      <c r="Y169">
        <f t="shared" si="16"/>
        <v>4</v>
      </c>
    </row>
    <row r="170" spans="1:25" ht="14.5" x14ac:dyDescent="0.35">
      <c r="A170" s="27">
        <v>1935</v>
      </c>
      <c r="B170" s="4" t="s">
        <v>334</v>
      </c>
      <c r="C170" s="6" t="s">
        <v>222</v>
      </c>
      <c r="D170" s="6" t="s">
        <v>352</v>
      </c>
      <c r="E170" s="6" t="s">
        <v>345</v>
      </c>
      <c r="F170" s="6" t="s">
        <v>224</v>
      </c>
      <c r="G170" s="10">
        <v>1</v>
      </c>
      <c r="H170" s="11">
        <v>6</v>
      </c>
      <c r="I170" s="11">
        <v>6</v>
      </c>
      <c r="J170" s="11">
        <v>1</v>
      </c>
      <c r="K170" s="11">
        <v>6</v>
      </c>
      <c r="L170" s="11">
        <v>3</v>
      </c>
      <c r="M170" s="11"/>
      <c r="N170" s="11"/>
      <c r="O170" s="11"/>
      <c r="P170" s="12"/>
      <c r="Q170" s="6" t="s">
        <v>223</v>
      </c>
      <c r="R170" s="6" t="s">
        <v>352</v>
      </c>
      <c r="S170" s="6" t="s">
        <v>345</v>
      </c>
      <c r="T170">
        <f t="shared" si="12"/>
        <v>1</v>
      </c>
      <c r="U170" s="22" t="b">
        <f t="shared" si="13"/>
        <v>1</v>
      </c>
      <c r="W170" s="29">
        <f t="shared" si="14"/>
        <v>1935</v>
      </c>
      <c r="X170" s="29">
        <f t="shared" si="15"/>
        <v>89</v>
      </c>
      <c r="Y170">
        <f t="shared" si="16"/>
        <v>1</v>
      </c>
    </row>
    <row r="171" spans="1:25" ht="28" customHeight="1" x14ac:dyDescent="0.35">
      <c r="A171" s="27">
        <v>1935</v>
      </c>
      <c r="B171" s="4" t="s">
        <v>199</v>
      </c>
      <c r="C171" s="6" t="s">
        <v>63</v>
      </c>
      <c r="D171" s="6" t="s">
        <v>359</v>
      </c>
      <c r="E171" s="6" t="s">
        <v>355</v>
      </c>
      <c r="F171" s="6" t="s">
        <v>70</v>
      </c>
      <c r="G171" s="10">
        <v>2</v>
      </c>
      <c r="H171" s="11">
        <v>6</v>
      </c>
      <c r="I171" s="11">
        <v>6</v>
      </c>
      <c r="J171" s="11">
        <v>4</v>
      </c>
      <c r="K171" s="11">
        <v>6</v>
      </c>
      <c r="L171" s="11">
        <v>4</v>
      </c>
      <c r="M171" s="11">
        <v>6</v>
      </c>
      <c r="N171" s="11">
        <v>4</v>
      </c>
      <c r="O171" s="11"/>
      <c r="P171" s="12"/>
      <c r="Q171" s="6" t="s">
        <v>68</v>
      </c>
      <c r="R171" s="6" t="s">
        <v>352</v>
      </c>
      <c r="S171" s="6" t="s">
        <v>345</v>
      </c>
      <c r="T171">
        <f t="shared" si="12"/>
        <v>4</v>
      </c>
      <c r="U171" s="22" t="b">
        <f t="shared" si="13"/>
        <v>1</v>
      </c>
      <c r="V171" s="31">
        <f>(SUM(G171,I171,K171,M171,O171)/(SUM(G171,I171,K171,M171,O171) + SUM(H171,J171,L171,N171,P171)))*100</f>
        <v>52.631578947368418</v>
      </c>
      <c r="W171" s="29">
        <f t="shared" si="14"/>
        <v>1931</v>
      </c>
      <c r="X171" s="29">
        <f t="shared" si="15"/>
        <v>93</v>
      </c>
      <c r="Y171">
        <f t="shared" si="16"/>
        <v>7</v>
      </c>
    </row>
    <row r="172" spans="1:25" ht="14.5" x14ac:dyDescent="0.35">
      <c r="A172" s="28">
        <v>1934</v>
      </c>
      <c r="B172" s="4" t="s">
        <v>334</v>
      </c>
      <c r="C172" s="4" t="s">
        <v>219</v>
      </c>
      <c r="D172" s="4" t="s">
        <v>359</v>
      </c>
      <c r="E172" s="4" t="s">
        <v>355</v>
      </c>
      <c r="F172" s="4" t="s">
        <v>221</v>
      </c>
      <c r="G172" s="13">
        <v>6</v>
      </c>
      <c r="H172" s="14">
        <v>1</v>
      </c>
      <c r="I172" s="14">
        <v>6</v>
      </c>
      <c r="J172" s="14">
        <v>4</v>
      </c>
      <c r="K172" s="14"/>
      <c r="L172" s="14"/>
      <c r="M172" s="14"/>
      <c r="N172" s="14"/>
      <c r="O172" s="14"/>
      <c r="P172" s="15"/>
      <c r="Q172" s="4" t="s">
        <v>200</v>
      </c>
      <c r="R172" s="4" t="s">
        <v>359</v>
      </c>
      <c r="S172" s="4" t="s">
        <v>355</v>
      </c>
      <c r="T172">
        <f t="shared" si="12"/>
        <v>3</v>
      </c>
      <c r="U172" s="22" t="b">
        <f t="shared" si="13"/>
        <v>0</v>
      </c>
      <c r="W172" s="29">
        <f t="shared" si="14"/>
        <v>1933</v>
      </c>
      <c r="X172" s="29">
        <f t="shared" si="15"/>
        <v>91</v>
      </c>
      <c r="Y172">
        <f t="shared" si="16"/>
        <v>3</v>
      </c>
    </row>
    <row r="173" spans="1:25" ht="28" customHeight="1" x14ac:dyDescent="0.35">
      <c r="A173" s="28">
        <v>1934</v>
      </c>
      <c r="B173" s="4" t="s">
        <v>199</v>
      </c>
      <c r="C173" s="4" t="s">
        <v>68</v>
      </c>
      <c r="D173" s="4" t="s">
        <v>352</v>
      </c>
      <c r="E173" s="4" t="s">
        <v>345</v>
      </c>
      <c r="F173" s="4" t="s">
        <v>69</v>
      </c>
      <c r="G173" s="13">
        <v>6</v>
      </c>
      <c r="H173" s="14">
        <v>3</v>
      </c>
      <c r="I173" s="14">
        <v>7</v>
      </c>
      <c r="J173" s="14">
        <v>5</v>
      </c>
      <c r="K173" s="14">
        <v>6</v>
      </c>
      <c r="L173" s="14">
        <v>1</v>
      </c>
      <c r="M173" s="14"/>
      <c r="N173" s="14"/>
      <c r="O173" s="14"/>
      <c r="P173" s="15"/>
      <c r="Q173" s="4" t="s">
        <v>63</v>
      </c>
      <c r="R173" s="4" t="s">
        <v>359</v>
      </c>
      <c r="S173" s="4" t="s">
        <v>355</v>
      </c>
      <c r="T173">
        <f t="shared" si="12"/>
        <v>1</v>
      </c>
      <c r="U173" s="22" t="b">
        <f t="shared" si="13"/>
        <v>0</v>
      </c>
      <c r="V173" s="31">
        <f>(SUM(G173,I173,K173,M173,O173)/(SUM(G173,I173,K173,M173,O173) + SUM(H173,J173,L173,N173,P173)))*100</f>
        <v>67.857142857142861</v>
      </c>
      <c r="W173" s="29">
        <f t="shared" si="14"/>
        <v>1934</v>
      </c>
      <c r="X173" s="29">
        <f t="shared" si="15"/>
        <v>90</v>
      </c>
      <c r="Y173">
        <f t="shared" si="16"/>
        <v>2</v>
      </c>
    </row>
    <row r="174" spans="1:25" ht="14.5" x14ac:dyDescent="0.35">
      <c r="A174" s="27">
        <v>1933</v>
      </c>
      <c r="B174" s="4" t="s">
        <v>334</v>
      </c>
      <c r="C174" s="6" t="s">
        <v>219</v>
      </c>
      <c r="D174" s="6" t="s">
        <v>359</v>
      </c>
      <c r="E174" s="6" t="s">
        <v>355</v>
      </c>
      <c r="F174" s="6" t="s">
        <v>220</v>
      </c>
      <c r="G174" s="10">
        <v>6</v>
      </c>
      <c r="H174" s="11">
        <v>4</v>
      </c>
      <c r="I174" s="11">
        <v>6</v>
      </c>
      <c r="J174" s="11">
        <v>3</v>
      </c>
      <c r="K174" s="11"/>
      <c r="L174" s="11"/>
      <c r="M174" s="11"/>
      <c r="N174" s="11"/>
      <c r="O174" s="11"/>
      <c r="P174" s="12"/>
      <c r="Q174" s="6" t="s">
        <v>214</v>
      </c>
      <c r="R174" s="6" t="s">
        <v>359</v>
      </c>
      <c r="S174" s="6" t="s">
        <v>355</v>
      </c>
      <c r="T174">
        <f t="shared" si="12"/>
        <v>3</v>
      </c>
      <c r="U174" s="22" t="b">
        <f t="shared" si="13"/>
        <v>0</v>
      </c>
      <c r="W174" s="29">
        <f t="shared" si="14"/>
        <v>1933</v>
      </c>
      <c r="X174" s="29">
        <f t="shared" si="15"/>
        <v>91</v>
      </c>
      <c r="Y174">
        <f t="shared" si="16"/>
        <v>3</v>
      </c>
    </row>
    <row r="175" spans="1:25" ht="28" customHeight="1" x14ac:dyDescent="0.35">
      <c r="A175" s="27">
        <v>1933</v>
      </c>
      <c r="B175" s="4" t="s">
        <v>199</v>
      </c>
      <c r="C175" s="6" t="s">
        <v>63</v>
      </c>
      <c r="D175" s="6" t="s">
        <v>359</v>
      </c>
      <c r="E175" s="6" t="s">
        <v>355</v>
      </c>
      <c r="F175" s="6" t="s">
        <v>67</v>
      </c>
      <c r="G175" s="10">
        <v>2</v>
      </c>
      <c r="H175" s="11">
        <v>6</v>
      </c>
      <c r="I175" s="11">
        <v>7</v>
      </c>
      <c r="J175" s="11">
        <v>5</v>
      </c>
      <c r="K175" s="11">
        <v>6</v>
      </c>
      <c r="L175" s="11">
        <v>3</v>
      </c>
      <c r="M175" s="11">
        <v>6</v>
      </c>
      <c r="N175" s="11">
        <v>2</v>
      </c>
      <c r="O175" s="11"/>
      <c r="P175" s="12"/>
      <c r="Q175" s="6" t="s">
        <v>66</v>
      </c>
      <c r="R175" s="6" t="s">
        <v>362</v>
      </c>
      <c r="S175" s="6" t="s">
        <v>336</v>
      </c>
      <c r="T175">
        <f t="shared" si="12"/>
        <v>4</v>
      </c>
      <c r="U175" s="22" t="b">
        <f t="shared" si="13"/>
        <v>1</v>
      </c>
      <c r="V175" s="31">
        <f>(SUM(G175,I175,K175,M175,O175)/(SUM(G175,I175,K175,M175,O175) + SUM(H175,J175,L175,N175,P175)))*100</f>
        <v>56.756756756756758</v>
      </c>
      <c r="W175" s="29">
        <f t="shared" si="14"/>
        <v>1931</v>
      </c>
      <c r="X175" s="29">
        <f t="shared" si="15"/>
        <v>93</v>
      </c>
      <c r="Y175">
        <f t="shared" si="16"/>
        <v>7</v>
      </c>
    </row>
    <row r="176" spans="1:25" ht="14.5" x14ac:dyDescent="0.35">
      <c r="A176" s="28">
        <v>1932</v>
      </c>
      <c r="B176" s="4" t="s">
        <v>334</v>
      </c>
      <c r="C176" s="4" t="s">
        <v>214</v>
      </c>
      <c r="D176" s="4" t="s">
        <v>359</v>
      </c>
      <c r="E176" s="4" t="s">
        <v>355</v>
      </c>
      <c r="F176" s="4" t="s">
        <v>218</v>
      </c>
      <c r="G176" s="13">
        <v>9</v>
      </c>
      <c r="H176" s="14">
        <v>7</v>
      </c>
      <c r="I176" s="14">
        <v>6</v>
      </c>
      <c r="J176" s="14">
        <v>4</v>
      </c>
      <c r="K176" s="14"/>
      <c r="L176" s="14"/>
      <c r="M176" s="14"/>
      <c r="N176" s="14"/>
      <c r="O176" s="14"/>
      <c r="P176" s="15"/>
      <c r="Q176" s="4" t="s">
        <v>217</v>
      </c>
      <c r="R176" s="4" t="s">
        <v>359</v>
      </c>
      <c r="S176" s="4" t="s">
        <v>355</v>
      </c>
      <c r="T176">
        <f t="shared" si="12"/>
        <v>2</v>
      </c>
      <c r="U176" s="22" t="b">
        <f t="shared" si="13"/>
        <v>0</v>
      </c>
      <c r="W176" s="29">
        <f t="shared" si="14"/>
        <v>1931</v>
      </c>
      <c r="X176" s="29">
        <f t="shared" si="15"/>
        <v>93</v>
      </c>
      <c r="Y176">
        <f t="shared" si="16"/>
        <v>3</v>
      </c>
    </row>
    <row r="177" spans="1:25" ht="28" customHeight="1" x14ac:dyDescent="0.35">
      <c r="A177" s="28">
        <v>1932</v>
      </c>
      <c r="B177" s="4" t="s">
        <v>199</v>
      </c>
      <c r="C177" s="4" t="s">
        <v>63</v>
      </c>
      <c r="D177" s="4" t="s">
        <v>359</v>
      </c>
      <c r="E177" s="4" t="s">
        <v>355</v>
      </c>
      <c r="F177" s="4" t="s">
        <v>65</v>
      </c>
      <c r="G177" s="13">
        <v>4</v>
      </c>
      <c r="H177" s="14">
        <v>6</v>
      </c>
      <c r="I177" s="14">
        <v>6</v>
      </c>
      <c r="J177" s="14">
        <v>3</v>
      </c>
      <c r="K177" s="14">
        <v>3</v>
      </c>
      <c r="L177" s="14">
        <v>6</v>
      </c>
      <c r="M177" s="14">
        <v>6</v>
      </c>
      <c r="N177" s="14">
        <v>3</v>
      </c>
      <c r="O177" s="14">
        <v>6</v>
      </c>
      <c r="P177" s="15">
        <v>1</v>
      </c>
      <c r="Q177" s="4" t="s">
        <v>61</v>
      </c>
      <c r="R177" s="4" t="s">
        <v>359</v>
      </c>
      <c r="S177" s="4" t="s">
        <v>355</v>
      </c>
      <c r="T177">
        <f t="shared" si="12"/>
        <v>4</v>
      </c>
      <c r="U177" s="22" t="b">
        <f t="shared" si="13"/>
        <v>1</v>
      </c>
      <c r="V177" s="31">
        <f>(SUM(G177,I177,K177,M177,O177)/(SUM(G177,I177,K177,M177,O177) + SUM(H177,J177,L177,N177,P177)))*100</f>
        <v>56.81818181818182</v>
      </c>
      <c r="W177" s="29">
        <f t="shared" si="14"/>
        <v>1931</v>
      </c>
      <c r="X177" s="29">
        <f t="shared" si="15"/>
        <v>93</v>
      </c>
      <c r="Y177">
        <f t="shared" si="16"/>
        <v>7</v>
      </c>
    </row>
    <row r="178" spans="1:25" ht="14.5" x14ac:dyDescent="0.35">
      <c r="A178" s="27">
        <v>1931</v>
      </c>
      <c r="B178" s="4" t="s">
        <v>334</v>
      </c>
      <c r="C178" s="6" t="s">
        <v>214</v>
      </c>
      <c r="D178" s="6" t="s">
        <v>359</v>
      </c>
      <c r="E178" s="6" t="s">
        <v>355</v>
      </c>
      <c r="F178" s="6" t="s">
        <v>216</v>
      </c>
      <c r="G178" s="10">
        <v>1</v>
      </c>
      <c r="H178" s="11">
        <v>6</v>
      </c>
      <c r="I178" s="11">
        <v>6</v>
      </c>
      <c r="J178" s="11">
        <v>3</v>
      </c>
      <c r="K178" s="11">
        <v>6</v>
      </c>
      <c r="L178" s="11">
        <v>4</v>
      </c>
      <c r="M178" s="11"/>
      <c r="N178" s="11"/>
      <c r="O178" s="11"/>
      <c r="P178" s="12"/>
      <c r="Q178" s="6" t="s">
        <v>215</v>
      </c>
      <c r="R178" s="6" t="s">
        <v>359</v>
      </c>
      <c r="S178" s="6" t="s">
        <v>355</v>
      </c>
      <c r="T178">
        <f t="shared" si="12"/>
        <v>2</v>
      </c>
      <c r="U178" s="22" t="b">
        <f t="shared" si="13"/>
        <v>1</v>
      </c>
      <c r="W178" s="29">
        <f t="shared" si="14"/>
        <v>1931</v>
      </c>
      <c r="X178" s="29">
        <f t="shared" si="15"/>
        <v>93</v>
      </c>
      <c r="Y178">
        <f t="shared" si="16"/>
        <v>3</v>
      </c>
    </row>
    <row r="179" spans="1:25" ht="28" customHeight="1" x14ac:dyDescent="0.35">
      <c r="A179" s="27">
        <v>1931</v>
      </c>
      <c r="B179" s="4" t="s">
        <v>199</v>
      </c>
      <c r="C179" s="6" t="s">
        <v>63</v>
      </c>
      <c r="D179" s="6" t="s">
        <v>359</v>
      </c>
      <c r="E179" s="6" t="s">
        <v>355</v>
      </c>
      <c r="F179" s="6" t="s">
        <v>64</v>
      </c>
      <c r="G179" s="10">
        <v>6</v>
      </c>
      <c r="H179" s="11">
        <v>4</v>
      </c>
      <c r="I179" s="11">
        <v>6</v>
      </c>
      <c r="J179" s="11">
        <v>2</v>
      </c>
      <c r="K179" s="11">
        <v>2</v>
      </c>
      <c r="L179" s="11">
        <v>6</v>
      </c>
      <c r="M179" s="11">
        <v>6</v>
      </c>
      <c r="N179" s="11">
        <v>1</v>
      </c>
      <c r="O179" s="11"/>
      <c r="P179" s="12"/>
      <c r="Q179" s="6" t="s">
        <v>61</v>
      </c>
      <c r="R179" s="6" t="s">
        <v>359</v>
      </c>
      <c r="S179" s="6" t="s">
        <v>355</v>
      </c>
      <c r="T179">
        <f t="shared" si="12"/>
        <v>4</v>
      </c>
      <c r="U179" s="22" t="b">
        <f t="shared" si="13"/>
        <v>0</v>
      </c>
      <c r="V179" s="31">
        <f>(SUM(G179,I179,K179,M179,O179)/(SUM(G179,I179,K179,M179,O179) + SUM(H179,J179,L179,N179,P179)))*100</f>
        <v>60.606060606060609</v>
      </c>
      <c r="W179" s="29">
        <f t="shared" si="14"/>
        <v>1931</v>
      </c>
      <c r="X179" s="29">
        <f t="shared" si="15"/>
        <v>93</v>
      </c>
      <c r="Y179">
        <f t="shared" si="16"/>
        <v>7</v>
      </c>
    </row>
    <row r="180" spans="1:25" ht="14.5" x14ac:dyDescent="0.35">
      <c r="A180" s="28">
        <v>1930</v>
      </c>
      <c r="B180" s="4" t="s">
        <v>334</v>
      </c>
      <c r="C180" s="4" t="s">
        <v>206</v>
      </c>
      <c r="D180" s="4" t="s">
        <v>359</v>
      </c>
      <c r="E180" s="4" t="s">
        <v>355</v>
      </c>
      <c r="F180" s="4" t="s">
        <v>213</v>
      </c>
      <c r="G180" s="13">
        <v>10</v>
      </c>
      <c r="H180" s="14">
        <v>8</v>
      </c>
      <c r="I180" s="14">
        <v>2</v>
      </c>
      <c r="J180" s="14">
        <v>6</v>
      </c>
      <c r="K180" s="14">
        <v>7</v>
      </c>
      <c r="L180" s="14">
        <v>5</v>
      </c>
      <c r="M180" s="14"/>
      <c r="N180" s="14"/>
      <c r="O180" s="14"/>
      <c r="P180" s="15"/>
      <c r="Q180" s="4" t="s">
        <v>204</v>
      </c>
      <c r="R180" s="4" t="s">
        <v>359</v>
      </c>
      <c r="S180" s="4" t="s">
        <v>355</v>
      </c>
      <c r="T180">
        <f t="shared" si="12"/>
        <v>5</v>
      </c>
      <c r="U180" s="22" t="b">
        <f t="shared" si="13"/>
        <v>1</v>
      </c>
      <c r="W180" s="29">
        <f t="shared" si="14"/>
        <v>1925</v>
      </c>
      <c r="X180" s="29">
        <f t="shared" si="15"/>
        <v>99</v>
      </c>
      <c r="Y180">
        <f t="shared" si="16"/>
        <v>5</v>
      </c>
    </row>
    <row r="181" spans="1:25" ht="28" customHeight="1" x14ac:dyDescent="0.35">
      <c r="A181" s="28">
        <v>1930</v>
      </c>
      <c r="B181" s="4" t="s">
        <v>199</v>
      </c>
      <c r="C181" s="4" t="s">
        <v>60</v>
      </c>
      <c r="D181" s="4" t="s">
        <v>359</v>
      </c>
      <c r="E181" s="4" t="s">
        <v>355</v>
      </c>
      <c r="F181" s="4" t="s">
        <v>62</v>
      </c>
      <c r="G181" s="13">
        <v>6</v>
      </c>
      <c r="H181" s="14">
        <v>3</v>
      </c>
      <c r="I181" s="14">
        <v>6</v>
      </c>
      <c r="J181" s="14">
        <v>1</v>
      </c>
      <c r="K181" s="14">
        <v>6</v>
      </c>
      <c r="L181" s="14">
        <v>3</v>
      </c>
      <c r="M181" s="14"/>
      <c r="N181" s="14"/>
      <c r="O181" s="14"/>
      <c r="P181" s="15"/>
      <c r="Q181" s="4" t="s">
        <v>61</v>
      </c>
      <c r="R181" s="4" t="s">
        <v>359</v>
      </c>
      <c r="S181" s="4" t="s">
        <v>355</v>
      </c>
      <c r="T181">
        <f t="shared" si="12"/>
        <v>1</v>
      </c>
      <c r="U181" s="22" t="b">
        <f t="shared" si="13"/>
        <v>0</v>
      </c>
      <c r="V181" s="31">
        <f>(SUM(G181,I181,K181,M181,O181)/(SUM(G181,I181,K181,M181,O181) + SUM(H181,J181,L181,N181,P181)))*100</f>
        <v>72</v>
      </c>
      <c r="W181" s="29">
        <f t="shared" si="14"/>
        <v>1930</v>
      </c>
      <c r="X181" s="29">
        <f t="shared" si="15"/>
        <v>94</v>
      </c>
      <c r="Y181">
        <f t="shared" si="16"/>
        <v>1</v>
      </c>
    </row>
    <row r="182" spans="1:25" ht="14.5" x14ac:dyDescent="0.35">
      <c r="A182" s="27">
        <v>1929</v>
      </c>
      <c r="B182" s="4" t="s">
        <v>334</v>
      </c>
      <c r="C182" s="6" t="s">
        <v>206</v>
      </c>
      <c r="D182" s="6" t="s">
        <v>359</v>
      </c>
      <c r="E182" s="6" t="s">
        <v>355</v>
      </c>
      <c r="F182" s="6" t="s">
        <v>212</v>
      </c>
      <c r="G182" s="10">
        <v>6</v>
      </c>
      <c r="H182" s="11">
        <v>1</v>
      </c>
      <c r="I182" s="11">
        <v>5</v>
      </c>
      <c r="J182" s="11">
        <v>7</v>
      </c>
      <c r="K182" s="11">
        <v>6</v>
      </c>
      <c r="L182" s="11">
        <v>2</v>
      </c>
      <c r="M182" s="11"/>
      <c r="N182" s="11"/>
      <c r="O182" s="11"/>
      <c r="P182" s="12"/>
      <c r="Q182" s="6" t="s">
        <v>211</v>
      </c>
      <c r="R182" s="6" t="s">
        <v>359</v>
      </c>
      <c r="S182" s="6" t="s">
        <v>355</v>
      </c>
      <c r="T182">
        <f t="shared" si="12"/>
        <v>5</v>
      </c>
      <c r="U182" s="22" t="b">
        <f t="shared" si="13"/>
        <v>0</v>
      </c>
      <c r="W182" s="29">
        <f t="shared" si="14"/>
        <v>1925</v>
      </c>
      <c r="X182" s="29">
        <f t="shared" si="15"/>
        <v>99</v>
      </c>
      <c r="Y182">
        <f t="shared" si="16"/>
        <v>5</v>
      </c>
    </row>
    <row r="183" spans="1:25" ht="28" customHeight="1" x14ac:dyDescent="0.35">
      <c r="A183" s="27">
        <v>1929</v>
      </c>
      <c r="B183" s="4" t="s">
        <v>199</v>
      </c>
      <c r="C183" s="6" t="s">
        <v>58</v>
      </c>
      <c r="D183" s="6" t="s">
        <v>352</v>
      </c>
      <c r="E183" s="6" t="s">
        <v>345</v>
      </c>
      <c r="F183" s="6" t="s">
        <v>59</v>
      </c>
      <c r="G183" s="10">
        <v>6</v>
      </c>
      <c r="H183" s="11">
        <v>2</v>
      </c>
      <c r="I183" s="11">
        <v>6</v>
      </c>
      <c r="J183" s="11">
        <v>2</v>
      </c>
      <c r="K183" s="11">
        <v>5</v>
      </c>
      <c r="L183" s="11">
        <v>7</v>
      </c>
      <c r="M183" s="11">
        <v>7</v>
      </c>
      <c r="N183" s="11">
        <v>5</v>
      </c>
      <c r="O183" s="11"/>
      <c r="P183" s="12"/>
      <c r="Q183" s="6" t="s">
        <v>48</v>
      </c>
      <c r="R183" s="6" t="s">
        <v>359</v>
      </c>
      <c r="S183" s="6" t="s">
        <v>355</v>
      </c>
      <c r="T183">
        <f t="shared" si="12"/>
        <v>1</v>
      </c>
      <c r="U183" s="22" t="b">
        <f t="shared" si="13"/>
        <v>0</v>
      </c>
      <c r="V183" s="31">
        <f>(SUM(G183,I183,K183,M183,O183)/(SUM(G183,I183,K183,M183,O183) + SUM(H183,J183,L183,N183,P183)))*100</f>
        <v>60</v>
      </c>
      <c r="W183" s="29">
        <f t="shared" si="14"/>
        <v>1929</v>
      </c>
      <c r="X183" s="29">
        <f t="shared" si="15"/>
        <v>95</v>
      </c>
      <c r="Y183">
        <f t="shared" si="16"/>
        <v>1</v>
      </c>
    </row>
    <row r="184" spans="1:25" ht="14.5" x14ac:dyDescent="0.35">
      <c r="A184" s="28">
        <v>1928</v>
      </c>
      <c r="B184" s="4" t="s">
        <v>334</v>
      </c>
      <c r="C184" s="4" t="s">
        <v>206</v>
      </c>
      <c r="D184" s="4" t="s">
        <v>359</v>
      </c>
      <c r="E184" s="4" t="s">
        <v>355</v>
      </c>
      <c r="F184" s="4" t="s">
        <v>210</v>
      </c>
      <c r="G184" s="13">
        <v>7</v>
      </c>
      <c r="H184" s="14">
        <v>5</v>
      </c>
      <c r="I184" s="14">
        <v>6</v>
      </c>
      <c r="J184" s="14">
        <v>2</v>
      </c>
      <c r="K184" s="14"/>
      <c r="L184" s="14"/>
      <c r="M184" s="14"/>
      <c r="N184" s="14"/>
      <c r="O184" s="14"/>
      <c r="P184" s="15"/>
      <c r="Q184" s="4" t="s">
        <v>201</v>
      </c>
      <c r="R184" s="4" t="s">
        <v>359</v>
      </c>
      <c r="S184" s="4" t="s">
        <v>355</v>
      </c>
      <c r="T184">
        <f t="shared" si="12"/>
        <v>5</v>
      </c>
      <c r="U184" s="22" t="b">
        <f t="shared" si="13"/>
        <v>0</v>
      </c>
      <c r="W184" s="29">
        <f t="shared" si="14"/>
        <v>1925</v>
      </c>
      <c r="X184" s="29">
        <f t="shared" si="15"/>
        <v>99</v>
      </c>
      <c r="Y184">
        <f t="shared" si="16"/>
        <v>5</v>
      </c>
    </row>
    <row r="185" spans="1:25" ht="28" customHeight="1" x14ac:dyDescent="0.35">
      <c r="A185" s="28">
        <v>1928</v>
      </c>
      <c r="B185" s="4" t="s">
        <v>199</v>
      </c>
      <c r="C185" s="4" t="s">
        <v>55</v>
      </c>
      <c r="D185" s="4" t="s">
        <v>369</v>
      </c>
      <c r="E185" s="4" t="s">
        <v>347</v>
      </c>
      <c r="F185" s="4" t="s">
        <v>57</v>
      </c>
      <c r="G185" s="13">
        <v>6</v>
      </c>
      <c r="H185" s="14">
        <v>4</v>
      </c>
      <c r="I185" s="14">
        <v>6</v>
      </c>
      <c r="J185" s="14">
        <v>1</v>
      </c>
      <c r="K185" s="14">
        <v>4</v>
      </c>
      <c r="L185" s="14">
        <v>6</v>
      </c>
      <c r="M185" s="14">
        <v>5</v>
      </c>
      <c r="N185" s="14">
        <v>7</v>
      </c>
      <c r="O185" s="14">
        <v>6</v>
      </c>
      <c r="P185" s="15">
        <v>3</v>
      </c>
      <c r="Q185" s="4" t="s">
        <v>56</v>
      </c>
      <c r="R185" s="4" t="s">
        <v>359</v>
      </c>
      <c r="S185" s="4" t="s">
        <v>355</v>
      </c>
      <c r="T185">
        <f t="shared" si="12"/>
        <v>1</v>
      </c>
      <c r="U185" s="22" t="b">
        <f t="shared" si="13"/>
        <v>0</v>
      </c>
      <c r="V185" s="31">
        <f>(SUM(G185,I185,K185,M185,O185)/(SUM(G185,I185,K185,M185,O185) + SUM(H185,J185,L185,N185,P185)))*100</f>
        <v>56.25</v>
      </c>
      <c r="W185" s="29">
        <f t="shared" si="14"/>
        <v>1928</v>
      </c>
      <c r="X185" s="29">
        <f t="shared" si="15"/>
        <v>96</v>
      </c>
      <c r="Y185">
        <f t="shared" si="16"/>
        <v>1</v>
      </c>
    </row>
    <row r="186" spans="1:25" ht="14.5" x14ac:dyDescent="0.35">
      <c r="A186" s="27">
        <v>1927</v>
      </c>
      <c r="B186" s="4" t="s">
        <v>334</v>
      </c>
      <c r="C186" s="6" t="s">
        <v>201</v>
      </c>
      <c r="D186" s="6" t="s">
        <v>359</v>
      </c>
      <c r="E186" s="6" t="s">
        <v>355</v>
      </c>
      <c r="F186" s="6" t="s">
        <v>209</v>
      </c>
      <c r="G186" s="10">
        <v>5</v>
      </c>
      <c r="H186" s="11">
        <v>7</v>
      </c>
      <c r="I186" s="11">
        <v>6</v>
      </c>
      <c r="J186" s="11">
        <v>1</v>
      </c>
      <c r="K186" s="11">
        <v>6</v>
      </c>
      <c r="L186" s="11">
        <v>2</v>
      </c>
      <c r="M186" s="11"/>
      <c r="N186" s="11"/>
      <c r="O186" s="11"/>
      <c r="P186" s="12"/>
      <c r="Q186" s="6" t="s">
        <v>204</v>
      </c>
      <c r="R186" s="6" t="s">
        <v>359</v>
      </c>
      <c r="S186" s="6" t="s">
        <v>355</v>
      </c>
      <c r="T186">
        <f t="shared" si="12"/>
        <v>1</v>
      </c>
      <c r="U186" s="22" t="b">
        <f t="shared" si="13"/>
        <v>0</v>
      </c>
      <c r="W186" s="29">
        <f t="shared" si="14"/>
        <v>1927</v>
      </c>
      <c r="X186" s="29">
        <f t="shared" si="15"/>
        <v>97</v>
      </c>
      <c r="Y186">
        <f t="shared" si="16"/>
        <v>7</v>
      </c>
    </row>
    <row r="187" spans="1:25" ht="28" customHeight="1" x14ac:dyDescent="0.35">
      <c r="A187" s="27">
        <v>1927</v>
      </c>
      <c r="B187" s="4" t="s">
        <v>199</v>
      </c>
      <c r="C187" s="6" t="s">
        <v>31</v>
      </c>
      <c r="D187" s="6" t="s">
        <v>359</v>
      </c>
      <c r="E187" s="6" t="s">
        <v>355</v>
      </c>
      <c r="F187" s="6" t="s">
        <v>54</v>
      </c>
      <c r="G187" s="10">
        <v>3</v>
      </c>
      <c r="H187" s="11">
        <v>6</v>
      </c>
      <c r="I187" s="11">
        <v>6</v>
      </c>
      <c r="J187" s="11">
        <v>4</v>
      </c>
      <c r="K187" s="11">
        <v>3</v>
      </c>
      <c r="L187" s="11">
        <v>6</v>
      </c>
      <c r="M187" s="11">
        <v>18</v>
      </c>
      <c r="N187" s="11">
        <v>16</v>
      </c>
      <c r="O187" s="11">
        <v>6</v>
      </c>
      <c r="P187" s="12">
        <v>3</v>
      </c>
      <c r="Q187" s="6" t="s">
        <v>51</v>
      </c>
      <c r="R187" s="6" t="s">
        <v>359</v>
      </c>
      <c r="S187" s="6" t="s">
        <v>355</v>
      </c>
      <c r="T187">
        <f t="shared" si="12"/>
        <v>1</v>
      </c>
      <c r="U187" s="22" t="b">
        <f t="shared" si="13"/>
        <v>1</v>
      </c>
      <c r="V187" s="31">
        <f>(SUM(G187,I187,K187,M187,O187)/(SUM(G187,I187,K187,M187,O187) + SUM(H187,J187,L187,N187,P187)))*100</f>
        <v>50.704225352112672</v>
      </c>
      <c r="W187" s="29">
        <f t="shared" si="14"/>
        <v>1927</v>
      </c>
      <c r="X187" s="29">
        <f t="shared" si="15"/>
        <v>97</v>
      </c>
      <c r="Y187">
        <f t="shared" si="16"/>
        <v>4</v>
      </c>
    </row>
    <row r="188" spans="1:25" ht="14.5" x14ac:dyDescent="0.35">
      <c r="A188" s="28">
        <v>1926</v>
      </c>
      <c r="B188" s="4" t="s">
        <v>334</v>
      </c>
      <c r="C188" s="4" t="s">
        <v>206</v>
      </c>
      <c r="D188" s="4" t="s">
        <v>359</v>
      </c>
      <c r="E188" s="4" t="s">
        <v>355</v>
      </c>
      <c r="F188" s="4" t="s">
        <v>208</v>
      </c>
      <c r="G188" s="13">
        <v>6</v>
      </c>
      <c r="H188" s="14">
        <v>1</v>
      </c>
      <c r="I188" s="14">
        <v>6</v>
      </c>
      <c r="J188" s="14">
        <v>3</v>
      </c>
      <c r="K188" s="14"/>
      <c r="L188" s="14"/>
      <c r="M188" s="14"/>
      <c r="N188" s="14"/>
      <c r="O188" s="14"/>
      <c r="P188" s="15"/>
      <c r="Q188" s="4" t="s">
        <v>201</v>
      </c>
      <c r="R188" s="4" t="s">
        <v>359</v>
      </c>
      <c r="S188" s="4" t="s">
        <v>355</v>
      </c>
      <c r="T188">
        <f t="shared" si="12"/>
        <v>5</v>
      </c>
      <c r="U188" s="22" t="b">
        <f t="shared" si="13"/>
        <v>0</v>
      </c>
      <c r="W188" s="29">
        <f t="shared" si="14"/>
        <v>1925</v>
      </c>
      <c r="X188" s="29">
        <f t="shared" si="15"/>
        <v>99</v>
      </c>
      <c r="Y188">
        <f t="shared" si="16"/>
        <v>5</v>
      </c>
    </row>
    <row r="189" spans="1:25" ht="28" customHeight="1" x14ac:dyDescent="0.35">
      <c r="A189" s="28">
        <v>1926</v>
      </c>
      <c r="B189" s="4" t="s">
        <v>199</v>
      </c>
      <c r="C189" s="4" t="s">
        <v>51</v>
      </c>
      <c r="D189" s="4" t="s">
        <v>359</v>
      </c>
      <c r="E189" s="4" t="s">
        <v>355</v>
      </c>
      <c r="F189" s="4" t="s">
        <v>53</v>
      </c>
      <c r="G189" s="13">
        <v>6</v>
      </c>
      <c r="H189" s="14">
        <v>1</v>
      </c>
      <c r="I189" s="14">
        <v>6</v>
      </c>
      <c r="J189" s="14">
        <v>3</v>
      </c>
      <c r="K189" s="14">
        <v>6</v>
      </c>
      <c r="L189" s="14">
        <v>1</v>
      </c>
      <c r="M189" s="14"/>
      <c r="N189" s="14"/>
      <c r="O189" s="14"/>
      <c r="P189" s="15"/>
      <c r="Q189" s="4" t="s">
        <v>52</v>
      </c>
      <c r="R189" s="4" t="s">
        <v>359</v>
      </c>
      <c r="S189" s="4" t="s">
        <v>355</v>
      </c>
      <c r="T189">
        <f t="shared" si="12"/>
        <v>1</v>
      </c>
      <c r="U189" s="22" t="b">
        <f t="shared" si="13"/>
        <v>0</v>
      </c>
      <c r="V189" s="31">
        <f>(SUM(G189,I189,K189,M189,O189)/(SUM(G189,I189,K189,M189,O189) + SUM(H189,J189,L189,N189,P189)))*100</f>
        <v>78.260869565217391</v>
      </c>
      <c r="W189" s="29">
        <f t="shared" si="14"/>
        <v>1926</v>
      </c>
      <c r="X189" s="29">
        <f t="shared" si="15"/>
        <v>98</v>
      </c>
      <c r="Y189">
        <f t="shared" si="16"/>
        <v>2</v>
      </c>
    </row>
    <row r="190" spans="1:25" ht="14.5" x14ac:dyDescent="0.35">
      <c r="A190" s="27">
        <v>1925</v>
      </c>
      <c r="B190" s="4" t="s">
        <v>334</v>
      </c>
      <c r="C190" s="6" t="s">
        <v>206</v>
      </c>
      <c r="D190" s="6" t="s">
        <v>359</v>
      </c>
      <c r="E190" s="6" t="s">
        <v>355</v>
      </c>
      <c r="F190" s="6" t="s">
        <v>207</v>
      </c>
      <c r="G190" s="10">
        <v>1</v>
      </c>
      <c r="H190" s="11">
        <v>6</v>
      </c>
      <c r="I190" s="11">
        <v>8</v>
      </c>
      <c r="J190" s="11">
        <v>6</v>
      </c>
      <c r="K190" s="11">
        <v>6</v>
      </c>
      <c r="L190" s="11">
        <v>4</v>
      </c>
      <c r="M190" s="11"/>
      <c r="N190" s="11"/>
      <c r="O190" s="11"/>
      <c r="P190" s="12"/>
      <c r="Q190" s="6" t="s">
        <v>201</v>
      </c>
      <c r="R190" s="6" t="s">
        <v>359</v>
      </c>
      <c r="S190" s="6" t="s">
        <v>355</v>
      </c>
      <c r="T190">
        <f t="shared" si="12"/>
        <v>5</v>
      </c>
      <c r="U190" s="22" t="b">
        <f t="shared" si="13"/>
        <v>1</v>
      </c>
      <c r="W190" s="29">
        <f t="shared" si="14"/>
        <v>1925</v>
      </c>
      <c r="X190" s="29">
        <f t="shared" si="15"/>
        <v>99</v>
      </c>
      <c r="Y190">
        <f t="shared" si="16"/>
        <v>5</v>
      </c>
    </row>
    <row r="191" spans="1:25" ht="28" customHeight="1" x14ac:dyDescent="0.35">
      <c r="A191" s="27">
        <v>1925</v>
      </c>
      <c r="B191" s="4" t="s">
        <v>199</v>
      </c>
      <c r="C191" s="6" t="s">
        <v>44</v>
      </c>
      <c r="D191" s="6" t="s">
        <v>359</v>
      </c>
      <c r="E191" s="6" t="s">
        <v>355</v>
      </c>
      <c r="F191" s="6" t="s">
        <v>50</v>
      </c>
      <c r="G191" s="10">
        <v>11</v>
      </c>
      <c r="H191" s="11">
        <v>9</v>
      </c>
      <c r="I191" s="11">
        <v>2</v>
      </c>
      <c r="J191" s="11">
        <v>6</v>
      </c>
      <c r="K191" s="11">
        <v>6</v>
      </c>
      <c r="L191" s="11">
        <v>2</v>
      </c>
      <c r="M191" s="11">
        <v>6</v>
      </c>
      <c r="N191" s="11">
        <v>3</v>
      </c>
      <c r="O191" s="11"/>
      <c r="P191" s="12"/>
      <c r="Q191" s="6" t="s">
        <v>31</v>
      </c>
      <c r="R191" s="6" t="s">
        <v>359</v>
      </c>
      <c r="S191" s="6" t="s">
        <v>355</v>
      </c>
      <c r="T191">
        <f t="shared" si="12"/>
        <v>3</v>
      </c>
      <c r="U191" s="22" t="b">
        <f t="shared" si="13"/>
        <v>1</v>
      </c>
      <c r="V191" s="31">
        <f>(SUM(G191,I191,K191,M191,O191)/(SUM(G191,I191,K191,M191,O191) + SUM(H191,J191,L191,N191,P191)))*100</f>
        <v>55.555555555555557</v>
      </c>
      <c r="W191" s="29">
        <f t="shared" si="14"/>
        <v>1922</v>
      </c>
      <c r="X191" s="29">
        <f t="shared" si="15"/>
        <v>102</v>
      </c>
      <c r="Y191">
        <f t="shared" si="16"/>
        <v>3</v>
      </c>
    </row>
    <row r="192" spans="1:25" ht="14.5" x14ac:dyDescent="0.35">
      <c r="A192" s="28">
        <v>1924</v>
      </c>
      <c r="B192" s="4" t="s">
        <v>334</v>
      </c>
      <c r="C192" s="4" t="s">
        <v>204</v>
      </c>
      <c r="D192" s="4" t="s">
        <v>359</v>
      </c>
      <c r="E192" s="4" t="s">
        <v>355</v>
      </c>
      <c r="F192" s="4" t="s">
        <v>205</v>
      </c>
      <c r="G192" s="13">
        <v>6</v>
      </c>
      <c r="H192" s="14">
        <v>3</v>
      </c>
      <c r="I192" s="14">
        <v>3</v>
      </c>
      <c r="J192" s="14">
        <v>6</v>
      </c>
      <c r="K192" s="14">
        <v>8</v>
      </c>
      <c r="L192" s="14">
        <v>6</v>
      </c>
      <c r="M192" s="14"/>
      <c r="N192" s="14"/>
      <c r="O192" s="14"/>
      <c r="P192" s="15"/>
      <c r="Q192" s="4" t="s">
        <v>201</v>
      </c>
      <c r="R192" s="4" t="s">
        <v>359</v>
      </c>
      <c r="S192" s="4" t="s">
        <v>355</v>
      </c>
      <c r="T192">
        <f t="shared" si="12"/>
        <v>1</v>
      </c>
      <c r="U192" s="22" t="b">
        <f t="shared" si="13"/>
        <v>1</v>
      </c>
      <c r="W192" s="29">
        <f t="shared" si="14"/>
        <v>1924</v>
      </c>
      <c r="X192" s="29">
        <f t="shared" si="15"/>
        <v>100</v>
      </c>
      <c r="Y192">
        <f t="shared" si="16"/>
        <v>3</v>
      </c>
    </row>
    <row r="193" spans="1:25" ht="28" customHeight="1" x14ac:dyDescent="0.35">
      <c r="A193" s="28">
        <v>1924</v>
      </c>
      <c r="B193" s="4" t="s">
        <v>199</v>
      </c>
      <c r="C193" s="4" t="s">
        <v>44</v>
      </c>
      <c r="D193" s="4" t="s">
        <v>359</v>
      </c>
      <c r="E193" s="4" t="s">
        <v>355</v>
      </c>
      <c r="F193" s="4" t="s">
        <v>49</v>
      </c>
      <c r="G193" s="13">
        <v>6</v>
      </c>
      <c r="H193" s="14">
        <v>3</v>
      </c>
      <c r="I193" s="14">
        <v>6</v>
      </c>
      <c r="J193" s="14">
        <v>4</v>
      </c>
      <c r="K193" s="14">
        <v>3</v>
      </c>
      <c r="L193" s="14">
        <v>6</v>
      </c>
      <c r="M193" s="14">
        <v>5</v>
      </c>
      <c r="N193" s="14">
        <v>7</v>
      </c>
      <c r="O193" s="14">
        <v>6</v>
      </c>
      <c r="P193" s="15">
        <v>3</v>
      </c>
      <c r="Q193" s="4" t="s">
        <v>48</v>
      </c>
      <c r="R193" s="4" t="s">
        <v>359</v>
      </c>
      <c r="S193" s="4" t="s">
        <v>355</v>
      </c>
      <c r="T193">
        <f t="shared" si="12"/>
        <v>3</v>
      </c>
      <c r="U193" s="22" t="b">
        <f t="shared" si="13"/>
        <v>0</v>
      </c>
      <c r="V193" s="31">
        <f>(SUM(G193,I193,K193,M193,O193)/(SUM(G193,I193,K193,M193,O193) + SUM(H193,J193,L193,N193,P193)))*100</f>
        <v>53.061224489795919</v>
      </c>
      <c r="W193" s="29">
        <f t="shared" si="14"/>
        <v>1922</v>
      </c>
      <c r="X193" s="29">
        <f t="shared" si="15"/>
        <v>102</v>
      </c>
      <c r="Y193">
        <f t="shared" si="16"/>
        <v>3</v>
      </c>
    </row>
    <row r="194" spans="1:25" ht="14.5" x14ac:dyDescent="0.35">
      <c r="A194" s="27">
        <v>1923</v>
      </c>
      <c r="B194" s="4" t="s">
        <v>334</v>
      </c>
      <c r="C194" s="6" t="s">
        <v>200</v>
      </c>
      <c r="D194" s="6" t="s">
        <v>359</v>
      </c>
      <c r="E194" s="6" t="s">
        <v>355</v>
      </c>
      <c r="F194" s="6" t="s">
        <v>203</v>
      </c>
      <c r="G194" s="10">
        <v>6</v>
      </c>
      <c r="H194" s="11">
        <v>1</v>
      </c>
      <c r="I194" s="11">
        <v>7</v>
      </c>
      <c r="J194" s="11">
        <v>5</v>
      </c>
      <c r="K194" s="11"/>
      <c r="L194" s="11"/>
      <c r="M194" s="11"/>
      <c r="N194" s="11"/>
      <c r="O194" s="11"/>
      <c r="P194" s="12"/>
      <c r="Q194" s="6" t="s">
        <v>201</v>
      </c>
      <c r="R194" s="6" t="s">
        <v>359</v>
      </c>
      <c r="S194" s="6" t="s">
        <v>355</v>
      </c>
      <c r="T194">
        <f t="shared" si="12"/>
        <v>2</v>
      </c>
      <c r="U194" s="22" t="b">
        <f t="shared" si="13"/>
        <v>0</v>
      </c>
      <c r="W194" s="29">
        <f t="shared" si="14"/>
        <v>1922</v>
      </c>
      <c r="X194" s="29">
        <f t="shared" si="15"/>
        <v>102</v>
      </c>
      <c r="Y194">
        <f t="shared" si="16"/>
        <v>3</v>
      </c>
    </row>
    <row r="195" spans="1:25" ht="28" customHeight="1" x14ac:dyDescent="0.35">
      <c r="A195" s="27">
        <v>1923</v>
      </c>
      <c r="B195" s="4" t="s">
        <v>199</v>
      </c>
      <c r="C195" s="6" t="s">
        <v>38</v>
      </c>
      <c r="D195" s="6" t="s">
        <v>359</v>
      </c>
      <c r="E195" s="6" t="s">
        <v>355</v>
      </c>
      <c r="F195" s="6" t="s">
        <v>47</v>
      </c>
      <c r="G195" s="10">
        <v>6</v>
      </c>
      <c r="H195" s="11">
        <v>1</v>
      </c>
      <c r="I195" s="11">
        <v>6</v>
      </c>
      <c r="J195" s="11">
        <v>1</v>
      </c>
      <c r="K195" s="11">
        <v>6</v>
      </c>
      <c r="L195" s="11">
        <v>3</v>
      </c>
      <c r="M195" s="11"/>
      <c r="N195" s="11"/>
      <c r="O195" s="11"/>
      <c r="P195" s="12"/>
      <c r="Q195" s="6" t="s">
        <v>46</v>
      </c>
      <c r="R195" s="6" t="s">
        <v>359</v>
      </c>
      <c r="S195" s="6" t="s">
        <v>355</v>
      </c>
      <c r="T195">
        <f t="shared" ref="T195:T211" si="17">COUNTIF($C$2:$C$1000, C195)</f>
        <v>2</v>
      </c>
      <c r="U195" s="22" t="b">
        <f t="shared" ref="U195:U211" si="18">(H195+J195)-(G195+I195)&gt;-2</f>
        <v>0</v>
      </c>
      <c r="V195" s="31">
        <f>(SUM(G195,I195,K195,M195,O195)/(SUM(G195,I195,K195,M195,O195) + SUM(H195,J195,L195,N195,P195)))*100</f>
        <v>78.260869565217391</v>
      </c>
      <c r="W195" s="29">
        <f t="shared" ref="W195:W211" si="19">_xlfn.MINIFS($A$2:$A$1000, $C$2:$C$1000, C195)</f>
        <v>1920</v>
      </c>
      <c r="X195" s="29">
        <f t="shared" ref="X195:X211" si="20">2024 - W195</f>
        <v>104</v>
      </c>
      <c r="Y195">
        <f t="shared" ref="Y195:Y211" si="21">COUNTIF(C:C,C195)+COUNTIF(Q:Q,C195)</f>
        <v>2</v>
      </c>
    </row>
    <row r="196" spans="1:25" ht="14.5" x14ac:dyDescent="0.35">
      <c r="A196" s="28">
        <v>1922</v>
      </c>
      <c r="B196" s="4" t="s">
        <v>334</v>
      </c>
      <c r="C196" s="4" t="s">
        <v>200</v>
      </c>
      <c r="D196" s="4" t="s">
        <v>359</v>
      </c>
      <c r="E196" s="4" t="s">
        <v>355</v>
      </c>
      <c r="F196" s="4" t="s">
        <v>202</v>
      </c>
      <c r="G196" s="13">
        <v>6</v>
      </c>
      <c r="H196" s="14">
        <v>3</v>
      </c>
      <c r="I196" s="14">
        <v>10</v>
      </c>
      <c r="J196" s="14">
        <v>8</v>
      </c>
      <c r="K196" s="14"/>
      <c r="L196" s="14"/>
      <c r="M196" s="14"/>
      <c r="N196" s="14"/>
      <c r="O196" s="14"/>
      <c r="P196" s="15"/>
      <c r="Q196" s="4" t="s">
        <v>201</v>
      </c>
      <c r="R196" s="4" t="s">
        <v>359</v>
      </c>
      <c r="S196" s="4" t="s">
        <v>355</v>
      </c>
      <c r="T196">
        <f t="shared" si="17"/>
        <v>2</v>
      </c>
      <c r="U196" s="22" t="b">
        <f t="shared" si="18"/>
        <v>0</v>
      </c>
      <c r="W196" s="29">
        <f t="shared" si="19"/>
        <v>1922</v>
      </c>
      <c r="X196" s="29">
        <f t="shared" si="20"/>
        <v>102</v>
      </c>
      <c r="Y196">
        <f t="shared" si="21"/>
        <v>3</v>
      </c>
    </row>
    <row r="197" spans="1:25" ht="28" customHeight="1" x14ac:dyDescent="0.35">
      <c r="A197" s="28">
        <v>1922</v>
      </c>
      <c r="B197" s="4" t="s">
        <v>199</v>
      </c>
      <c r="C197" s="4" t="s">
        <v>44</v>
      </c>
      <c r="D197" s="4" t="s">
        <v>359</v>
      </c>
      <c r="E197" s="4" t="s">
        <v>355</v>
      </c>
      <c r="F197" s="4" t="s">
        <v>45</v>
      </c>
      <c r="G197" s="13">
        <v>6</v>
      </c>
      <c r="H197" s="14">
        <v>0</v>
      </c>
      <c r="I197" s="14">
        <v>3</v>
      </c>
      <c r="J197" s="14">
        <v>6</v>
      </c>
      <c r="K197" s="14">
        <v>3</v>
      </c>
      <c r="L197" s="14">
        <v>6</v>
      </c>
      <c r="M197" s="14">
        <v>6</v>
      </c>
      <c r="N197" s="14">
        <v>3</v>
      </c>
      <c r="O197" s="14">
        <v>6</v>
      </c>
      <c r="P197" s="15">
        <v>2</v>
      </c>
      <c r="Q197" s="4" t="s">
        <v>31</v>
      </c>
      <c r="R197" s="4" t="s">
        <v>359</v>
      </c>
      <c r="S197" s="4" t="s">
        <v>355</v>
      </c>
      <c r="T197">
        <f t="shared" si="17"/>
        <v>3</v>
      </c>
      <c r="U197" s="22" t="b">
        <f t="shared" si="18"/>
        <v>0</v>
      </c>
      <c r="V197" s="31">
        <f t="shared" ref="V197:V211" si="22">(SUM(G197,I197,K197,M197,O197)/(SUM(G197,I197,K197,M197,O197) + SUM(H197,J197,L197,N197,P197)))*100</f>
        <v>58.536585365853654</v>
      </c>
      <c r="W197" s="29">
        <f t="shared" si="19"/>
        <v>1922</v>
      </c>
      <c r="X197" s="29">
        <f t="shared" si="20"/>
        <v>102</v>
      </c>
      <c r="Y197">
        <f t="shared" si="21"/>
        <v>3</v>
      </c>
    </row>
    <row r="198" spans="1:25" ht="28" customHeight="1" x14ac:dyDescent="0.35">
      <c r="A198" s="27">
        <v>1921</v>
      </c>
      <c r="B198" s="4" t="s">
        <v>199</v>
      </c>
      <c r="C198" s="6" t="s">
        <v>41</v>
      </c>
      <c r="D198" s="6" t="s">
        <v>359</v>
      </c>
      <c r="E198" s="6" t="s">
        <v>355</v>
      </c>
      <c r="F198" s="6" t="s">
        <v>43</v>
      </c>
      <c r="G198" s="10">
        <v>7</v>
      </c>
      <c r="H198" s="11">
        <v>5</v>
      </c>
      <c r="I198" s="11">
        <v>6</v>
      </c>
      <c r="J198" s="11">
        <v>1</v>
      </c>
      <c r="K198" s="11">
        <v>6</v>
      </c>
      <c r="L198" s="11">
        <v>4</v>
      </c>
      <c r="M198" s="11"/>
      <c r="N198" s="11"/>
      <c r="O198" s="11"/>
      <c r="P198" s="12"/>
      <c r="Q198" s="6" t="s">
        <v>42</v>
      </c>
      <c r="R198" s="6" t="s">
        <v>359</v>
      </c>
      <c r="S198" s="6" t="s">
        <v>355</v>
      </c>
      <c r="T198">
        <f t="shared" si="17"/>
        <v>1</v>
      </c>
      <c r="U198" s="22" t="b">
        <f t="shared" si="18"/>
        <v>0</v>
      </c>
      <c r="V198" s="31">
        <f t="shared" si="22"/>
        <v>65.517241379310349</v>
      </c>
      <c r="W198" s="29">
        <f t="shared" si="19"/>
        <v>1921</v>
      </c>
      <c r="X198" s="29">
        <f t="shared" si="20"/>
        <v>103</v>
      </c>
      <c r="Y198">
        <f t="shared" si="21"/>
        <v>1</v>
      </c>
    </row>
    <row r="199" spans="1:25" ht="28" customHeight="1" x14ac:dyDescent="0.35">
      <c r="A199" s="28">
        <v>1920</v>
      </c>
      <c r="B199" s="4" t="s">
        <v>199</v>
      </c>
      <c r="C199" s="4" t="s">
        <v>38</v>
      </c>
      <c r="D199" s="4" t="s">
        <v>359</v>
      </c>
      <c r="E199" s="4" t="s">
        <v>355</v>
      </c>
      <c r="F199" s="4" t="s">
        <v>40</v>
      </c>
      <c r="G199" s="13">
        <v>6</v>
      </c>
      <c r="H199" s="14">
        <v>3</v>
      </c>
      <c r="I199" s="14">
        <v>4</v>
      </c>
      <c r="J199" s="14">
        <v>6</v>
      </c>
      <c r="K199" s="14">
        <v>6</v>
      </c>
      <c r="L199" s="14">
        <v>8</v>
      </c>
      <c r="M199" s="14">
        <v>6</v>
      </c>
      <c r="N199" s="14">
        <v>1</v>
      </c>
      <c r="O199" s="14">
        <v>6</v>
      </c>
      <c r="P199" s="15">
        <v>3</v>
      </c>
      <c r="Q199" s="4" t="s">
        <v>39</v>
      </c>
      <c r="R199" s="4" t="s">
        <v>359</v>
      </c>
      <c r="S199" s="4" t="s">
        <v>355</v>
      </c>
      <c r="T199">
        <f t="shared" si="17"/>
        <v>2</v>
      </c>
      <c r="U199" s="22" t="b">
        <f t="shared" si="18"/>
        <v>1</v>
      </c>
      <c r="V199" s="31">
        <f t="shared" si="22"/>
        <v>57.142857142857139</v>
      </c>
      <c r="W199" s="29">
        <f t="shared" si="19"/>
        <v>1920</v>
      </c>
      <c r="X199" s="29">
        <f t="shared" si="20"/>
        <v>104</v>
      </c>
      <c r="Y199">
        <f t="shared" si="21"/>
        <v>2</v>
      </c>
    </row>
    <row r="200" spans="1:25" ht="28" customHeight="1" x14ac:dyDescent="0.35">
      <c r="A200" s="27">
        <v>1919</v>
      </c>
      <c r="B200" s="4" t="s">
        <v>199</v>
      </c>
      <c r="C200" s="6" t="s">
        <v>35</v>
      </c>
      <c r="D200" s="6" t="s">
        <v>352</v>
      </c>
      <c r="E200" s="6" t="s">
        <v>345</v>
      </c>
      <c r="F200" s="6" t="s">
        <v>37</v>
      </c>
      <c r="G200" s="10">
        <v>6</v>
      </c>
      <c r="H200" s="11">
        <v>4</v>
      </c>
      <c r="I200" s="11">
        <v>6</v>
      </c>
      <c r="J200" s="11">
        <v>0</v>
      </c>
      <c r="K200" s="11">
        <v>6</v>
      </c>
      <c r="L200" s="11">
        <v>3</v>
      </c>
      <c r="M200" s="11"/>
      <c r="N200" s="11"/>
      <c r="O200" s="11"/>
      <c r="P200" s="12"/>
      <c r="Q200" s="6" t="s">
        <v>36</v>
      </c>
      <c r="R200" s="6" t="s">
        <v>359</v>
      </c>
      <c r="S200" s="6" t="s">
        <v>355</v>
      </c>
      <c r="T200">
        <f t="shared" si="17"/>
        <v>1</v>
      </c>
      <c r="U200" s="22" t="b">
        <f t="shared" si="18"/>
        <v>0</v>
      </c>
      <c r="V200" s="31">
        <f t="shared" si="22"/>
        <v>72</v>
      </c>
      <c r="W200" s="29">
        <f t="shared" si="19"/>
        <v>1919</v>
      </c>
      <c r="X200" s="29">
        <f t="shared" si="20"/>
        <v>105</v>
      </c>
      <c r="Y200">
        <f t="shared" si="21"/>
        <v>1</v>
      </c>
    </row>
    <row r="201" spans="1:25" ht="28" customHeight="1" x14ac:dyDescent="0.35">
      <c r="A201" s="28">
        <v>1915</v>
      </c>
      <c r="B201" s="4" t="s">
        <v>199</v>
      </c>
      <c r="C201" s="4" t="s">
        <v>33</v>
      </c>
      <c r="D201" s="4" t="s">
        <v>352</v>
      </c>
      <c r="E201" s="4" t="s">
        <v>345</v>
      </c>
      <c r="F201" s="4" t="s">
        <v>34</v>
      </c>
      <c r="G201" s="13">
        <v>4</v>
      </c>
      <c r="H201" s="14">
        <v>6</v>
      </c>
      <c r="I201" s="14">
        <v>6</v>
      </c>
      <c r="J201" s="14">
        <v>1</v>
      </c>
      <c r="K201" s="14">
        <v>6</v>
      </c>
      <c r="L201" s="14">
        <v>1</v>
      </c>
      <c r="M201" s="14">
        <v>6</v>
      </c>
      <c r="N201" s="14">
        <v>4</v>
      </c>
      <c r="O201" s="14"/>
      <c r="P201" s="15"/>
      <c r="Q201" s="4" t="s">
        <v>15</v>
      </c>
      <c r="R201" s="4" t="s">
        <v>359</v>
      </c>
      <c r="S201" s="4" t="s">
        <v>355</v>
      </c>
      <c r="T201">
        <f t="shared" si="17"/>
        <v>1</v>
      </c>
      <c r="U201" s="22" t="b">
        <f t="shared" si="18"/>
        <v>0</v>
      </c>
      <c r="V201" s="31">
        <f t="shared" si="22"/>
        <v>64.705882352941174</v>
      </c>
      <c r="W201" s="29">
        <f t="shared" si="19"/>
        <v>1915</v>
      </c>
      <c r="X201" s="29">
        <f t="shared" si="20"/>
        <v>109</v>
      </c>
      <c r="Y201">
        <f t="shared" si="21"/>
        <v>1</v>
      </c>
    </row>
    <row r="202" spans="1:25" ht="28" customHeight="1" x14ac:dyDescent="0.35">
      <c r="A202" s="27">
        <v>1914</v>
      </c>
      <c r="B202" s="4" t="s">
        <v>199</v>
      </c>
      <c r="C202" s="6" t="s">
        <v>30</v>
      </c>
      <c r="D202" s="6" t="s">
        <v>359</v>
      </c>
      <c r="E202" s="6" t="s">
        <v>355</v>
      </c>
      <c r="F202" s="6" t="s">
        <v>32</v>
      </c>
      <c r="G202" s="10">
        <v>6</v>
      </c>
      <c r="H202" s="11">
        <v>4</v>
      </c>
      <c r="I202" s="11">
        <v>6</v>
      </c>
      <c r="J202" s="11">
        <v>3</v>
      </c>
      <c r="K202" s="11">
        <v>5</v>
      </c>
      <c r="L202" s="11">
        <v>7</v>
      </c>
      <c r="M202" s="11">
        <v>6</v>
      </c>
      <c r="N202" s="11">
        <v>1</v>
      </c>
      <c r="O202" s="11"/>
      <c r="P202" s="12"/>
      <c r="Q202" s="6" t="s">
        <v>31</v>
      </c>
      <c r="R202" s="6" t="s">
        <v>359</v>
      </c>
      <c r="S202" s="6" t="s">
        <v>355</v>
      </c>
      <c r="T202">
        <f t="shared" si="17"/>
        <v>1</v>
      </c>
      <c r="U202" s="22" t="b">
        <f t="shared" si="18"/>
        <v>0</v>
      </c>
      <c r="V202" s="31">
        <f t="shared" si="22"/>
        <v>60.526315789473685</v>
      </c>
      <c r="W202" s="29">
        <f t="shared" si="19"/>
        <v>1914</v>
      </c>
      <c r="X202" s="29">
        <f t="shared" si="20"/>
        <v>110</v>
      </c>
      <c r="Y202">
        <f t="shared" si="21"/>
        <v>1</v>
      </c>
    </row>
    <row r="203" spans="1:25" ht="28" customHeight="1" x14ac:dyDescent="0.35">
      <c r="A203" s="28">
        <v>1913</v>
      </c>
      <c r="B203" s="4" t="s">
        <v>199</v>
      </c>
      <c r="C203" s="4" t="s">
        <v>21</v>
      </c>
      <c r="D203" s="4" t="s">
        <v>359</v>
      </c>
      <c r="E203" s="4" t="s">
        <v>355</v>
      </c>
      <c r="F203" s="4" t="s">
        <v>29</v>
      </c>
      <c r="G203" s="13">
        <v>2</v>
      </c>
      <c r="H203" s="14">
        <v>6</v>
      </c>
      <c r="I203" s="14">
        <v>6</v>
      </c>
      <c r="J203" s="14">
        <v>1</v>
      </c>
      <c r="K203" s="14">
        <v>6</v>
      </c>
      <c r="L203" s="14">
        <v>3</v>
      </c>
      <c r="M203" s="14">
        <v>6</v>
      </c>
      <c r="N203" s="14">
        <v>2</v>
      </c>
      <c r="O203" s="14"/>
      <c r="P203" s="15"/>
      <c r="Q203" s="4" t="s">
        <v>16</v>
      </c>
      <c r="R203" s="4" t="s">
        <v>376</v>
      </c>
      <c r="S203" s="4" t="s">
        <v>342</v>
      </c>
      <c r="T203">
        <f t="shared" si="17"/>
        <v>1</v>
      </c>
      <c r="U203" s="22" t="b">
        <f t="shared" si="18"/>
        <v>1</v>
      </c>
      <c r="V203" s="31">
        <f t="shared" si="22"/>
        <v>62.5</v>
      </c>
      <c r="W203" s="29">
        <f t="shared" si="19"/>
        <v>1913</v>
      </c>
      <c r="X203" s="29">
        <f t="shared" si="20"/>
        <v>111</v>
      </c>
      <c r="Y203">
        <f t="shared" si="21"/>
        <v>2</v>
      </c>
    </row>
    <row r="204" spans="1:25" ht="28" customHeight="1" x14ac:dyDescent="0.35">
      <c r="A204" s="27">
        <v>1912</v>
      </c>
      <c r="B204" s="4" t="s">
        <v>199</v>
      </c>
      <c r="C204" s="6" t="s">
        <v>26</v>
      </c>
      <c r="D204" s="6" t="s">
        <v>352</v>
      </c>
      <c r="E204" s="6" t="s">
        <v>345</v>
      </c>
      <c r="F204" s="6" t="s">
        <v>28</v>
      </c>
      <c r="G204" s="10">
        <v>3</v>
      </c>
      <c r="H204" s="11">
        <v>6</v>
      </c>
      <c r="I204" s="11">
        <v>6</v>
      </c>
      <c r="J204" s="11">
        <v>3</v>
      </c>
      <c r="K204" s="11">
        <v>1</v>
      </c>
      <c r="L204" s="11">
        <v>6</v>
      </c>
      <c r="M204" s="11">
        <v>6</v>
      </c>
      <c r="N204" s="11">
        <v>1</v>
      </c>
      <c r="O204" s="11">
        <v>7</v>
      </c>
      <c r="P204" s="12">
        <v>5</v>
      </c>
      <c r="Q204" s="6" t="s">
        <v>27</v>
      </c>
      <c r="R204" s="6" t="s">
        <v>352</v>
      </c>
      <c r="S204" s="6" t="s">
        <v>345</v>
      </c>
      <c r="T204">
        <f t="shared" si="17"/>
        <v>1</v>
      </c>
      <c r="U204" s="22" t="b">
        <f t="shared" si="18"/>
        <v>1</v>
      </c>
      <c r="V204" s="31">
        <f t="shared" si="22"/>
        <v>52.272727272727273</v>
      </c>
      <c r="W204" s="29">
        <f t="shared" si="19"/>
        <v>1912</v>
      </c>
      <c r="X204" s="29">
        <f t="shared" si="20"/>
        <v>112</v>
      </c>
      <c r="Y204">
        <f t="shared" si="21"/>
        <v>1</v>
      </c>
    </row>
    <row r="205" spans="1:25" ht="28" customHeight="1" x14ac:dyDescent="0.35">
      <c r="A205" s="28">
        <v>1911</v>
      </c>
      <c r="B205" s="4" t="s">
        <v>199</v>
      </c>
      <c r="C205" s="4" t="s">
        <v>24</v>
      </c>
      <c r="D205" s="4" t="s">
        <v>359</v>
      </c>
      <c r="E205" s="4" t="s">
        <v>355</v>
      </c>
      <c r="F205" s="4" t="s">
        <v>25</v>
      </c>
      <c r="G205" s="13">
        <v>6</v>
      </c>
      <c r="H205" s="14">
        <v>1</v>
      </c>
      <c r="I205" s="14">
        <v>6</v>
      </c>
      <c r="J205" s="14">
        <v>2</v>
      </c>
      <c r="K205" s="14">
        <v>6</v>
      </c>
      <c r="L205" s="14">
        <v>3</v>
      </c>
      <c r="M205" s="14"/>
      <c r="N205" s="14"/>
      <c r="O205" s="14"/>
      <c r="P205" s="15"/>
      <c r="Q205" s="4" t="s">
        <v>15</v>
      </c>
      <c r="R205" s="4" t="s">
        <v>359</v>
      </c>
      <c r="S205" s="4" t="s">
        <v>355</v>
      </c>
      <c r="T205">
        <f t="shared" si="17"/>
        <v>1</v>
      </c>
      <c r="U205" s="22" t="b">
        <f t="shared" si="18"/>
        <v>0</v>
      </c>
      <c r="V205" s="31">
        <f t="shared" si="22"/>
        <v>75</v>
      </c>
      <c r="W205" s="29">
        <f t="shared" si="19"/>
        <v>1911</v>
      </c>
      <c r="X205" s="29">
        <f t="shared" si="20"/>
        <v>113</v>
      </c>
      <c r="Y205">
        <f t="shared" si="21"/>
        <v>1</v>
      </c>
    </row>
    <row r="206" spans="1:25" ht="28" customHeight="1" x14ac:dyDescent="0.35">
      <c r="A206" s="27">
        <v>1910</v>
      </c>
      <c r="B206" s="4" t="s">
        <v>199</v>
      </c>
      <c r="C206" s="6" t="s">
        <v>9</v>
      </c>
      <c r="D206" s="6" t="s">
        <v>359</v>
      </c>
      <c r="E206" s="6" t="s">
        <v>355</v>
      </c>
      <c r="F206" s="6" t="s">
        <v>23</v>
      </c>
      <c r="G206" s="10">
        <v>6</v>
      </c>
      <c r="H206" s="11">
        <v>4</v>
      </c>
      <c r="I206" s="11">
        <v>6</v>
      </c>
      <c r="J206" s="11">
        <v>3</v>
      </c>
      <c r="K206" s="11">
        <v>6</v>
      </c>
      <c r="L206" s="11">
        <v>2</v>
      </c>
      <c r="M206" s="11"/>
      <c r="N206" s="11"/>
      <c r="O206" s="11"/>
      <c r="P206" s="12"/>
      <c r="Q206" s="6" t="s">
        <v>15</v>
      </c>
      <c r="R206" s="6" t="s">
        <v>359</v>
      </c>
      <c r="S206" s="6" t="s">
        <v>355</v>
      </c>
      <c r="T206">
        <f t="shared" si="17"/>
        <v>2</v>
      </c>
      <c r="U206" s="22" t="b">
        <f t="shared" si="18"/>
        <v>0</v>
      </c>
      <c r="V206" s="31">
        <f t="shared" si="22"/>
        <v>66.666666666666657</v>
      </c>
      <c r="W206" s="29">
        <f t="shared" si="19"/>
        <v>1905</v>
      </c>
      <c r="X206" s="29">
        <f t="shared" si="20"/>
        <v>119</v>
      </c>
      <c r="Y206">
        <f t="shared" si="21"/>
        <v>2</v>
      </c>
    </row>
    <row r="207" spans="1:25" ht="28" customHeight="1" x14ac:dyDescent="0.35">
      <c r="A207" s="28">
        <v>1909</v>
      </c>
      <c r="B207" s="4" t="s">
        <v>199</v>
      </c>
      <c r="C207" s="4" t="s">
        <v>12</v>
      </c>
      <c r="D207" s="4" t="s">
        <v>376</v>
      </c>
      <c r="E207" s="4" t="s">
        <v>342</v>
      </c>
      <c r="F207" s="4" t="s">
        <v>22</v>
      </c>
      <c r="G207" s="13">
        <v>6</v>
      </c>
      <c r="H207" s="14">
        <v>1</v>
      </c>
      <c r="I207" s="14">
        <v>7</v>
      </c>
      <c r="J207" s="14">
        <v>5</v>
      </c>
      <c r="K207" s="14">
        <v>6</v>
      </c>
      <c r="L207" s="14">
        <v>2</v>
      </c>
      <c r="M207" s="14"/>
      <c r="N207" s="14"/>
      <c r="O207" s="14"/>
      <c r="P207" s="15"/>
      <c r="Q207" s="4" t="s">
        <v>21</v>
      </c>
      <c r="R207" s="4" t="s">
        <v>359</v>
      </c>
      <c r="S207" s="4" t="s">
        <v>355</v>
      </c>
      <c r="T207">
        <f t="shared" si="17"/>
        <v>2</v>
      </c>
      <c r="U207" s="22" t="b">
        <f t="shared" si="18"/>
        <v>0</v>
      </c>
      <c r="V207" s="31">
        <f t="shared" si="22"/>
        <v>70.370370370370367</v>
      </c>
      <c r="W207" s="29">
        <f t="shared" si="19"/>
        <v>1906</v>
      </c>
      <c r="X207" s="29">
        <f t="shared" si="20"/>
        <v>118</v>
      </c>
      <c r="Y207">
        <f t="shared" si="21"/>
        <v>2</v>
      </c>
    </row>
    <row r="208" spans="1:25" ht="28" customHeight="1" x14ac:dyDescent="0.35">
      <c r="A208" s="27">
        <v>1908</v>
      </c>
      <c r="B208" s="4" t="s">
        <v>199</v>
      </c>
      <c r="C208" s="6" t="s">
        <v>18</v>
      </c>
      <c r="D208" s="6" t="s">
        <v>362</v>
      </c>
      <c r="E208" s="6" t="s">
        <v>336</v>
      </c>
      <c r="F208" s="6" t="s">
        <v>20</v>
      </c>
      <c r="G208" s="10">
        <v>3</v>
      </c>
      <c r="H208" s="11">
        <v>6</v>
      </c>
      <c r="I208" s="11">
        <v>3</v>
      </c>
      <c r="J208" s="11">
        <v>6</v>
      </c>
      <c r="K208" s="11">
        <v>6</v>
      </c>
      <c r="L208" s="11">
        <v>0</v>
      </c>
      <c r="M208" s="11">
        <v>6</v>
      </c>
      <c r="N208" s="11">
        <v>2</v>
      </c>
      <c r="O208" s="11">
        <v>6</v>
      </c>
      <c r="P208" s="12">
        <v>3</v>
      </c>
      <c r="Q208" s="6" t="s">
        <v>19</v>
      </c>
      <c r="R208" s="6" t="s">
        <v>359</v>
      </c>
      <c r="S208" s="6" t="s">
        <v>355</v>
      </c>
      <c r="T208">
        <f t="shared" si="17"/>
        <v>1</v>
      </c>
      <c r="U208" s="22" t="b">
        <f t="shared" si="18"/>
        <v>1</v>
      </c>
      <c r="V208" s="31">
        <f t="shared" si="22"/>
        <v>58.536585365853654</v>
      </c>
      <c r="W208" s="29">
        <f t="shared" si="19"/>
        <v>1908</v>
      </c>
      <c r="X208" s="29">
        <f t="shared" si="20"/>
        <v>116</v>
      </c>
      <c r="Y208">
        <f t="shared" si="21"/>
        <v>1</v>
      </c>
    </row>
    <row r="209" spans="1:25" ht="28" customHeight="1" x14ac:dyDescent="0.35">
      <c r="A209" s="28">
        <v>1907</v>
      </c>
      <c r="B209" s="4" t="s">
        <v>199</v>
      </c>
      <c r="C209" s="4" t="s">
        <v>15</v>
      </c>
      <c r="D209" s="4" t="s">
        <v>359</v>
      </c>
      <c r="E209" s="4" t="s">
        <v>355</v>
      </c>
      <c r="F209" s="4" t="s">
        <v>17</v>
      </c>
      <c r="G209" s="13">
        <v>6</v>
      </c>
      <c r="H209" s="14">
        <v>3</v>
      </c>
      <c r="I209" s="14">
        <v>6</v>
      </c>
      <c r="J209" s="14">
        <v>4</v>
      </c>
      <c r="K209" s="14">
        <v>6</v>
      </c>
      <c r="L209" s="14">
        <v>4</v>
      </c>
      <c r="M209" s="14"/>
      <c r="N209" s="14"/>
      <c r="O209" s="14"/>
      <c r="P209" s="15"/>
      <c r="Q209" s="4" t="s">
        <v>16</v>
      </c>
      <c r="R209" s="4" t="s">
        <v>376</v>
      </c>
      <c r="S209" s="4" t="s">
        <v>342</v>
      </c>
      <c r="T209">
        <f t="shared" si="17"/>
        <v>1</v>
      </c>
      <c r="U209" s="22" t="b">
        <f t="shared" si="18"/>
        <v>0</v>
      </c>
      <c r="V209" s="31">
        <f t="shared" si="22"/>
        <v>62.068965517241381</v>
      </c>
      <c r="W209" s="29">
        <f t="shared" si="19"/>
        <v>1907</v>
      </c>
      <c r="X209" s="29">
        <f t="shared" si="20"/>
        <v>117</v>
      </c>
      <c r="Y209">
        <f t="shared" si="21"/>
        <v>4</v>
      </c>
    </row>
    <row r="210" spans="1:25" ht="28" customHeight="1" x14ac:dyDescent="0.35">
      <c r="A210" s="27">
        <v>1906</v>
      </c>
      <c r="B210" s="4" t="s">
        <v>199</v>
      </c>
      <c r="C210" s="6" t="s">
        <v>12</v>
      </c>
      <c r="D210" s="6" t="s">
        <v>376</v>
      </c>
      <c r="E210" s="6" t="s">
        <v>342</v>
      </c>
      <c r="F210" s="6" t="s">
        <v>14</v>
      </c>
      <c r="G210" s="10">
        <v>6</v>
      </c>
      <c r="H210" s="11">
        <v>0</v>
      </c>
      <c r="I210" s="11">
        <v>6</v>
      </c>
      <c r="J210" s="11">
        <v>4</v>
      </c>
      <c r="K210" s="11">
        <v>6</v>
      </c>
      <c r="L210" s="11">
        <v>4</v>
      </c>
      <c r="M210" s="11"/>
      <c r="N210" s="11"/>
      <c r="O210" s="11"/>
      <c r="P210" s="12"/>
      <c r="Q210" s="6" t="s">
        <v>13</v>
      </c>
      <c r="R210" s="6" t="s">
        <v>376</v>
      </c>
      <c r="S210" s="6" t="s">
        <v>342</v>
      </c>
      <c r="T210">
        <f t="shared" si="17"/>
        <v>2</v>
      </c>
      <c r="U210" s="22" t="b">
        <f t="shared" si="18"/>
        <v>0</v>
      </c>
      <c r="V210" s="31">
        <f t="shared" si="22"/>
        <v>69.230769230769226</v>
      </c>
      <c r="W210" s="29">
        <f t="shared" si="19"/>
        <v>1906</v>
      </c>
      <c r="X210" s="29">
        <f t="shared" si="20"/>
        <v>118</v>
      </c>
      <c r="Y210">
        <f t="shared" si="21"/>
        <v>2</v>
      </c>
    </row>
    <row r="211" spans="1:25" ht="28" customHeight="1" x14ac:dyDescent="0.35">
      <c r="A211" s="28">
        <v>1905</v>
      </c>
      <c r="B211" s="4" t="s">
        <v>199</v>
      </c>
      <c r="C211" s="4" t="s">
        <v>9</v>
      </c>
      <c r="D211" s="4" t="s">
        <v>359</v>
      </c>
      <c r="E211" s="4" t="s">
        <v>355</v>
      </c>
      <c r="F211" s="4" t="s">
        <v>11</v>
      </c>
      <c r="G211" s="13">
        <v>4</v>
      </c>
      <c r="H211" s="14">
        <v>6</v>
      </c>
      <c r="I211" s="14">
        <v>6</v>
      </c>
      <c r="J211" s="14">
        <v>3</v>
      </c>
      <c r="K211" s="14">
        <v>6</v>
      </c>
      <c r="L211" s="14">
        <v>4</v>
      </c>
      <c r="M211" s="14">
        <v>6</v>
      </c>
      <c r="N211" s="14">
        <v>4</v>
      </c>
      <c r="O211" s="14"/>
      <c r="P211" s="15"/>
      <c r="Q211" s="4" t="s">
        <v>10</v>
      </c>
      <c r="R211" s="4" t="s">
        <v>359</v>
      </c>
      <c r="S211" s="4" t="s">
        <v>355</v>
      </c>
      <c r="T211">
        <f t="shared" si="17"/>
        <v>2</v>
      </c>
      <c r="U211" s="22" t="b">
        <f t="shared" si="18"/>
        <v>1</v>
      </c>
      <c r="V211" s="31">
        <f t="shared" si="22"/>
        <v>56.410256410256409</v>
      </c>
      <c r="W211" s="29">
        <f t="shared" si="19"/>
        <v>1905</v>
      </c>
      <c r="X211" s="29">
        <f t="shared" si="20"/>
        <v>119</v>
      </c>
      <c r="Y211">
        <f t="shared" si="21"/>
        <v>2</v>
      </c>
    </row>
  </sheetData>
  <autoFilter ref="A1:T211" xr:uid="{00000000-0001-0000-0000-000000000000}">
    <filterColumn colId="1">
      <filters>
        <filter val="Men's"/>
      </filters>
    </filterColumn>
  </autoFilter>
  <sortState xmlns:xlrd2="http://schemas.microsoft.com/office/spreadsheetml/2017/richdata2" ref="A6:S211">
    <sortCondition descending="1" ref="A6:A211"/>
    <sortCondition descending="1" ref="B6:B211"/>
  </sortState>
  <conditionalFormatting sqref="U1:U1048576">
    <cfRule type="containsText" dxfId="3" priority="1" operator="containsText" text="TRUE">
      <formula>NOT(ISERROR(SEARCH("TRUE",U1)))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F040F6-ED67-4BE8-97AA-F0076994796F}">
  <dimension ref="A1:X113"/>
  <sheetViews>
    <sheetView zoomScale="57" workbookViewId="0">
      <selection activeCell="W5" sqref="W5"/>
    </sheetView>
  </sheetViews>
  <sheetFormatPr defaultRowHeight="14.5" x14ac:dyDescent="0.35"/>
  <cols>
    <col min="1" max="1" width="8.7265625" style="29"/>
    <col min="21" max="21" width="8.7265625" style="31"/>
    <col min="24" max="24" width="31.453125" customWidth="1"/>
  </cols>
  <sheetData>
    <row r="1" spans="1:24" s="1" customFormat="1" x14ac:dyDescent="0.35">
      <c r="A1" s="26" t="s">
        <v>0</v>
      </c>
      <c r="B1" s="2" t="s">
        <v>1</v>
      </c>
      <c r="C1" s="2" t="s">
        <v>2</v>
      </c>
      <c r="D1" s="2" t="s">
        <v>3</v>
      </c>
      <c r="E1" s="17" t="s">
        <v>4</v>
      </c>
      <c r="F1" s="1" t="s">
        <v>5</v>
      </c>
      <c r="G1" s="16" t="s">
        <v>392</v>
      </c>
      <c r="H1" s="16" t="s">
        <v>393</v>
      </c>
      <c r="I1" s="16" t="s">
        <v>394</v>
      </c>
      <c r="J1" s="16" t="s">
        <v>395</v>
      </c>
      <c r="K1" s="16" t="s">
        <v>396</v>
      </c>
      <c r="L1" s="16" t="s">
        <v>397</v>
      </c>
      <c r="M1" s="16" t="s">
        <v>398</v>
      </c>
      <c r="N1" s="16" t="s">
        <v>399</v>
      </c>
      <c r="O1" s="16" t="s">
        <v>400</v>
      </c>
      <c r="P1" s="16" t="s">
        <v>401</v>
      </c>
      <c r="Q1" s="2" t="s">
        <v>6</v>
      </c>
      <c r="R1" s="2" t="s">
        <v>7</v>
      </c>
      <c r="S1" s="17" t="s">
        <v>8</v>
      </c>
      <c r="T1" s="1" t="s">
        <v>461</v>
      </c>
      <c r="U1" s="30" t="s">
        <v>462</v>
      </c>
      <c r="V1" s="1" t="s">
        <v>463</v>
      </c>
      <c r="W1" s="1" t="s">
        <v>464</v>
      </c>
      <c r="X1" s="1" t="s">
        <v>465</v>
      </c>
    </row>
    <row r="2" spans="1:24" x14ac:dyDescent="0.35">
      <c r="A2" s="27">
        <v>2024</v>
      </c>
      <c r="B2" s="4" t="s">
        <v>199</v>
      </c>
      <c r="C2" s="6" t="s">
        <v>456</v>
      </c>
      <c r="D2" s="6" t="s">
        <v>457</v>
      </c>
      <c r="E2" s="6" t="s">
        <v>458</v>
      </c>
      <c r="F2" s="19" t="s">
        <v>459</v>
      </c>
      <c r="G2" s="11">
        <v>3</v>
      </c>
      <c r="H2" s="11">
        <v>6</v>
      </c>
      <c r="I2" s="11">
        <v>3</v>
      </c>
      <c r="J2" s="11">
        <v>6</v>
      </c>
      <c r="K2" s="11">
        <v>6</v>
      </c>
      <c r="L2" s="11">
        <v>4</v>
      </c>
      <c r="M2" s="11">
        <v>6</v>
      </c>
      <c r="N2" s="12">
        <v>4</v>
      </c>
      <c r="O2" s="6">
        <v>6</v>
      </c>
      <c r="P2" s="6">
        <v>3</v>
      </c>
      <c r="Q2" s="6" t="s">
        <v>460</v>
      </c>
      <c r="R2" s="6" t="s">
        <v>368</v>
      </c>
      <c r="S2" s="6" t="s">
        <v>340</v>
      </c>
      <c r="T2">
        <v>1</v>
      </c>
      <c r="U2" s="31">
        <f>(SUM(G2,I2,K2,M2,O2)/(SUM(G2,I2,K2,M2,O2) + SUM(H2,J2,L2,N2,P2)))*100</f>
        <v>51.063829787234042</v>
      </c>
      <c r="V2">
        <f>_xlfn.MINIFS($A$2:$A$1000, $C$2:$C$1000, C2)</f>
        <v>2024</v>
      </c>
      <c r="W2">
        <f>2024 - V2</f>
        <v>0</v>
      </c>
      <c r="X2" s="22" t="b">
        <f>(J2+H2)-(G2+I2)&gt;-2</f>
        <v>1</v>
      </c>
    </row>
    <row r="3" spans="1:24" s="22" customFormat="1" x14ac:dyDescent="0.35">
      <c r="A3" s="28">
        <v>2023</v>
      </c>
      <c r="B3" s="4" t="s">
        <v>199</v>
      </c>
      <c r="C3" s="4" t="s">
        <v>184</v>
      </c>
      <c r="D3" s="4" t="s">
        <v>360</v>
      </c>
      <c r="E3" s="4" t="s">
        <v>339</v>
      </c>
      <c r="F3" s="20" t="s">
        <v>442</v>
      </c>
      <c r="G3" s="21">
        <v>6</v>
      </c>
      <c r="H3" s="21">
        <v>3</v>
      </c>
      <c r="I3" s="21">
        <v>7</v>
      </c>
      <c r="J3" s="21">
        <v>6</v>
      </c>
      <c r="K3" s="21">
        <v>7</v>
      </c>
      <c r="L3" s="21">
        <v>6</v>
      </c>
      <c r="M3" s="21"/>
      <c r="N3" s="21"/>
      <c r="O3" s="21"/>
      <c r="P3" s="21"/>
      <c r="Q3" s="20" t="s">
        <v>446</v>
      </c>
      <c r="R3" s="20" t="s">
        <v>447</v>
      </c>
      <c r="S3" s="20" t="s">
        <v>448</v>
      </c>
      <c r="T3">
        <v>10</v>
      </c>
      <c r="U3" s="31">
        <f t="shared" ref="U3:U66" si="0">(SUM(G3,I3,K3,M3,O3)/(SUM(G3,I3,K3,M3,O3) + SUM(H3,J3,L3,N3,P3)))*100</f>
        <v>57.142857142857139</v>
      </c>
      <c r="V3">
        <f t="shared" ref="V3:V66" si="1">_xlfn.MINIFS($A$2:$A$1000, $C$2:$C$1000, C3)</f>
        <v>2008</v>
      </c>
      <c r="W3">
        <f t="shared" ref="W3:W66" si="2">2024 - V3</f>
        <v>16</v>
      </c>
      <c r="X3" s="22" t="b">
        <f t="shared" ref="X3:X66" si="3">(J3+H3)-(G3+I3)&gt;-2</f>
        <v>0</v>
      </c>
    </row>
    <row r="4" spans="1:24" x14ac:dyDescent="0.35">
      <c r="A4" s="27">
        <v>2022</v>
      </c>
      <c r="B4" s="4" t="s">
        <v>199</v>
      </c>
      <c r="C4" s="6" t="s">
        <v>186</v>
      </c>
      <c r="D4" s="6" t="s">
        <v>358</v>
      </c>
      <c r="E4" s="6" t="s">
        <v>348</v>
      </c>
      <c r="F4" s="6" t="s">
        <v>426</v>
      </c>
      <c r="G4" s="10">
        <v>2</v>
      </c>
      <c r="H4" s="11">
        <v>6</v>
      </c>
      <c r="I4" s="11">
        <v>6</v>
      </c>
      <c r="J4" s="11">
        <v>7</v>
      </c>
      <c r="K4" s="11">
        <v>6</v>
      </c>
      <c r="L4" s="11">
        <v>4</v>
      </c>
      <c r="M4" s="11">
        <v>6</v>
      </c>
      <c r="N4" s="11">
        <v>4</v>
      </c>
      <c r="O4" s="11">
        <v>7</v>
      </c>
      <c r="P4" s="12">
        <v>5</v>
      </c>
      <c r="Q4" s="6" t="s">
        <v>197</v>
      </c>
      <c r="R4" s="6" t="s">
        <v>368</v>
      </c>
      <c r="S4" s="6" t="s">
        <v>340</v>
      </c>
      <c r="T4">
        <v>2</v>
      </c>
      <c r="U4" s="31">
        <f t="shared" si="0"/>
        <v>50.943396226415096</v>
      </c>
      <c r="V4">
        <f t="shared" si="1"/>
        <v>2009</v>
      </c>
      <c r="W4">
        <f t="shared" si="2"/>
        <v>15</v>
      </c>
      <c r="X4" s="22" t="b">
        <f t="shared" si="3"/>
        <v>1</v>
      </c>
    </row>
    <row r="5" spans="1:24" x14ac:dyDescent="0.35">
      <c r="A5" s="28">
        <v>2021</v>
      </c>
      <c r="B5" s="4" t="s">
        <v>199</v>
      </c>
      <c r="C5" s="4" t="s">
        <v>184</v>
      </c>
      <c r="D5" s="4" t="s">
        <v>360</v>
      </c>
      <c r="E5" s="4" t="s">
        <v>339</v>
      </c>
      <c r="F5" s="4" t="s">
        <v>198</v>
      </c>
      <c r="G5" s="13">
        <v>7</v>
      </c>
      <c r="H5" s="14">
        <v>5</v>
      </c>
      <c r="I5" s="14">
        <v>6</v>
      </c>
      <c r="J5" s="14">
        <v>2</v>
      </c>
      <c r="K5" s="14">
        <v>6</v>
      </c>
      <c r="L5" s="14">
        <v>2</v>
      </c>
      <c r="M5" s="14"/>
      <c r="N5" s="14"/>
      <c r="O5" s="14"/>
      <c r="P5" s="15"/>
      <c r="Q5" s="4" t="s">
        <v>197</v>
      </c>
      <c r="R5" s="4" t="s">
        <v>368</v>
      </c>
      <c r="S5" s="4" t="s">
        <v>340</v>
      </c>
      <c r="T5">
        <v>10</v>
      </c>
      <c r="U5" s="31">
        <f t="shared" si="0"/>
        <v>67.857142857142861</v>
      </c>
      <c r="V5">
        <f t="shared" si="1"/>
        <v>2008</v>
      </c>
      <c r="W5">
        <f t="shared" si="2"/>
        <v>16</v>
      </c>
      <c r="X5" s="22" t="b">
        <f t="shared" si="3"/>
        <v>0</v>
      </c>
    </row>
    <row r="6" spans="1:24" x14ac:dyDescent="0.35">
      <c r="A6" s="27">
        <v>2020</v>
      </c>
      <c r="B6" s="4" t="s">
        <v>199</v>
      </c>
      <c r="C6" s="6" t="s">
        <v>184</v>
      </c>
      <c r="D6" s="6" t="s">
        <v>360</v>
      </c>
      <c r="E6" s="7" t="s">
        <v>339</v>
      </c>
      <c r="F6" s="6" t="s">
        <v>196</v>
      </c>
      <c r="G6" s="10">
        <v>6</v>
      </c>
      <c r="H6" s="11">
        <v>4</v>
      </c>
      <c r="I6" s="11">
        <v>4</v>
      </c>
      <c r="J6" s="11">
        <v>6</v>
      </c>
      <c r="K6" s="11">
        <v>2</v>
      </c>
      <c r="L6" s="11">
        <v>6</v>
      </c>
      <c r="M6" s="11">
        <v>6</v>
      </c>
      <c r="N6" s="11">
        <v>3</v>
      </c>
      <c r="O6" s="11">
        <v>6</v>
      </c>
      <c r="P6" s="12">
        <v>4</v>
      </c>
      <c r="Q6" s="6" t="s">
        <v>195</v>
      </c>
      <c r="R6" s="6" t="s">
        <v>377</v>
      </c>
      <c r="S6" s="6" t="s">
        <v>390</v>
      </c>
      <c r="T6">
        <v>10</v>
      </c>
      <c r="U6" s="31">
        <f t="shared" si="0"/>
        <v>51.063829787234042</v>
      </c>
      <c r="V6">
        <f t="shared" si="1"/>
        <v>2008</v>
      </c>
      <c r="W6">
        <f t="shared" si="2"/>
        <v>16</v>
      </c>
      <c r="X6" s="22" t="b">
        <f t="shared" si="3"/>
        <v>1</v>
      </c>
    </row>
    <row r="7" spans="1:24" x14ac:dyDescent="0.35">
      <c r="A7" s="28">
        <v>2019</v>
      </c>
      <c r="B7" s="4" t="s">
        <v>199</v>
      </c>
      <c r="C7" s="4" t="s">
        <v>184</v>
      </c>
      <c r="D7" s="4" t="s">
        <v>360</v>
      </c>
      <c r="E7" s="4" t="s">
        <v>339</v>
      </c>
      <c r="F7" s="4" t="s">
        <v>194</v>
      </c>
      <c r="G7" s="13">
        <v>6</v>
      </c>
      <c r="H7" s="14">
        <v>3</v>
      </c>
      <c r="I7" s="14">
        <v>6</v>
      </c>
      <c r="J7" s="14">
        <v>2</v>
      </c>
      <c r="K7" s="14">
        <v>6</v>
      </c>
      <c r="L7" s="14">
        <v>3</v>
      </c>
      <c r="M7" s="14"/>
      <c r="N7" s="14"/>
      <c r="O7" s="14"/>
      <c r="P7" s="15"/>
      <c r="Q7" s="4" t="s">
        <v>186</v>
      </c>
      <c r="R7" s="4" t="s">
        <v>358</v>
      </c>
      <c r="S7" s="4" t="s">
        <v>348</v>
      </c>
      <c r="T7">
        <v>10</v>
      </c>
      <c r="U7" s="31">
        <f t="shared" si="0"/>
        <v>69.230769230769226</v>
      </c>
      <c r="V7">
        <f t="shared" si="1"/>
        <v>2008</v>
      </c>
      <c r="W7">
        <f t="shared" si="2"/>
        <v>16</v>
      </c>
      <c r="X7" s="22" t="b">
        <f t="shared" si="3"/>
        <v>0</v>
      </c>
    </row>
    <row r="8" spans="1:24" x14ac:dyDescent="0.35">
      <c r="A8" s="27">
        <v>2018</v>
      </c>
      <c r="B8" s="4" t="s">
        <v>199</v>
      </c>
      <c r="C8" s="6" t="s">
        <v>178</v>
      </c>
      <c r="D8" s="6" t="s">
        <v>364</v>
      </c>
      <c r="E8" s="6" t="s">
        <v>357</v>
      </c>
      <c r="F8" s="6" t="s">
        <v>425</v>
      </c>
      <c r="G8" s="10">
        <v>6</v>
      </c>
      <c r="H8" s="11">
        <v>2</v>
      </c>
      <c r="I8" s="11">
        <v>6</v>
      </c>
      <c r="J8" s="11">
        <v>7</v>
      </c>
      <c r="K8" s="11">
        <v>6</v>
      </c>
      <c r="L8" s="11">
        <v>3</v>
      </c>
      <c r="M8" s="11">
        <v>3</v>
      </c>
      <c r="N8" s="11">
        <v>6</v>
      </c>
      <c r="O8" s="11">
        <v>6</v>
      </c>
      <c r="P8" s="12">
        <v>1</v>
      </c>
      <c r="Q8" s="6" t="s">
        <v>193</v>
      </c>
      <c r="R8" s="6" t="s">
        <v>379</v>
      </c>
      <c r="S8" s="6" t="s">
        <v>386</v>
      </c>
      <c r="T8">
        <v>6</v>
      </c>
      <c r="U8" s="31">
        <f t="shared" si="0"/>
        <v>58.695652173913047</v>
      </c>
      <c r="V8">
        <f t="shared" si="1"/>
        <v>2004</v>
      </c>
      <c r="W8">
        <f t="shared" si="2"/>
        <v>20</v>
      </c>
      <c r="X8" s="22" t="b">
        <f t="shared" si="3"/>
        <v>0</v>
      </c>
    </row>
    <row r="9" spans="1:24" x14ac:dyDescent="0.35">
      <c r="A9" s="28">
        <v>2017</v>
      </c>
      <c r="B9" s="4" t="s">
        <v>199</v>
      </c>
      <c r="C9" s="4" t="s">
        <v>178</v>
      </c>
      <c r="D9" s="4" t="s">
        <v>364</v>
      </c>
      <c r="E9" s="4" t="s">
        <v>357</v>
      </c>
      <c r="F9" s="4" t="s">
        <v>192</v>
      </c>
      <c r="G9" s="13">
        <v>6</v>
      </c>
      <c r="H9" s="14">
        <v>4</v>
      </c>
      <c r="I9" s="14">
        <v>3</v>
      </c>
      <c r="J9" s="14">
        <v>6</v>
      </c>
      <c r="K9" s="14">
        <v>6</v>
      </c>
      <c r="L9" s="14">
        <v>1</v>
      </c>
      <c r="M9" s="14">
        <v>3</v>
      </c>
      <c r="N9" s="14">
        <v>6</v>
      </c>
      <c r="O9" s="14">
        <v>6</v>
      </c>
      <c r="P9" s="15">
        <v>3</v>
      </c>
      <c r="Q9" s="4" t="s">
        <v>186</v>
      </c>
      <c r="R9" s="4" t="s">
        <v>358</v>
      </c>
      <c r="S9" s="4" t="s">
        <v>348</v>
      </c>
      <c r="T9">
        <v>6</v>
      </c>
      <c r="U9" s="31">
        <f t="shared" si="0"/>
        <v>54.54545454545454</v>
      </c>
      <c r="V9">
        <f t="shared" si="1"/>
        <v>2004</v>
      </c>
      <c r="W9">
        <f t="shared" si="2"/>
        <v>20</v>
      </c>
      <c r="X9" s="22" t="b">
        <f t="shared" si="3"/>
        <v>1</v>
      </c>
    </row>
    <row r="10" spans="1:24" x14ac:dyDescent="0.35">
      <c r="A10" s="27">
        <v>2016</v>
      </c>
      <c r="B10" s="4" t="s">
        <v>199</v>
      </c>
      <c r="C10" s="6" t="s">
        <v>184</v>
      </c>
      <c r="D10" s="6" t="s">
        <v>360</v>
      </c>
      <c r="E10" s="7" t="s">
        <v>339</v>
      </c>
      <c r="F10" s="6" t="s">
        <v>424</v>
      </c>
      <c r="G10" s="10">
        <v>6</v>
      </c>
      <c r="H10" s="11">
        <v>1</v>
      </c>
      <c r="I10" s="11">
        <v>7</v>
      </c>
      <c r="J10" s="11">
        <v>5</v>
      </c>
      <c r="K10" s="11">
        <v>7</v>
      </c>
      <c r="L10" s="11">
        <v>6</v>
      </c>
      <c r="M10" s="11"/>
      <c r="N10" s="11"/>
      <c r="O10" s="11"/>
      <c r="P10" s="12"/>
      <c r="Q10" s="6" t="s">
        <v>187</v>
      </c>
      <c r="R10" s="6" t="s">
        <v>352</v>
      </c>
      <c r="S10" s="6" t="s">
        <v>345</v>
      </c>
      <c r="T10">
        <v>10</v>
      </c>
      <c r="U10" s="31">
        <f t="shared" si="0"/>
        <v>62.5</v>
      </c>
      <c r="V10">
        <f t="shared" si="1"/>
        <v>2008</v>
      </c>
      <c r="W10">
        <f t="shared" si="2"/>
        <v>16</v>
      </c>
      <c r="X10" s="22" t="b">
        <f t="shared" si="3"/>
        <v>0</v>
      </c>
    </row>
    <row r="11" spans="1:24" x14ac:dyDescent="0.35">
      <c r="A11" s="28">
        <v>2015</v>
      </c>
      <c r="B11" s="4" t="s">
        <v>199</v>
      </c>
      <c r="C11" s="4" t="s">
        <v>184</v>
      </c>
      <c r="D11" s="4" t="s">
        <v>360</v>
      </c>
      <c r="E11" s="4" t="s">
        <v>339</v>
      </c>
      <c r="F11" s="4" t="s">
        <v>423</v>
      </c>
      <c r="G11" s="13">
        <v>7</v>
      </c>
      <c r="H11" s="14">
        <v>6</v>
      </c>
      <c r="I11" s="14">
        <v>6</v>
      </c>
      <c r="J11" s="14">
        <v>7</v>
      </c>
      <c r="K11" s="14">
        <v>6</v>
      </c>
      <c r="L11" s="14">
        <v>3</v>
      </c>
      <c r="M11" s="14">
        <v>6</v>
      </c>
      <c r="N11" s="14">
        <v>0</v>
      </c>
      <c r="O11" s="14"/>
      <c r="P11" s="15"/>
      <c r="Q11" s="4" t="s">
        <v>187</v>
      </c>
      <c r="R11" s="4" t="s">
        <v>352</v>
      </c>
      <c r="S11" s="4" t="s">
        <v>345</v>
      </c>
      <c r="T11">
        <v>10</v>
      </c>
      <c r="U11" s="31">
        <f t="shared" si="0"/>
        <v>60.975609756097562</v>
      </c>
      <c r="V11">
        <f t="shared" si="1"/>
        <v>2008</v>
      </c>
      <c r="W11">
        <f t="shared" si="2"/>
        <v>16</v>
      </c>
      <c r="X11" s="22" t="b">
        <f t="shared" si="3"/>
        <v>1</v>
      </c>
    </row>
    <row r="12" spans="1:24" x14ac:dyDescent="0.35">
      <c r="A12" s="27">
        <v>2014</v>
      </c>
      <c r="B12" s="4" t="s">
        <v>199</v>
      </c>
      <c r="C12" s="6" t="s">
        <v>190</v>
      </c>
      <c r="D12" s="6" t="s">
        <v>364</v>
      </c>
      <c r="E12" s="6" t="s">
        <v>357</v>
      </c>
      <c r="F12" s="6" t="s">
        <v>191</v>
      </c>
      <c r="G12" s="10">
        <v>6</v>
      </c>
      <c r="H12" s="11">
        <v>3</v>
      </c>
      <c r="I12" s="11">
        <v>6</v>
      </c>
      <c r="J12" s="11">
        <v>2</v>
      </c>
      <c r="K12" s="11">
        <v>3</v>
      </c>
      <c r="L12" s="11">
        <v>6</v>
      </c>
      <c r="M12" s="11">
        <v>6</v>
      </c>
      <c r="N12" s="11">
        <v>3</v>
      </c>
      <c r="O12" s="11"/>
      <c r="P12" s="12"/>
      <c r="Q12" s="6" t="s">
        <v>186</v>
      </c>
      <c r="R12" s="6" t="s">
        <v>358</v>
      </c>
      <c r="S12" s="6" t="s">
        <v>348</v>
      </c>
      <c r="T12">
        <v>1</v>
      </c>
      <c r="U12" s="31">
        <f t="shared" si="0"/>
        <v>60</v>
      </c>
      <c r="V12">
        <f t="shared" si="1"/>
        <v>2014</v>
      </c>
      <c r="W12">
        <f t="shared" si="2"/>
        <v>10</v>
      </c>
      <c r="X12" s="22" t="b">
        <f t="shared" si="3"/>
        <v>0</v>
      </c>
    </row>
    <row r="13" spans="1:24" x14ac:dyDescent="0.35">
      <c r="A13" s="28">
        <v>2013</v>
      </c>
      <c r="B13" s="4" t="s">
        <v>199</v>
      </c>
      <c r="C13" s="4" t="s">
        <v>184</v>
      </c>
      <c r="D13" s="4" t="s">
        <v>360</v>
      </c>
      <c r="E13" s="4" t="s">
        <v>339</v>
      </c>
      <c r="F13" s="4" t="s">
        <v>422</v>
      </c>
      <c r="G13" s="13">
        <v>6</v>
      </c>
      <c r="H13" s="14">
        <v>7</v>
      </c>
      <c r="I13" s="14">
        <v>7</v>
      </c>
      <c r="J13" s="14">
        <v>6</v>
      </c>
      <c r="K13" s="14">
        <v>6</v>
      </c>
      <c r="L13" s="14">
        <v>3</v>
      </c>
      <c r="M13" s="14">
        <v>6</v>
      </c>
      <c r="N13" s="14">
        <v>2</v>
      </c>
      <c r="O13" s="14"/>
      <c r="P13" s="15"/>
      <c r="Q13" s="4" t="s">
        <v>187</v>
      </c>
      <c r="R13" s="4" t="s">
        <v>352</v>
      </c>
      <c r="S13" s="4" t="s">
        <v>345</v>
      </c>
      <c r="T13">
        <v>10</v>
      </c>
      <c r="U13" s="31">
        <f t="shared" si="0"/>
        <v>58.139534883720934</v>
      </c>
      <c r="V13">
        <f t="shared" si="1"/>
        <v>2008</v>
      </c>
      <c r="W13">
        <f t="shared" si="2"/>
        <v>16</v>
      </c>
      <c r="X13" s="22" t="b">
        <f t="shared" si="3"/>
        <v>1</v>
      </c>
    </row>
    <row r="14" spans="1:24" x14ac:dyDescent="0.35">
      <c r="A14" s="27">
        <v>2012</v>
      </c>
      <c r="B14" s="4" t="s">
        <v>199</v>
      </c>
      <c r="C14" s="6" t="s">
        <v>184</v>
      </c>
      <c r="D14" s="6" t="s">
        <v>360</v>
      </c>
      <c r="E14" s="7" t="s">
        <v>339</v>
      </c>
      <c r="F14" s="6" t="s">
        <v>421</v>
      </c>
      <c r="G14" s="10">
        <v>5</v>
      </c>
      <c r="H14" s="11">
        <v>7</v>
      </c>
      <c r="I14" s="11">
        <v>6</v>
      </c>
      <c r="J14" s="11">
        <v>4</v>
      </c>
      <c r="K14" s="11">
        <v>6</v>
      </c>
      <c r="L14" s="11">
        <v>2</v>
      </c>
      <c r="M14" s="11">
        <v>6</v>
      </c>
      <c r="N14" s="11">
        <v>7</v>
      </c>
      <c r="O14" s="11">
        <v>7</v>
      </c>
      <c r="P14" s="12">
        <v>5</v>
      </c>
      <c r="Q14" s="6" t="s">
        <v>186</v>
      </c>
      <c r="R14" s="6" t="s">
        <v>358</v>
      </c>
      <c r="S14" s="6" t="s">
        <v>348</v>
      </c>
      <c r="T14">
        <v>10</v>
      </c>
      <c r="U14" s="31">
        <f t="shared" si="0"/>
        <v>54.54545454545454</v>
      </c>
      <c r="V14">
        <f t="shared" si="1"/>
        <v>2008</v>
      </c>
      <c r="W14">
        <f t="shared" si="2"/>
        <v>16</v>
      </c>
      <c r="X14" s="22" t="b">
        <f t="shared" si="3"/>
        <v>1</v>
      </c>
    </row>
    <row r="15" spans="1:24" x14ac:dyDescent="0.35">
      <c r="A15" s="28">
        <v>2011</v>
      </c>
      <c r="B15" s="4" t="s">
        <v>199</v>
      </c>
      <c r="C15" s="4" t="s">
        <v>184</v>
      </c>
      <c r="D15" s="4" t="s">
        <v>360</v>
      </c>
      <c r="E15" s="4" t="s">
        <v>339</v>
      </c>
      <c r="F15" s="4" t="s">
        <v>188</v>
      </c>
      <c r="G15" s="13">
        <v>6</v>
      </c>
      <c r="H15" s="14">
        <v>4</v>
      </c>
      <c r="I15" s="14">
        <v>6</v>
      </c>
      <c r="J15" s="14">
        <v>2</v>
      </c>
      <c r="K15" s="14">
        <v>6</v>
      </c>
      <c r="L15" s="14">
        <v>3</v>
      </c>
      <c r="M15" s="14"/>
      <c r="N15" s="14"/>
      <c r="O15" s="14"/>
      <c r="P15" s="15"/>
      <c r="Q15" s="4" t="s">
        <v>187</v>
      </c>
      <c r="R15" s="4" t="s">
        <v>352</v>
      </c>
      <c r="S15" s="4" t="s">
        <v>345</v>
      </c>
      <c r="T15">
        <v>10</v>
      </c>
      <c r="U15" s="31">
        <f t="shared" si="0"/>
        <v>66.666666666666657</v>
      </c>
      <c r="V15">
        <f t="shared" si="1"/>
        <v>2008</v>
      </c>
      <c r="W15">
        <f t="shared" si="2"/>
        <v>16</v>
      </c>
      <c r="X15" s="22" t="b">
        <f t="shared" si="3"/>
        <v>0</v>
      </c>
    </row>
    <row r="16" spans="1:24" x14ac:dyDescent="0.35">
      <c r="A16" s="27">
        <v>2010</v>
      </c>
      <c r="B16" s="4" t="s">
        <v>199</v>
      </c>
      <c r="C16" s="6" t="s">
        <v>178</v>
      </c>
      <c r="D16" s="6" t="s">
        <v>364</v>
      </c>
      <c r="E16" s="6" t="s">
        <v>357</v>
      </c>
      <c r="F16" s="6" t="s">
        <v>420</v>
      </c>
      <c r="G16" s="10">
        <v>6</v>
      </c>
      <c r="H16" s="11">
        <v>3</v>
      </c>
      <c r="I16" s="11">
        <v>6</v>
      </c>
      <c r="J16" s="11">
        <v>4</v>
      </c>
      <c r="K16" s="11">
        <v>7</v>
      </c>
      <c r="L16" s="11">
        <v>6</v>
      </c>
      <c r="M16" s="11"/>
      <c r="N16" s="11"/>
      <c r="O16" s="11"/>
      <c r="P16" s="12"/>
      <c r="Q16" s="6" t="s">
        <v>187</v>
      </c>
      <c r="R16" s="6" t="s">
        <v>352</v>
      </c>
      <c r="S16" s="6" t="s">
        <v>345</v>
      </c>
      <c r="T16">
        <v>6</v>
      </c>
      <c r="U16" s="31">
        <f t="shared" si="0"/>
        <v>59.375</v>
      </c>
      <c r="V16">
        <f t="shared" si="1"/>
        <v>2004</v>
      </c>
      <c r="W16">
        <f t="shared" si="2"/>
        <v>20</v>
      </c>
      <c r="X16" s="22" t="b">
        <f t="shared" si="3"/>
        <v>0</v>
      </c>
    </row>
    <row r="17" spans="1:24" x14ac:dyDescent="0.35">
      <c r="A17" s="28">
        <v>2009</v>
      </c>
      <c r="B17" s="4" t="s">
        <v>199</v>
      </c>
      <c r="C17" s="4" t="s">
        <v>186</v>
      </c>
      <c r="D17" s="4" t="s">
        <v>358</v>
      </c>
      <c r="E17" s="4" t="s">
        <v>348</v>
      </c>
      <c r="F17" s="4" t="s">
        <v>419</v>
      </c>
      <c r="G17" s="13">
        <v>7</v>
      </c>
      <c r="H17" s="14">
        <v>5</v>
      </c>
      <c r="I17" s="14">
        <v>3</v>
      </c>
      <c r="J17" s="14">
        <v>6</v>
      </c>
      <c r="K17" s="14">
        <v>7</v>
      </c>
      <c r="L17" s="14">
        <v>6</v>
      </c>
      <c r="M17" s="14">
        <v>3</v>
      </c>
      <c r="N17" s="14">
        <v>6</v>
      </c>
      <c r="O17" s="14">
        <v>6</v>
      </c>
      <c r="P17" s="15">
        <v>2</v>
      </c>
      <c r="Q17" s="4" t="s">
        <v>178</v>
      </c>
      <c r="R17" s="4" t="s">
        <v>364</v>
      </c>
      <c r="S17" s="4" t="s">
        <v>357</v>
      </c>
      <c r="T17">
        <v>2</v>
      </c>
      <c r="U17" s="31">
        <f t="shared" si="0"/>
        <v>50.980392156862742</v>
      </c>
      <c r="V17">
        <f t="shared" si="1"/>
        <v>2009</v>
      </c>
      <c r="W17">
        <f t="shared" si="2"/>
        <v>15</v>
      </c>
      <c r="X17" s="22" t="b">
        <f t="shared" si="3"/>
        <v>1</v>
      </c>
    </row>
    <row r="18" spans="1:24" x14ac:dyDescent="0.35">
      <c r="A18" s="27">
        <v>2008</v>
      </c>
      <c r="B18" s="4" t="s">
        <v>199</v>
      </c>
      <c r="C18" s="6" t="s">
        <v>184</v>
      </c>
      <c r="D18" s="6" t="s">
        <v>360</v>
      </c>
      <c r="E18" s="7" t="s">
        <v>339</v>
      </c>
      <c r="F18" s="6" t="s">
        <v>418</v>
      </c>
      <c r="G18" s="10">
        <v>4</v>
      </c>
      <c r="H18" s="11">
        <v>6</v>
      </c>
      <c r="I18" s="11">
        <v>6</v>
      </c>
      <c r="J18" s="11">
        <v>4</v>
      </c>
      <c r="K18" s="11">
        <v>6</v>
      </c>
      <c r="L18" s="11">
        <v>3</v>
      </c>
      <c r="M18" s="11">
        <v>7</v>
      </c>
      <c r="N18" s="11">
        <v>6</v>
      </c>
      <c r="O18" s="11"/>
      <c r="P18" s="12"/>
      <c r="Q18" s="6" t="s">
        <v>185</v>
      </c>
      <c r="R18" s="6" t="s">
        <v>369</v>
      </c>
      <c r="S18" s="6" t="s">
        <v>347</v>
      </c>
      <c r="T18">
        <v>10</v>
      </c>
      <c r="U18" s="31">
        <f t="shared" si="0"/>
        <v>54.761904761904766</v>
      </c>
      <c r="V18">
        <f t="shared" si="1"/>
        <v>2008</v>
      </c>
      <c r="W18">
        <f t="shared" si="2"/>
        <v>16</v>
      </c>
      <c r="X18" s="22" t="b">
        <f t="shared" si="3"/>
        <v>1</v>
      </c>
    </row>
    <row r="19" spans="1:24" x14ac:dyDescent="0.35">
      <c r="A19" s="28">
        <v>2007</v>
      </c>
      <c r="B19" s="4" t="s">
        <v>199</v>
      </c>
      <c r="C19" s="4" t="s">
        <v>178</v>
      </c>
      <c r="D19" s="4" t="s">
        <v>364</v>
      </c>
      <c r="E19" s="4" t="s">
        <v>357</v>
      </c>
      <c r="F19" s="4" t="s">
        <v>417</v>
      </c>
      <c r="G19" s="13">
        <v>7</v>
      </c>
      <c r="H19" s="14">
        <v>6</v>
      </c>
      <c r="I19" s="14">
        <v>6</v>
      </c>
      <c r="J19" s="14">
        <v>4</v>
      </c>
      <c r="K19" s="14">
        <v>6</v>
      </c>
      <c r="L19" s="14">
        <v>4</v>
      </c>
      <c r="M19" s="14"/>
      <c r="N19" s="14"/>
      <c r="O19" s="14"/>
      <c r="P19" s="15"/>
      <c r="Q19" s="4" t="s">
        <v>183</v>
      </c>
      <c r="R19" s="4" t="s">
        <v>381</v>
      </c>
      <c r="S19" s="4" t="s">
        <v>388</v>
      </c>
      <c r="T19">
        <v>6</v>
      </c>
      <c r="U19" s="31">
        <f t="shared" si="0"/>
        <v>57.575757575757578</v>
      </c>
      <c r="V19">
        <f t="shared" si="1"/>
        <v>2004</v>
      </c>
      <c r="W19">
        <f t="shared" si="2"/>
        <v>20</v>
      </c>
      <c r="X19" s="22" t="b">
        <f t="shared" si="3"/>
        <v>0</v>
      </c>
    </row>
    <row r="20" spans="1:24" x14ac:dyDescent="0.35">
      <c r="A20" s="27">
        <v>2006</v>
      </c>
      <c r="B20" s="4" t="s">
        <v>199</v>
      </c>
      <c r="C20" s="6" t="s">
        <v>178</v>
      </c>
      <c r="D20" s="6" t="s">
        <v>364</v>
      </c>
      <c r="E20" s="6" t="s">
        <v>357</v>
      </c>
      <c r="F20" s="6" t="s">
        <v>182</v>
      </c>
      <c r="G20" s="10">
        <v>5</v>
      </c>
      <c r="H20" s="11">
        <v>7</v>
      </c>
      <c r="I20" s="11">
        <v>7</v>
      </c>
      <c r="J20" s="11">
        <v>5</v>
      </c>
      <c r="K20" s="11">
        <v>6</v>
      </c>
      <c r="L20" s="11">
        <v>0</v>
      </c>
      <c r="M20" s="11">
        <v>6</v>
      </c>
      <c r="N20" s="11">
        <v>2</v>
      </c>
      <c r="O20" s="11"/>
      <c r="P20" s="12"/>
      <c r="Q20" s="6" t="s">
        <v>181</v>
      </c>
      <c r="R20" s="6" t="s">
        <v>382</v>
      </c>
      <c r="S20" s="6" t="s">
        <v>387</v>
      </c>
      <c r="T20">
        <v>6</v>
      </c>
      <c r="U20" s="31">
        <f t="shared" si="0"/>
        <v>63.157894736842103</v>
      </c>
      <c r="V20">
        <f t="shared" si="1"/>
        <v>2004</v>
      </c>
      <c r="W20">
        <f t="shared" si="2"/>
        <v>20</v>
      </c>
      <c r="X20" s="22" t="b">
        <f t="shared" si="3"/>
        <v>1</v>
      </c>
    </row>
    <row r="21" spans="1:24" x14ac:dyDescent="0.35">
      <c r="A21" s="28">
        <v>2005</v>
      </c>
      <c r="B21" s="4" t="s">
        <v>199</v>
      </c>
      <c r="C21" s="4" t="s">
        <v>175</v>
      </c>
      <c r="D21" s="4" t="s">
        <v>368</v>
      </c>
      <c r="E21" s="4" t="s">
        <v>340</v>
      </c>
      <c r="F21" s="4" t="s">
        <v>180</v>
      </c>
      <c r="G21" s="13">
        <v>1</v>
      </c>
      <c r="H21" s="14">
        <v>6</v>
      </c>
      <c r="I21" s="14">
        <v>6</v>
      </c>
      <c r="J21" s="14">
        <v>3</v>
      </c>
      <c r="K21" s="14">
        <v>6</v>
      </c>
      <c r="L21" s="14">
        <v>4</v>
      </c>
      <c r="M21" s="14">
        <v>6</v>
      </c>
      <c r="N21" s="14">
        <v>4</v>
      </c>
      <c r="O21" s="14"/>
      <c r="P21" s="15"/>
      <c r="Q21" s="4" t="s">
        <v>179</v>
      </c>
      <c r="R21" s="4" t="s">
        <v>359</v>
      </c>
      <c r="S21" s="4" t="s">
        <v>355</v>
      </c>
      <c r="T21">
        <v>1</v>
      </c>
      <c r="U21" s="31">
        <f t="shared" si="0"/>
        <v>52.777777777777779</v>
      </c>
      <c r="V21">
        <f t="shared" si="1"/>
        <v>2005</v>
      </c>
      <c r="W21">
        <f t="shared" si="2"/>
        <v>19</v>
      </c>
      <c r="X21" s="22" t="b">
        <f t="shared" si="3"/>
        <v>1</v>
      </c>
    </row>
    <row r="22" spans="1:24" x14ac:dyDescent="0.35">
      <c r="A22" s="27">
        <v>2004</v>
      </c>
      <c r="B22" s="4" t="s">
        <v>199</v>
      </c>
      <c r="C22" s="6" t="s">
        <v>178</v>
      </c>
      <c r="D22" s="6" t="s">
        <v>364</v>
      </c>
      <c r="E22" s="6" t="s">
        <v>357</v>
      </c>
      <c r="F22" s="6" t="s">
        <v>416</v>
      </c>
      <c r="G22" s="10">
        <v>7</v>
      </c>
      <c r="H22" s="11">
        <v>6</v>
      </c>
      <c r="I22" s="11">
        <v>6</v>
      </c>
      <c r="J22" s="11">
        <v>4</v>
      </c>
      <c r="K22" s="11">
        <v>6</v>
      </c>
      <c r="L22" s="11">
        <v>2</v>
      </c>
      <c r="M22" s="11"/>
      <c r="N22" s="11"/>
      <c r="O22" s="11"/>
      <c r="P22" s="12"/>
      <c r="Q22" s="6" t="s">
        <v>175</v>
      </c>
      <c r="R22" s="6" t="s">
        <v>368</v>
      </c>
      <c r="S22" s="6" t="s">
        <v>340</v>
      </c>
      <c r="T22">
        <v>6</v>
      </c>
      <c r="U22" s="31">
        <f t="shared" si="0"/>
        <v>61.29032258064516</v>
      </c>
      <c r="V22">
        <f t="shared" si="1"/>
        <v>2004</v>
      </c>
      <c r="W22">
        <f t="shared" si="2"/>
        <v>20</v>
      </c>
      <c r="X22" s="22" t="b">
        <f t="shared" si="3"/>
        <v>0</v>
      </c>
    </row>
    <row r="23" spans="1:24" x14ac:dyDescent="0.35">
      <c r="A23" s="28">
        <v>2003</v>
      </c>
      <c r="B23" s="4" t="s">
        <v>199</v>
      </c>
      <c r="C23" s="4" t="s">
        <v>162</v>
      </c>
      <c r="D23" s="4" t="s">
        <v>362</v>
      </c>
      <c r="E23" s="8" t="s">
        <v>336</v>
      </c>
      <c r="F23" s="4" t="s">
        <v>177</v>
      </c>
      <c r="G23" s="13">
        <v>6</v>
      </c>
      <c r="H23" s="14">
        <v>2</v>
      </c>
      <c r="I23" s="14">
        <v>6</v>
      </c>
      <c r="J23" s="14">
        <v>2</v>
      </c>
      <c r="K23" s="14">
        <v>6</v>
      </c>
      <c r="L23" s="14">
        <v>1</v>
      </c>
      <c r="M23" s="14"/>
      <c r="N23" s="14"/>
      <c r="O23" s="14"/>
      <c r="P23" s="15"/>
      <c r="Q23" s="4" t="s">
        <v>176</v>
      </c>
      <c r="R23" s="4" t="s">
        <v>346</v>
      </c>
      <c r="S23" s="4" t="s">
        <v>344</v>
      </c>
      <c r="T23">
        <v>4</v>
      </c>
      <c r="U23" s="31">
        <f t="shared" si="0"/>
        <v>78.260869565217391</v>
      </c>
      <c r="V23">
        <f t="shared" si="1"/>
        <v>1995</v>
      </c>
      <c r="W23">
        <f t="shared" si="2"/>
        <v>29</v>
      </c>
      <c r="X23" s="22" t="b">
        <f t="shared" si="3"/>
        <v>0</v>
      </c>
    </row>
    <row r="24" spans="1:24" x14ac:dyDescent="0.35">
      <c r="A24" s="27">
        <v>2002</v>
      </c>
      <c r="B24" s="4" t="s">
        <v>199</v>
      </c>
      <c r="C24" s="6" t="s">
        <v>174</v>
      </c>
      <c r="D24" s="6" t="s">
        <v>370</v>
      </c>
      <c r="E24" s="6" t="s">
        <v>338</v>
      </c>
      <c r="F24" s="6" t="s">
        <v>415</v>
      </c>
      <c r="G24" s="10">
        <v>3</v>
      </c>
      <c r="H24" s="11">
        <v>6</v>
      </c>
      <c r="I24" s="11">
        <v>6</v>
      </c>
      <c r="J24" s="11">
        <v>4</v>
      </c>
      <c r="K24" s="11">
        <v>6</v>
      </c>
      <c r="L24" s="11">
        <v>4</v>
      </c>
      <c r="M24" s="11">
        <v>7</v>
      </c>
      <c r="N24" s="11">
        <v>6</v>
      </c>
      <c r="O24" s="11"/>
      <c r="P24" s="12"/>
      <c r="Q24" s="6" t="s">
        <v>175</v>
      </c>
      <c r="R24" s="6" t="s">
        <v>368</v>
      </c>
      <c r="S24" s="6" t="s">
        <v>340</v>
      </c>
      <c r="T24">
        <v>1</v>
      </c>
      <c r="U24" s="31">
        <f t="shared" si="0"/>
        <v>52.380952380952387</v>
      </c>
      <c r="V24">
        <f t="shared" si="1"/>
        <v>2002</v>
      </c>
      <c r="W24">
        <f t="shared" si="2"/>
        <v>22</v>
      </c>
      <c r="X24" s="22" t="b">
        <f t="shared" si="3"/>
        <v>1</v>
      </c>
    </row>
    <row r="25" spans="1:24" x14ac:dyDescent="0.35">
      <c r="A25" s="28">
        <v>2001</v>
      </c>
      <c r="B25" s="4" t="s">
        <v>199</v>
      </c>
      <c r="C25" s="4" t="s">
        <v>162</v>
      </c>
      <c r="D25" s="4" t="s">
        <v>362</v>
      </c>
      <c r="E25" s="8" t="s">
        <v>336</v>
      </c>
      <c r="F25" s="4" t="s">
        <v>173</v>
      </c>
      <c r="G25" s="13">
        <v>6</v>
      </c>
      <c r="H25" s="14">
        <v>4</v>
      </c>
      <c r="I25" s="14">
        <v>6</v>
      </c>
      <c r="J25" s="14">
        <v>2</v>
      </c>
      <c r="K25" s="14">
        <v>6</v>
      </c>
      <c r="L25" s="14">
        <v>2</v>
      </c>
      <c r="M25" s="14"/>
      <c r="N25" s="14"/>
      <c r="O25" s="14"/>
      <c r="P25" s="15"/>
      <c r="Q25" s="4" t="s">
        <v>172</v>
      </c>
      <c r="R25" s="4" t="s">
        <v>369</v>
      </c>
      <c r="S25" s="4" t="s">
        <v>347</v>
      </c>
      <c r="T25">
        <v>4</v>
      </c>
      <c r="U25" s="31">
        <f t="shared" si="0"/>
        <v>69.230769230769226</v>
      </c>
      <c r="V25">
        <f t="shared" si="1"/>
        <v>1995</v>
      </c>
      <c r="W25">
        <f t="shared" si="2"/>
        <v>29</v>
      </c>
      <c r="X25" s="22" t="b">
        <f t="shared" si="3"/>
        <v>0</v>
      </c>
    </row>
    <row r="26" spans="1:24" x14ac:dyDescent="0.35">
      <c r="A26" s="27">
        <v>2000</v>
      </c>
      <c r="B26" s="4" t="s">
        <v>199</v>
      </c>
      <c r="C26" s="6" t="s">
        <v>162</v>
      </c>
      <c r="D26" s="6" t="s">
        <v>362</v>
      </c>
      <c r="E26" s="6" t="s">
        <v>336</v>
      </c>
      <c r="F26" s="6" t="s">
        <v>171</v>
      </c>
      <c r="G26" s="10">
        <v>3</v>
      </c>
      <c r="H26" s="11">
        <v>6</v>
      </c>
      <c r="I26" s="11">
        <v>6</v>
      </c>
      <c r="J26" s="11">
        <v>3</v>
      </c>
      <c r="K26" s="11">
        <v>6</v>
      </c>
      <c r="L26" s="11">
        <v>2</v>
      </c>
      <c r="M26" s="11">
        <v>6</v>
      </c>
      <c r="N26" s="11">
        <v>4</v>
      </c>
      <c r="O26" s="11"/>
      <c r="P26" s="12"/>
      <c r="Q26" s="6" t="s">
        <v>169</v>
      </c>
      <c r="R26" s="6" t="s">
        <v>368</v>
      </c>
      <c r="S26" s="6" t="s">
        <v>340</v>
      </c>
      <c r="T26">
        <v>4</v>
      </c>
      <c r="U26" s="31">
        <f t="shared" si="0"/>
        <v>58.333333333333336</v>
      </c>
      <c r="V26">
        <f t="shared" si="1"/>
        <v>1995</v>
      </c>
      <c r="W26">
        <f t="shared" si="2"/>
        <v>29</v>
      </c>
      <c r="X26" s="22" t="b">
        <f t="shared" si="3"/>
        <v>1</v>
      </c>
    </row>
    <row r="27" spans="1:24" x14ac:dyDescent="0.35">
      <c r="A27" s="28">
        <v>1999</v>
      </c>
      <c r="B27" s="4" t="s">
        <v>199</v>
      </c>
      <c r="C27" s="4" t="s">
        <v>169</v>
      </c>
      <c r="D27" s="4" t="s">
        <v>368</v>
      </c>
      <c r="E27" s="4" t="s">
        <v>340</v>
      </c>
      <c r="F27" s="4" t="s">
        <v>414</v>
      </c>
      <c r="G27" s="13">
        <v>4</v>
      </c>
      <c r="H27" s="14">
        <v>6</v>
      </c>
      <c r="I27" s="14">
        <v>6</v>
      </c>
      <c r="J27" s="14">
        <v>0</v>
      </c>
      <c r="K27" s="14">
        <v>6</v>
      </c>
      <c r="L27" s="14">
        <v>3</v>
      </c>
      <c r="M27" s="14">
        <v>7</v>
      </c>
      <c r="N27" s="14">
        <v>6</v>
      </c>
      <c r="O27" s="14"/>
      <c r="P27" s="15"/>
      <c r="Q27" s="4" t="s">
        <v>170</v>
      </c>
      <c r="R27" s="4" t="s">
        <v>370</v>
      </c>
      <c r="S27" s="4" t="s">
        <v>338</v>
      </c>
      <c r="T27">
        <v>1</v>
      </c>
      <c r="U27" s="31">
        <f t="shared" si="0"/>
        <v>60.526315789473685</v>
      </c>
      <c r="V27">
        <f t="shared" si="1"/>
        <v>1999</v>
      </c>
      <c r="W27">
        <f t="shared" si="2"/>
        <v>25</v>
      </c>
      <c r="X27" s="22" t="b">
        <f t="shared" si="3"/>
        <v>0</v>
      </c>
    </row>
    <row r="28" spans="1:24" x14ac:dyDescent="0.35">
      <c r="A28" s="27">
        <v>1998</v>
      </c>
      <c r="B28" s="4" t="s">
        <v>199</v>
      </c>
      <c r="C28" s="6" t="s">
        <v>167</v>
      </c>
      <c r="D28" s="6" t="s">
        <v>371</v>
      </c>
      <c r="E28" s="6" t="s">
        <v>350</v>
      </c>
      <c r="F28" s="6" t="s">
        <v>154</v>
      </c>
      <c r="G28" s="10">
        <v>6</v>
      </c>
      <c r="H28" s="11">
        <v>2</v>
      </c>
      <c r="I28" s="11">
        <v>6</v>
      </c>
      <c r="J28" s="11">
        <v>2</v>
      </c>
      <c r="K28" s="11">
        <v>6</v>
      </c>
      <c r="L28" s="11">
        <v>2</v>
      </c>
      <c r="M28" s="11"/>
      <c r="N28" s="11"/>
      <c r="O28" s="11"/>
      <c r="P28" s="12"/>
      <c r="Q28" s="6" t="s">
        <v>168</v>
      </c>
      <c r="R28" s="6" t="s">
        <v>381</v>
      </c>
      <c r="S28" s="6" t="s">
        <v>388</v>
      </c>
      <c r="T28">
        <v>1</v>
      </c>
      <c r="U28" s="31">
        <f t="shared" si="0"/>
        <v>75</v>
      </c>
      <c r="V28">
        <f t="shared" si="1"/>
        <v>1998</v>
      </c>
      <c r="W28">
        <f t="shared" si="2"/>
        <v>26</v>
      </c>
      <c r="X28" s="22" t="b">
        <f t="shared" si="3"/>
        <v>0</v>
      </c>
    </row>
    <row r="29" spans="1:24" x14ac:dyDescent="0.35">
      <c r="A29" s="28">
        <v>1997</v>
      </c>
      <c r="B29" s="4" t="s">
        <v>199</v>
      </c>
      <c r="C29" s="4" t="s">
        <v>160</v>
      </c>
      <c r="D29" s="4" t="s">
        <v>362</v>
      </c>
      <c r="E29" s="8" t="s">
        <v>336</v>
      </c>
      <c r="F29" s="4" t="s">
        <v>166</v>
      </c>
      <c r="G29" s="13">
        <v>6</v>
      </c>
      <c r="H29" s="14">
        <v>2</v>
      </c>
      <c r="I29" s="14">
        <v>6</v>
      </c>
      <c r="J29" s="14">
        <v>3</v>
      </c>
      <c r="K29" s="14">
        <v>6</v>
      </c>
      <c r="L29" s="14">
        <v>3</v>
      </c>
      <c r="M29" s="14"/>
      <c r="N29" s="14"/>
      <c r="O29" s="14"/>
      <c r="P29" s="15"/>
      <c r="Q29" s="4" t="s">
        <v>165</v>
      </c>
      <c r="R29" s="4" t="s">
        <v>358</v>
      </c>
      <c r="S29" s="4" t="s">
        <v>348</v>
      </c>
      <c r="T29">
        <v>2</v>
      </c>
      <c r="U29" s="31">
        <f t="shared" si="0"/>
        <v>69.230769230769226</v>
      </c>
      <c r="V29">
        <f t="shared" si="1"/>
        <v>1994</v>
      </c>
      <c r="W29">
        <f t="shared" si="2"/>
        <v>30</v>
      </c>
      <c r="X29" s="22" t="b">
        <f t="shared" si="3"/>
        <v>0</v>
      </c>
    </row>
    <row r="30" spans="1:24" x14ac:dyDescent="0.35">
      <c r="A30" s="27">
        <v>1996</v>
      </c>
      <c r="B30" s="4" t="s">
        <v>199</v>
      </c>
      <c r="C30" s="6" t="s">
        <v>155</v>
      </c>
      <c r="D30" s="6" t="s">
        <v>346</v>
      </c>
      <c r="E30" s="6" t="s">
        <v>344</v>
      </c>
      <c r="F30" s="6" t="s">
        <v>164</v>
      </c>
      <c r="G30" s="10">
        <v>6</v>
      </c>
      <c r="H30" s="11">
        <v>2</v>
      </c>
      <c r="I30" s="11">
        <v>6</v>
      </c>
      <c r="J30" s="11">
        <v>4</v>
      </c>
      <c r="K30" s="11">
        <v>2</v>
      </c>
      <c r="L30" s="11">
        <v>6</v>
      </c>
      <c r="M30" s="11">
        <v>6</v>
      </c>
      <c r="N30" s="11">
        <v>2</v>
      </c>
      <c r="O30" s="11"/>
      <c r="P30" s="12"/>
      <c r="Q30" s="6" t="s">
        <v>163</v>
      </c>
      <c r="R30" s="6" t="s">
        <v>362</v>
      </c>
      <c r="S30" s="6" t="s">
        <v>336</v>
      </c>
      <c r="T30">
        <v>2</v>
      </c>
      <c r="U30" s="31">
        <f t="shared" si="0"/>
        <v>58.82352941176471</v>
      </c>
      <c r="V30">
        <f t="shared" si="1"/>
        <v>1991</v>
      </c>
      <c r="W30">
        <f t="shared" si="2"/>
        <v>33</v>
      </c>
      <c r="X30" s="22" t="b">
        <f t="shared" si="3"/>
        <v>0</v>
      </c>
    </row>
    <row r="31" spans="1:24" x14ac:dyDescent="0.35">
      <c r="A31" s="28">
        <v>1995</v>
      </c>
      <c r="B31" s="4" t="s">
        <v>199</v>
      </c>
      <c r="C31" s="4" t="s">
        <v>162</v>
      </c>
      <c r="D31" s="4" t="s">
        <v>362</v>
      </c>
      <c r="E31" s="8" t="s">
        <v>336</v>
      </c>
      <c r="F31" s="4" t="s">
        <v>413</v>
      </c>
      <c r="G31" s="13">
        <v>4</v>
      </c>
      <c r="H31" s="14">
        <v>6</v>
      </c>
      <c r="I31" s="14">
        <v>6</v>
      </c>
      <c r="J31" s="14">
        <v>1</v>
      </c>
      <c r="K31" s="14">
        <v>7</v>
      </c>
      <c r="L31" s="14">
        <v>6</v>
      </c>
      <c r="M31" s="14">
        <v>6</v>
      </c>
      <c r="N31" s="14">
        <v>4</v>
      </c>
      <c r="O31" s="14"/>
      <c r="P31" s="15"/>
      <c r="Q31" s="4" t="s">
        <v>160</v>
      </c>
      <c r="R31" s="4" t="s">
        <v>362</v>
      </c>
      <c r="S31" s="4" t="s">
        <v>336</v>
      </c>
      <c r="T31">
        <v>4</v>
      </c>
      <c r="U31" s="31">
        <f t="shared" si="0"/>
        <v>57.499999999999993</v>
      </c>
      <c r="V31">
        <f t="shared" si="1"/>
        <v>1995</v>
      </c>
      <c r="W31">
        <f t="shared" si="2"/>
        <v>29</v>
      </c>
      <c r="X31" s="22" t="b">
        <f t="shared" si="3"/>
        <v>0</v>
      </c>
    </row>
    <row r="32" spans="1:24" x14ac:dyDescent="0.35">
      <c r="A32" s="27">
        <v>1994</v>
      </c>
      <c r="B32" s="4" t="s">
        <v>199</v>
      </c>
      <c r="C32" s="6" t="s">
        <v>160</v>
      </c>
      <c r="D32" s="6" t="s">
        <v>362</v>
      </c>
      <c r="E32" s="6" t="s">
        <v>336</v>
      </c>
      <c r="F32" s="6" t="s">
        <v>412</v>
      </c>
      <c r="G32" s="10">
        <v>7</v>
      </c>
      <c r="H32" s="11">
        <v>6</v>
      </c>
      <c r="I32" s="11">
        <v>6</v>
      </c>
      <c r="J32" s="11">
        <v>4</v>
      </c>
      <c r="K32" s="11">
        <v>6</v>
      </c>
      <c r="L32" s="11">
        <v>4</v>
      </c>
      <c r="M32" s="11"/>
      <c r="N32" s="11"/>
      <c r="O32" s="11"/>
      <c r="P32" s="12"/>
      <c r="Q32" s="6" t="s">
        <v>161</v>
      </c>
      <c r="R32" s="6" t="s">
        <v>362</v>
      </c>
      <c r="S32" s="6" t="s">
        <v>336</v>
      </c>
      <c r="T32">
        <v>2</v>
      </c>
      <c r="U32" s="31">
        <f t="shared" si="0"/>
        <v>57.575757575757578</v>
      </c>
      <c r="V32">
        <f t="shared" si="1"/>
        <v>1994</v>
      </c>
      <c r="W32">
        <f t="shared" si="2"/>
        <v>30</v>
      </c>
      <c r="X32" s="22" t="b">
        <f t="shared" si="3"/>
        <v>0</v>
      </c>
    </row>
    <row r="33" spans="1:24" x14ac:dyDescent="0.35">
      <c r="A33" s="28">
        <v>1993</v>
      </c>
      <c r="B33" s="4" t="s">
        <v>199</v>
      </c>
      <c r="C33" s="4" t="s">
        <v>157</v>
      </c>
      <c r="D33" s="4" t="s">
        <v>362</v>
      </c>
      <c r="E33" s="8" t="s">
        <v>336</v>
      </c>
      <c r="F33" s="4" t="s">
        <v>159</v>
      </c>
      <c r="G33" s="13">
        <v>6</v>
      </c>
      <c r="H33" s="14">
        <v>2</v>
      </c>
      <c r="I33" s="14">
        <v>6</v>
      </c>
      <c r="J33" s="14">
        <v>1</v>
      </c>
      <c r="K33" s="14">
        <v>2</v>
      </c>
      <c r="L33" s="14">
        <v>6</v>
      </c>
      <c r="M33" s="14">
        <v>7</v>
      </c>
      <c r="N33" s="14">
        <v>5</v>
      </c>
      <c r="O33" s="14"/>
      <c r="P33" s="15"/>
      <c r="Q33" s="4" t="s">
        <v>150</v>
      </c>
      <c r="R33" s="4" t="s">
        <v>370</v>
      </c>
      <c r="S33" s="4" t="s">
        <v>338</v>
      </c>
      <c r="T33">
        <v>2</v>
      </c>
      <c r="U33" s="31">
        <f t="shared" si="0"/>
        <v>60</v>
      </c>
      <c r="V33">
        <f t="shared" si="1"/>
        <v>1992</v>
      </c>
      <c r="W33">
        <f t="shared" si="2"/>
        <v>32</v>
      </c>
      <c r="X33" s="22" t="b">
        <f t="shared" si="3"/>
        <v>0</v>
      </c>
    </row>
    <row r="34" spans="1:24" x14ac:dyDescent="0.35">
      <c r="A34" s="27">
        <v>1992</v>
      </c>
      <c r="B34" s="4" t="s">
        <v>199</v>
      </c>
      <c r="C34" s="6" t="s">
        <v>157</v>
      </c>
      <c r="D34" s="6" t="s">
        <v>362</v>
      </c>
      <c r="E34" s="6" t="s">
        <v>336</v>
      </c>
      <c r="F34" s="6" t="s">
        <v>158</v>
      </c>
      <c r="G34" s="10">
        <v>6</v>
      </c>
      <c r="H34" s="11">
        <v>3</v>
      </c>
      <c r="I34" s="11">
        <v>3</v>
      </c>
      <c r="J34" s="11">
        <v>6</v>
      </c>
      <c r="K34" s="11">
        <v>6</v>
      </c>
      <c r="L34" s="11">
        <v>4</v>
      </c>
      <c r="M34" s="11">
        <v>6</v>
      </c>
      <c r="N34" s="11">
        <v>2</v>
      </c>
      <c r="O34" s="11"/>
      <c r="P34" s="12"/>
      <c r="Q34" s="6" t="s">
        <v>150</v>
      </c>
      <c r="R34" s="6" t="s">
        <v>370</v>
      </c>
      <c r="S34" s="6" t="s">
        <v>338</v>
      </c>
      <c r="T34">
        <v>2</v>
      </c>
      <c r="U34" s="31">
        <f t="shared" si="0"/>
        <v>58.333333333333336</v>
      </c>
      <c r="V34">
        <f t="shared" si="1"/>
        <v>1992</v>
      </c>
      <c r="W34">
        <f t="shared" si="2"/>
        <v>32</v>
      </c>
      <c r="X34" s="22" t="b">
        <f t="shared" si="3"/>
        <v>1</v>
      </c>
    </row>
    <row r="35" spans="1:24" x14ac:dyDescent="0.35">
      <c r="A35" s="28">
        <v>1991</v>
      </c>
      <c r="B35" s="4" t="s">
        <v>199</v>
      </c>
      <c r="C35" s="4" t="s">
        <v>155</v>
      </c>
      <c r="D35" s="4" t="s">
        <v>346</v>
      </c>
      <c r="E35" s="4" t="s">
        <v>344</v>
      </c>
      <c r="F35" s="4" t="s">
        <v>156</v>
      </c>
      <c r="G35" s="13">
        <v>1</v>
      </c>
      <c r="H35" s="14">
        <v>6</v>
      </c>
      <c r="I35" s="14">
        <v>6</v>
      </c>
      <c r="J35" s="14">
        <v>4</v>
      </c>
      <c r="K35" s="14">
        <v>6</v>
      </c>
      <c r="L35" s="14">
        <v>4</v>
      </c>
      <c r="M35" s="14">
        <v>6</v>
      </c>
      <c r="N35" s="14">
        <v>4</v>
      </c>
      <c r="O35" s="14"/>
      <c r="P35" s="15"/>
      <c r="Q35" s="4" t="s">
        <v>147</v>
      </c>
      <c r="R35" s="4" t="s">
        <v>373</v>
      </c>
      <c r="S35" s="4" t="s">
        <v>337</v>
      </c>
      <c r="T35">
        <v>2</v>
      </c>
      <c r="U35" s="31">
        <f t="shared" si="0"/>
        <v>51.351351351351347</v>
      </c>
      <c r="V35">
        <f t="shared" si="1"/>
        <v>1991</v>
      </c>
      <c r="W35">
        <f t="shared" si="2"/>
        <v>33</v>
      </c>
      <c r="X35" s="22" t="b">
        <f t="shared" si="3"/>
        <v>1</v>
      </c>
    </row>
    <row r="36" spans="1:24" x14ac:dyDescent="0.35">
      <c r="A36" s="27">
        <v>1990</v>
      </c>
      <c r="B36" s="4" t="s">
        <v>199</v>
      </c>
      <c r="C36" s="6" t="s">
        <v>147</v>
      </c>
      <c r="D36" s="6" t="s">
        <v>373</v>
      </c>
      <c r="E36" s="6" t="s">
        <v>337</v>
      </c>
      <c r="F36" s="6" t="s">
        <v>411</v>
      </c>
      <c r="G36" s="10">
        <v>4</v>
      </c>
      <c r="H36" s="11">
        <v>6</v>
      </c>
      <c r="I36" s="11">
        <v>7</v>
      </c>
      <c r="J36" s="11">
        <v>6</v>
      </c>
      <c r="K36" s="11">
        <v>5</v>
      </c>
      <c r="L36" s="11">
        <v>2</v>
      </c>
      <c r="M36" s="11"/>
      <c r="N36" s="11"/>
      <c r="O36" s="11"/>
      <c r="P36" s="12"/>
      <c r="Q36" s="6" t="s">
        <v>150</v>
      </c>
      <c r="R36" s="6" t="s">
        <v>370</v>
      </c>
      <c r="S36" s="6" t="s">
        <v>338</v>
      </c>
      <c r="T36">
        <v>2</v>
      </c>
      <c r="U36" s="31">
        <f t="shared" si="0"/>
        <v>53.333333333333336</v>
      </c>
      <c r="V36">
        <f t="shared" si="1"/>
        <v>1989</v>
      </c>
      <c r="W36">
        <f t="shared" si="2"/>
        <v>35</v>
      </c>
      <c r="X36" s="22" t="b">
        <f t="shared" si="3"/>
        <v>1</v>
      </c>
    </row>
    <row r="37" spans="1:24" x14ac:dyDescent="0.35">
      <c r="A37" s="28">
        <v>1989</v>
      </c>
      <c r="B37" s="4" t="s">
        <v>199</v>
      </c>
      <c r="C37" s="4" t="s">
        <v>147</v>
      </c>
      <c r="D37" s="4" t="s">
        <v>373</v>
      </c>
      <c r="E37" s="8" t="s">
        <v>337</v>
      </c>
      <c r="F37" s="4" t="s">
        <v>154</v>
      </c>
      <c r="G37" s="13">
        <v>6</v>
      </c>
      <c r="H37" s="14">
        <v>2</v>
      </c>
      <c r="I37" s="14">
        <v>6</v>
      </c>
      <c r="J37" s="14">
        <v>2</v>
      </c>
      <c r="K37" s="14">
        <v>6</v>
      </c>
      <c r="L37" s="14">
        <v>2</v>
      </c>
      <c r="M37" s="14"/>
      <c r="N37" s="14"/>
      <c r="O37" s="14"/>
      <c r="P37" s="15"/>
      <c r="Q37" s="4" t="s">
        <v>153</v>
      </c>
      <c r="R37" s="4" t="s">
        <v>373</v>
      </c>
      <c r="S37" s="4" t="s">
        <v>337</v>
      </c>
      <c r="T37">
        <v>2</v>
      </c>
      <c r="U37" s="31">
        <f t="shared" si="0"/>
        <v>75</v>
      </c>
      <c r="V37">
        <f t="shared" si="1"/>
        <v>1989</v>
      </c>
      <c r="W37">
        <f t="shared" si="2"/>
        <v>35</v>
      </c>
      <c r="X37" s="22" t="b">
        <f t="shared" si="3"/>
        <v>0</v>
      </c>
    </row>
    <row r="38" spans="1:24" x14ac:dyDescent="0.35">
      <c r="A38" s="27">
        <v>1988</v>
      </c>
      <c r="B38" s="4" t="s">
        <v>199</v>
      </c>
      <c r="C38" s="6" t="s">
        <v>146</v>
      </c>
      <c r="D38" s="6" t="s">
        <v>370</v>
      </c>
      <c r="E38" s="6" t="s">
        <v>338</v>
      </c>
      <c r="F38" s="6" t="s">
        <v>410</v>
      </c>
      <c r="G38" s="10">
        <v>6</v>
      </c>
      <c r="H38" s="11">
        <v>3</v>
      </c>
      <c r="I38" s="11">
        <v>6</v>
      </c>
      <c r="J38" s="11">
        <v>7</v>
      </c>
      <c r="K38" s="11">
        <v>3</v>
      </c>
      <c r="L38" s="11">
        <v>6</v>
      </c>
      <c r="M38" s="11">
        <v>6</v>
      </c>
      <c r="N38" s="11">
        <v>1</v>
      </c>
      <c r="O38" s="11">
        <v>8</v>
      </c>
      <c r="P38" s="12">
        <v>6</v>
      </c>
      <c r="Q38" s="6" t="s">
        <v>152</v>
      </c>
      <c r="R38" s="6" t="s">
        <v>359</v>
      </c>
      <c r="S38" s="6" t="s">
        <v>355</v>
      </c>
      <c r="T38">
        <v>3</v>
      </c>
      <c r="U38" s="31">
        <f t="shared" si="0"/>
        <v>55.769230769230774</v>
      </c>
      <c r="V38">
        <f t="shared" si="1"/>
        <v>1983</v>
      </c>
      <c r="W38">
        <f t="shared" si="2"/>
        <v>41</v>
      </c>
      <c r="X38" s="22" t="b">
        <f t="shared" si="3"/>
        <v>0</v>
      </c>
    </row>
    <row r="39" spans="1:24" x14ac:dyDescent="0.35">
      <c r="A39" s="28">
        <v>1987</v>
      </c>
      <c r="B39" s="4" t="s">
        <v>199</v>
      </c>
      <c r="C39" s="4" t="s">
        <v>150</v>
      </c>
      <c r="D39" s="4" t="s">
        <v>370</v>
      </c>
      <c r="E39" s="8" t="s">
        <v>338</v>
      </c>
      <c r="F39" s="4" t="s">
        <v>49</v>
      </c>
      <c r="G39" s="13">
        <v>6</v>
      </c>
      <c r="H39" s="14">
        <v>3</v>
      </c>
      <c r="I39" s="14">
        <v>6</v>
      </c>
      <c r="J39" s="14">
        <v>4</v>
      </c>
      <c r="K39" s="14">
        <v>3</v>
      </c>
      <c r="L39" s="14">
        <v>6</v>
      </c>
      <c r="M39" s="14">
        <v>5</v>
      </c>
      <c r="N39" s="14">
        <v>7</v>
      </c>
      <c r="O39" s="14">
        <v>6</v>
      </c>
      <c r="P39" s="15">
        <v>3</v>
      </c>
      <c r="Q39" s="4" t="s">
        <v>152</v>
      </c>
      <c r="R39" s="4" t="s">
        <v>359</v>
      </c>
      <c r="S39" s="4" t="s">
        <v>355</v>
      </c>
      <c r="T39">
        <v>2</v>
      </c>
      <c r="U39" s="31">
        <f t="shared" si="0"/>
        <v>53.061224489795919</v>
      </c>
      <c r="V39">
        <f t="shared" si="1"/>
        <v>1985</v>
      </c>
      <c r="W39">
        <f t="shared" si="2"/>
        <v>39</v>
      </c>
      <c r="X39" s="22" t="b">
        <f t="shared" si="3"/>
        <v>0</v>
      </c>
    </row>
    <row r="40" spans="1:24" x14ac:dyDescent="0.35">
      <c r="A40" s="27">
        <v>1985</v>
      </c>
      <c r="B40" s="4" t="s">
        <v>199</v>
      </c>
      <c r="C40" s="6" t="s">
        <v>150</v>
      </c>
      <c r="D40" s="6" t="s">
        <v>370</v>
      </c>
      <c r="E40" s="6" t="s">
        <v>338</v>
      </c>
      <c r="F40" s="6" t="s">
        <v>151</v>
      </c>
      <c r="G40" s="10">
        <v>6</v>
      </c>
      <c r="H40" s="11">
        <v>4</v>
      </c>
      <c r="I40" s="11">
        <v>6</v>
      </c>
      <c r="J40" s="11">
        <v>3</v>
      </c>
      <c r="K40" s="11">
        <v>6</v>
      </c>
      <c r="L40" s="11">
        <v>3</v>
      </c>
      <c r="M40" s="11"/>
      <c r="N40" s="11"/>
      <c r="O40" s="11"/>
      <c r="P40" s="12"/>
      <c r="Q40" s="6" t="s">
        <v>146</v>
      </c>
      <c r="R40" s="6" t="s">
        <v>370</v>
      </c>
      <c r="S40" s="6" t="s">
        <v>338</v>
      </c>
      <c r="T40">
        <v>2</v>
      </c>
      <c r="U40" s="31">
        <f t="shared" si="0"/>
        <v>64.285714285714292</v>
      </c>
      <c r="V40">
        <f t="shared" si="1"/>
        <v>1985</v>
      </c>
      <c r="W40">
        <f t="shared" si="2"/>
        <v>39</v>
      </c>
      <c r="X40" s="22" t="b">
        <f t="shared" si="3"/>
        <v>0</v>
      </c>
    </row>
    <row r="41" spans="1:24" x14ac:dyDescent="0.35">
      <c r="A41" s="28">
        <v>1984</v>
      </c>
      <c r="B41" s="4" t="s">
        <v>199</v>
      </c>
      <c r="C41" s="4" t="s">
        <v>146</v>
      </c>
      <c r="D41" s="4" t="s">
        <v>370</v>
      </c>
      <c r="E41" s="8" t="s">
        <v>338</v>
      </c>
      <c r="F41" s="4" t="s">
        <v>409</v>
      </c>
      <c r="G41" s="13">
        <v>6</v>
      </c>
      <c r="H41" s="14">
        <v>7</v>
      </c>
      <c r="I41" s="14">
        <v>6</v>
      </c>
      <c r="J41" s="14">
        <v>4</v>
      </c>
      <c r="K41" s="14">
        <v>7</v>
      </c>
      <c r="L41" s="14">
        <v>6</v>
      </c>
      <c r="M41" s="14">
        <v>6</v>
      </c>
      <c r="N41" s="14">
        <v>2</v>
      </c>
      <c r="O41" s="14"/>
      <c r="P41" s="15"/>
      <c r="Q41" s="4" t="s">
        <v>149</v>
      </c>
      <c r="R41" s="4" t="s">
        <v>374</v>
      </c>
      <c r="S41" s="4" t="s">
        <v>341</v>
      </c>
      <c r="T41">
        <v>3</v>
      </c>
      <c r="U41" s="31">
        <f t="shared" si="0"/>
        <v>56.81818181818182</v>
      </c>
      <c r="V41">
        <f t="shared" si="1"/>
        <v>1983</v>
      </c>
      <c r="W41">
        <f t="shared" si="2"/>
        <v>41</v>
      </c>
      <c r="X41" s="22" t="b">
        <f t="shared" si="3"/>
        <v>1</v>
      </c>
    </row>
    <row r="42" spans="1:24" x14ac:dyDescent="0.35">
      <c r="A42" s="27">
        <v>1983</v>
      </c>
      <c r="B42" s="4" t="s">
        <v>199</v>
      </c>
      <c r="C42" s="6" t="s">
        <v>146</v>
      </c>
      <c r="D42" s="6" t="s">
        <v>370</v>
      </c>
      <c r="E42" s="6" t="s">
        <v>338</v>
      </c>
      <c r="F42" s="6" t="s">
        <v>148</v>
      </c>
      <c r="G42" s="10">
        <v>6</v>
      </c>
      <c r="H42" s="11">
        <v>1</v>
      </c>
      <c r="I42" s="11">
        <v>6</v>
      </c>
      <c r="J42" s="11">
        <v>4</v>
      </c>
      <c r="K42" s="11">
        <v>6</v>
      </c>
      <c r="L42" s="11">
        <v>4</v>
      </c>
      <c r="M42" s="11"/>
      <c r="N42" s="11"/>
      <c r="O42" s="11"/>
      <c r="P42" s="12"/>
      <c r="Q42" s="6" t="s">
        <v>147</v>
      </c>
      <c r="R42" s="6" t="s">
        <v>373</v>
      </c>
      <c r="S42" s="6" t="s">
        <v>337</v>
      </c>
      <c r="T42">
        <v>3</v>
      </c>
      <c r="U42" s="31">
        <f t="shared" si="0"/>
        <v>66.666666666666657</v>
      </c>
      <c r="V42">
        <f t="shared" si="1"/>
        <v>1983</v>
      </c>
      <c r="W42">
        <f t="shared" si="2"/>
        <v>41</v>
      </c>
      <c r="X42" s="22" t="b">
        <f t="shared" si="3"/>
        <v>0</v>
      </c>
    </row>
    <row r="43" spans="1:24" x14ac:dyDescent="0.35">
      <c r="A43" s="28">
        <v>1982</v>
      </c>
      <c r="B43" s="4" t="s">
        <v>199</v>
      </c>
      <c r="C43" s="4" t="s">
        <v>143</v>
      </c>
      <c r="D43" s="4" t="s">
        <v>362</v>
      </c>
      <c r="E43" s="8" t="s">
        <v>336</v>
      </c>
      <c r="F43" s="4" t="s">
        <v>145</v>
      </c>
      <c r="G43" s="13">
        <v>6</v>
      </c>
      <c r="H43" s="14">
        <v>3</v>
      </c>
      <c r="I43" s="14">
        <v>6</v>
      </c>
      <c r="J43" s="14">
        <v>3</v>
      </c>
      <c r="K43" s="14">
        <v>6</v>
      </c>
      <c r="L43" s="14">
        <v>2</v>
      </c>
      <c r="M43" s="14"/>
      <c r="N43" s="14"/>
      <c r="O43" s="14"/>
      <c r="P43" s="15"/>
      <c r="Q43" s="4" t="s">
        <v>144</v>
      </c>
      <c r="R43" s="4" t="s">
        <v>362</v>
      </c>
      <c r="S43" s="4" t="s">
        <v>336</v>
      </c>
      <c r="T43">
        <v>2</v>
      </c>
      <c r="U43" s="31">
        <f t="shared" si="0"/>
        <v>69.230769230769226</v>
      </c>
      <c r="V43">
        <f t="shared" si="1"/>
        <v>1981</v>
      </c>
      <c r="W43">
        <f t="shared" si="2"/>
        <v>43</v>
      </c>
      <c r="X43" s="22" t="b">
        <f t="shared" si="3"/>
        <v>0</v>
      </c>
    </row>
    <row r="44" spans="1:24" x14ac:dyDescent="0.35">
      <c r="A44" s="27">
        <v>1981</v>
      </c>
      <c r="B44" s="4" t="s">
        <v>199</v>
      </c>
      <c r="C44" s="6" t="s">
        <v>143</v>
      </c>
      <c r="D44" s="6" t="s">
        <v>374</v>
      </c>
      <c r="E44" s="6" t="s">
        <v>341</v>
      </c>
      <c r="F44" s="6" t="s">
        <v>408</v>
      </c>
      <c r="G44" s="10">
        <v>6</v>
      </c>
      <c r="H44" s="11">
        <v>2</v>
      </c>
      <c r="I44" s="11">
        <v>7</v>
      </c>
      <c r="J44" s="11">
        <v>6</v>
      </c>
      <c r="K44" s="11">
        <v>6</v>
      </c>
      <c r="L44" s="11">
        <v>7</v>
      </c>
      <c r="M44" s="11">
        <v>6</v>
      </c>
      <c r="N44" s="11">
        <v>4</v>
      </c>
      <c r="O44" s="11"/>
      <c r="P44" s="12"/>
      <c r="Q44" s="6" t="s">
        <v>144</v>
      </c>
      <c r="R44" s="6" t="s">
        <v>362</v>
      </c>
      <c r="S44" s="6" t="s">
        <v>336</v>
      </c>
      <c r="T44">
        <v>2</v>
      </c>
      <c r="U44" s="31">
        <f t="shared" si="0"/>
        <v>56.81818181818182</v>
      </c>
      <c r="V44">
        <f t="shared" si="1"/>
        <v>1981</v>
      </c>
      <c r="W44">
        <f t="shared" si="2"/>
        <v>43</v>
      </c>
      <c r="X44" s="22" t="b">
        <f t="shared" si="3"/>
        <v>0</v>
      </c>
    </row>
    <row r="45" spans="1:24" x14ac:dyDescent="0.35">
      <c r="A45" s="28">
        <v>1980</v>
      </c>
      <c r="B45" s="4" t="s">
        <v>199</v>
      </c>
      <c r="C45" s="4" t="s">
        <v>141</v>
      </c>
      <c r="D45" s="4" t="s">
        <v>362</v>
      </c>
      <c r="E45" s="8" t="s">
        <v>336</v>
      </c>
      <c r="F45" s="4" t="s">
        <v>407</v>
      </c>
      <c r="G45" s="13">
        <v>7</v>
      </c>
      <c r="H45" s="14">
        <v>5</v>
      </c>
      <c r="I45" s="14">
        <v>7</v>
      </c>
      <c r="J45" s="14">
        <v>6</v>
      </c>
      <c r="K45" s="14">
        <v>6</v>
      </c>
      <c r="L45" s="14">
        <v>2</v>
      </c>
      <c r="M45" s="14"/>
      <c r="N45" s="14"/>
      <c r="O45" s="14"/>
      <c r="P45" s="15"/>
      <c r="Q45" s="4" t="s">
        <v>142</v>
      </c>
      <c r="R45" s="4" t="s">
        <v>359</v>
      </c>
      <c r="S45" s="4" t="s">
        <v>355</v>
      </c>
      <c r="T45">
        <v>1</v>
      </c>
      <c r="U45" s="31">
        <f t="shared" si="0"/>
        <v>60.606060606060609</v>
      </c>
      <c r="V45">
        <f t="shared" si="1"/>
        <v>1980</v>
      </c>
      <c r="W45">
        <f t="shared" si="2"/>
        <v>44</v>
      </c>
      <c r="X45" s="22" t="b">
        <f t="shared" si="3"/>
        <v>0</v>
      </c>
    </row>
    <row r="46" spans="1:24" x14ac:dyDescent="0.35">
      <c r="A46" s="27">
        <v>1979</v>
      </c>
      <c r="B46" s="4" t="s">
        <v>199</v>
      </c>
      <c r="C46" s="6" t="s">
        <v>134</v>
      </c>
      <c r="D46" s="6" t="s">
        <v>375</v>
      </c>
      <c r="E46" s="6" t="s">
        <v>356</v>
      </c>
      <c r="F46" s="6" t="s">
        <v>406</v>
      </c>
      <c r="G46" s="10">
        <v>7</v>
      </c>
      <c r="H46" s="11">
        <v>6</v>
      </c>
      <c r="I46" s="11">
        <v>6</v>
      </c>
      <c r="J46" s="11">
        <v>3</v>
      </c>
      <c r="K46" s="11">
        <v>6</v>
      </c>
      <c r="L46" s="11">
        <v>2</v>
      </c>
      <c r="M46" s="11"/>
      <c r="N46" s="11"/>
      <c r="O46" s="11"/>
      <c r="P46" s="12"/>
      <c r="Q46" s="6" t="s">
        <v>140</v>
      </c>
      <c r="R46" s="6" t="s">
        <v>362</v>
      </c>
      <c r="S46" s="6" t="s">
        <v>336</v>
      </c>
      <c r="T46">
        <v>2</v>
      </c>
      <c r="U46" s="31">
        <f t="shared" si="0"/>
        <v>63.333333333333329</v>
      </c>
      <c r="V46">
        <f t="shared" si="1"/>
        <v>1978</v>
      </c>
      <c r="W46">
        <f t="shared" si="2"/>
        <v>46</v>
      </c>
      <c r="X46" s="22" t="b">
        <f t="shared" si="3"/>
        <v>0</v>
      </c>
    </row>
    <row r="47" spans="1:24" x14ac:dyDescent="0.35">
      <c r="A47" s="28">
        <v>1978</v>
      </c>
      <c r="B47" s="4" t="s">
        <v>199</v>
      </c>
      <c r="C47" s="4" t="s">
        <v>134</v>
      </c>
      <c r="D47" s="4" t="s">
        <v>375</v>
      </c>
      <c r="E47" s="4" t="s">
        <v>356</v>
      </c>
      <c r="F47" s="4" t="s">
        <v>139</v>
      </c>
      <c r="G47" s="13">
        <v>6</v>
      </c>
      <c r="H47" s="14">
        <v>4</v>
      </c>
      <c r="I47" s="14">
        <v>6</v>
      </c>
      <c r="J47" s="14">
        <v>4</v>
      </c>
      <c r="K47" s="14">
        <v>3</v>
      </c>
      <c r="L47" s="14">
        <v>6</v>
      </c>
      <c r="M47" s="14">
        <v>6</v>
      </c>
      <c r="N47" s="14">
        <v>3</v>
      </c>
      <c r="O47" s="14"/>
      <c r="P47" s="15"/>
      <c r="Q47" s="4" t="s">
        <v>138</v>
      </c>
      <c r="R47" s="4" t="s">
        <v>359</v>
      </c>
      <c r="S47" s="4" t="s">
        <v>355</v>
      </c>
      <c r="T47">
        <v>2</v>
      </c>
      <c r="U47" s="31">
        <f t="shared" si="0"/>
        <v>55.26315789473685</v>
      </c>
      <c r="V47">
        <f t="shared" si="1"/>
        <v>1978</v>
      </c>
      <c r="W47">
        <f t="shared" si="2"/>
        <v>46</v>
      </c>
      <c r="X47" s="22" t="b">
        <f t="shared" si="3"/>
        <v>0</v>
      </c>
    </row>
    <row r="48" spans="1:24" x14ac:dyDescent="0.35">
      <c r="A48" s="27">
        <v>1977</v>
      </c>
      <c r="B48" s="4" t="s">
        <v>199</v>
      </c>
      <c r="C48" s="6" t="s">
        <v>136</v>
      </c>
      <c r="D48" s="6" t="s">
        <v>362</v>
      </c>
      <c r="E48" s="6" t="s">
        <v>336</v>
      </c>
      <c r="F48" s="6" t="s">
        <v>405</v>
      </c>
      <c r="G48" s="10">
        <v>6</v>
      </c>
      <c r="H48" s="11">
        <v>3</v>
      </c>
      <c r="I48" s="11">
        <v>7</v>
      </c>
      <c r="J48" s="11">
        <v>6</v>
      </c>
      <c r="K48" s="11">
        <v>5</v>
      </c>
      <c r="L48" s="11">
        <v>7</v>
      </c>
      <c r="M48" s="11">
        <v>3</v>
      </c>
      <c r="N48" s="11">
        <v>6</v>
      </c>
      <c r="O48" s="11">
        <v>6</v>
      </c>
      <c r="P48" s="12">
        <v>2</v>
      </c>
      <c r="Q48" s="6" t="s">
        <v>137</v>
      </c>
      <c r="R48" s="6" t="s">
        <v>352</v>
      </c>
      <c r="S48" s="6" t="s">
        <v>345</v>
      </c>
      <c r="T48">
        <v>1</v>
      </c>
      <c r="U48" s="31">
        <f t="shared" si="0"/>
        <v>52.941176470588239</v>
      </c>
      <c r="V48">
        <f t="shared" si="1"/>
        <v>1977</v>
      </c>
      <c r="W48">
        <f t="shared" si="2"/>
        <v>47</v>
      </c>
      <c r="X48" s="22" t="b">
        <f t="shared" si="3"/>
        <v>0</v>
      </c>
    </row>
    <row r="49" spans="1:24" x14ac:dyDescent="0.35">
      <c r="A49" s="28">
        <v>1977</v>
      </c>
      <c r="B49" s="4" t="s">
        <v>199</v>
      </c>
      <c r="C49" s="4" t="s">
        <v>133</v>
      </c>
      <c r="D49" s="4" t="s">
        <v>362</v>
      </c>
      <c r="E49" s="8" t="s">
        <v>336</v>
      </c>
      <c r="F49" s="4" t="s">
        <v>135</v>
      </c>
      <c r="G49" s="13">
        <v>6</v>
      </c>
      <c r="H49" s="14">
        <v>3</v>
      </c>
      <c r="I49" s="14">
        <v>6</v>
      </c>
      <c r="J49" s="14">
        <v>3</v>
      </c>
      <c r="K49" s="14">
        <v>6</v>
      </c>
      <c r="L49" s="14">
        <v>3</v>
      </c>
      <c r="M49" s="14"/>
      <c r="N49" s="14"/>
      <c r="O49" s="14"/>
      <c r="P49" s="15"/>
      <c r="Q49" s="4" t="s">
        <v>134</v>
      </c>
      <c r="R49" s="4" t="s">
        <v>375</v>
      </c>
      <c r="S49" s="4" t="s">
        <v>356</v>
      </c>
      <c r="T49">
        <v>1</v>
      </c>
      <c r="U49" s="31">
        <f t="shared" si="0"/>
        <v>66.666666666666657</v>
      </c>
      <c r="V49">
        <f t="shared" si="1"/>
        <v>1977</v>
      </c>
      <c r="W49">
        <f t="shared" si="2"/>
        <v>47</v>
      </c>
      <c r="X49" s="22" t="b">
        <f t="shared" si="3"/>
        <v>0</v>
      </c>
    </row>
    <row r="50" spans="1:24" x14ac:dyDescent="0.35">
      <c r="A50" s="27">
        <v>1976</v>
      </c>
      <c r="B50" s="4" t="s">
        <v>199</v>
      </c>
      <c r="C50" s="6" t="s">
        <v>131</v>
      </c>
      <c r="D50" s="6" t="s">
        <v>359</v>
      </c>
      <c r="E50" s="6" t="s">
        <v>355</v>
      </c>
      <c r="F50" s="6" t="s">
        <v>132</v>
      </c>
      <c r="G50" s="10">
        <v>6</v>
      </c>
      <c r="H50" s="11">
        <v>7</v>
      </c>
      <c r="I50" s="11">
        <v>6</v>
      </c>
      <c r="J50" s="11">
        <v>3</v>
      </c>
      <c r="K50" s="11">
        <v>7</v>
      </c>
      <c r="L50" s="11">
        <v>6</v>
      </c>
      <c r="M50" s="11">
        <v>6</v>
      </c>
      <c r="N50" s="11">
        <v>1</v>
      </c>
      <c r="O50" s="11"/>
      <c r="P50" s="12"/>
      <c r="Q50" s="6" t="s">
        <v>126</v>
      </c>
      <c r="R50" s="6" t="s">
        <v>359</v>
      </c>
      <c r="S50" s="6" t="s">
        <v>355</v>
      </c>
      <c r="T50">
        <v>1</v>
      </c>
      <c r="U50" s="31">
        <f t="shared" si="0"/>
        <v>59.523809523809526</v>
      </c>
      <c r="V50">
        <f t="shared" si="1"/>
        <v>1976</v>
      </c>
      <c r="W50">
        <f t="shared" si="2"/>
        <v>48</v>
      </c>
      <c r="X50" s="22" t="b">
        <f t="shared" si="3"/>
        <v>0</v>
      </c>
    </row>
    <row r="51" spans="1:24" x14ac:dyDescent="0.35">
      <c r="A51" s="28">
        <v>1975</v>
      </c>
      <c r="B51" s="4" t="s">
        <v>199</v>
      </c>
      <c r="C51" s="4" t="s">
        <v>126</v>
      </c>
      <c r="D51" s="4" t="s">
        <v>359</v>
      </c>
      <c r="E51" s="4" t="s">
        <v>355</v>
      </c>
      <c r="F51" s="4" t="s">
        <v>404</v>
      </c>
      <c r="G51" s="13">
        <v>7</v>
      </c>
      <c r="H51" s="14">
        <v>5</v>
      </c>
      <c r="I51" s="14">
        <v>3</v>
      </c>
      <c r="J51" s="14">
        <v>6</v>
      </c>
      <c r="K51" s="14">
        <v>6</v>
      </c>
      <c r="L51" s="14">
        <v>4</v>
      </c>
      <c r="M51" s="14">
        <v>7</v>
      </c>
      <c r="N51" s="14">
        <v>6</v>
      </c>
      <c r="O51" s="14"/>
      <c r="P51" s="15"/>
      <c r="Q51" s="4" t="s">
        <v>129</v>
      </c>
      <c r="R51" s="4" t="s">
        <v>362</v>
      </c>
      <c r="S51" s="4" t="s">
        <v>336</v>
      </c>
      <c r="T51">
        <v>2</v>
      </c>
      <c r="U51" s="31">
        <f t="shared" si="0"/>
        <v>52.272727272727273</v>
      </c>
      <c r="V51">
        <f t="shared" si="1"/>
        <v>1973</v>
      </c>
      <c r="W51">
        <f t="shared" si="2"/>
        <v>51</v>
      </c>
      <c r="X51" s="22" t="b">
        <f t="shared" si="3"/>
        <v>1</v>
      </c>
    </row>
    <row r="52" spans="1:24" x14ac:dyDescent="0.35">
      <c r="A52" s="27">
        <v>1974</v>
      </c>
      <c r="B52" s="4" t="s">
        <v>199</v>
      </c>
      <c r="C52" s="6" t="s">
        <v>129</v>
      </c>
      <c r="D52" s="6" t="s">
        <v>362</v>
      </c>
      <c r="E52" s="18" t="s">
        <v>336</v>
      </c>
      <c r="F52" s="6" t="s">
        <v>403</v>
      </c>
      <c r="G52" s="10">
        <v>7</v>
      </c>
      <c r="H52" s="11">
        <v>6</v>
      </c>
      <c r="I52" s="11">
        <v>6</v>
      </c>
      <c r="J52" s="11">
        <v>4</v>
      </c>
      <c r="K52" s="11">
        <v>4</v>
      </c>
      <c r="L52" s="11">
        <v>6</v>
      </c>
      <c r="M52" s="11">
        <v>6</v>
      </c>
      <c r="N52" s="11">
        <v>3</v>
      </c>
      <c r="O52" s="11"/>
      <c r="P52" s="12"/>
      <c r="Q52" s="6" t="s">
        <v>130</v>
      </c>
      <c r="R52" s="6" t="s">
        <v>359</v>
      </c>
      <c r="S52" s="6" t="s">
        <v>355</v>
      </c>
      <c r="T52">
        <v>1</v>
      </c>
      <c r="U52" s="31">
        <f t="shared" si="0"/>
        <v>54.761904761904766</v>
      </c>
      <c r="V52">
        <f t="shared" si="1"/>
        <v>1974</v>
      </c>
      <c r="W52">
        <f t="shared" si="2"/>
        <v>50</v>
      </c>
      <c r="X52" s="22" t="b">
        <f t="shared" si="3"/>
        <v>0</v>
      </c>
    </row>
    <row r="53" spans="1:24" x14ac:dyDescent="0.35">
      <c r="A53" s="28">
        <v>1973</v>
      </c>
      <c r="B53" s="4" t="s">
        <v>199</v>
      </c>
      <c r="C53" s="4" t="s">
        <v>126</v>
      </c>
      <c r="D53" s="4" t="s">
        <v>359</v>
      </c>
      <c r="E53" s="4" t="s">
        <v>355</v>
      </c>
      <c r="F53" s="4" t="s">
        <v>128</v>
      </c>
      <c r="G53" s="13">
        <v>6</v>
      </c>
      <c r="H53" s="14">
        <v>3</v>
      </c>
      <c r="I53" s="14">
        <v>6</v>
      </c>
      <c r="J53" s="14">
        <v>7</v>
      </c>
      <c r="K53" s="14">
        <v>7</v>
      </c>
      <c r="L53" s="14">
        <v>5</v>
      </c>
      <c r="M53" s="14">
        <v>6</v>
      </c>
      <c r="N53" s="14">
        <v>1</v>
      </c>
      <c r="O53" s="14"/>
      <c r="P53" s="15"/>
      <c r="Q53" s="4" t="s">
        <v>127</v>
      </c>
      <c r="R53" s="4" t="s">
        <v>376</v>
      </c>
      <c r="S53" s="4" t="s">
        <v>342</v>
      </c>
      <c r="T53">
        <v>2</v>
      </c>
      <c r="U53" s="31">
        <f t="shared" si="0"/>
        <v>60.975609756097562</v>
      </c>
      <c r="V53">
        <f t="shared" si="1"/>
        <v>1973</v>
      </c>
      <c r="W53">
        <f t="shared" si="2"/>
        <v>51</v>
      </c>
      <c r="X53" s="22" t="b">
        <f t="shared" si="3"/>
        <v>0</v>
      </c>
    </row>
    <row r="54" spans="1:24" x14ac:dyDescent="0.35">
      <c r="A54" s="27">
        <v>1972</v>
      </c>
      <c r="B54" s="4" t="s">
        <v>199</v>
      </c>
      <c r="C54" s="6" t="s">
        <v>91</v>
      </c>
      <c r="D54" s="6" t="s">
        <v>359</v>
      </c>
      <c r="E54" s="6" t="s">
        <v>355</v>
      </c>
      <c r="F54" s="6" t="s">
        <v>402</v>
      </c>
      <c r="G54" s="10">
        <v>7</v>
      </c>
      <c r="H54" s="11">
        <v>6</v>
      </c>
      <c r="I54" s="11">
        <v>6</v>
      </c>
      <c r="J54" s="11">
        <v>3</v>
      </c>
      <c r="K54" s="11">
        <v>7</v>
      </c>
      <c r="L54" s="11">
        <v>5</v>
      </c>
      <c r="M54" s="11"/>
      <c r="N54" s="11"/>
      <c r="O54" s="11"/>
      <c r="P54" s="12"/>
      <c r="Q54" s="6" t="s">
        <v>102</v>
      </c>
      <c r="R54" s="6" t="s">
        <v>359</v>
      </c>
      <c r="S54" s="6" t="s">
        <v>355</v>
      </c>
      <c r="T54">
        <v>4</v>
      </c>
      <c r="U54" s="31">
        <f t="shared" si="0"/>
        <v>58.82352941176471</v>
      </c>
      <c r="V54">
        <f t="shared" si="1"/>
        <v>1953</v>
      </c>
      <c r="W54">
        <f t="shared" si="2"/>
        <v>71</v>
      </c>
      <c r="X54" s="22" t="b">
        <f t="shared" si="3"/>
        <v>0</v>
      </c>
    </row>
    <row r="55" spans="1:24" x14ac:dyDescent="0.35">
      <c r="A55" s="28">
        <v>1971</v>
      </c>
      <c r="B55" s="4" t="s">
        <v>199</v>
      </c>
      <c r="C55" s="4" t="s">
        <v>91</v>
      </c>
      <c r="D55" s="4" t="s">
        <v>359</v>
      </c>
      <c r="E55" s="4" t="s">
        <v>355</v>
      </c>
      <c r="F55" s="4" t="s">
        <v>125</v>
      </c>
      <c r="G55" s="13">
        <v>6</v>
      </c>
      <c r="H55" s="14">
        <v>1</v>
      </c>
      <c r="I55" s="14">
        <v>7</v>
      </c>
      <c r="J55" s="14">
        <v>5</v>
      </c>
      <c r="K55" s="14">
        <v>6</v>
      </c>
      <c r="L55" s="14">
        <v>3</v>
      </c>
      <c r="M55" s="14"/>
      <c r="N55" s="14"/>
      <c r="O55" s="14"/>
      <c r="P55" s="15"/>
      <c r="Q55" s="4" t="s">
        <v>115</v>
      </c>
      <c r="R55" s="4" t="s">
        <v>362</v>
      </c>
      <c r="S55" s="4" t="s">
        <v>336</v>
      </c>
      <c r="T55">
        <v>4</v>
      </c>
      <c r="U55" s="31">
        <f t="shared" si="0"/>
        <v>67.857142857142861</v>
      </c>
      <c r="V55">
        <f t="shared" si="1"/>
        <v>1953</v>
      </c>
      <c r="W55">
        <f t="shared" si="2"/>
        <v>71</v>
      </c>
      <c r="X55" s="22" t="b">
        <f t="shared" si="3"/>
        <v>0</v>
      </c>
    </row>
    <row r="56" spans="1:24" x14ac:dyDescent="0.35">
      <c r="A56" s="27">
        <v>1970</v>
      </c>
      <c r="B56" s="4" t="s">
        <v>199</v>
      </c>
      <c r="C56" s="6" t="s">
        <v>115</v>
      </c>
      <c r="D56" s="6" t="s">
        <v>362</v>
      </c>
      <c r="E56" s="6" t="s">
        <v>336</v>
      </c>
      <c r="F56" s="6" t="s">
        <v>124</v>
      </c>
      <c r="G56" s="10">
        <v>6</v>
      </c>
      <c r="H56" s="11">
        <v>4</v>
      </c>
      <c r="I56" s="11">
        <v>9</v>
      </c>
      <c r="J56" s="11">
        <v>7</v>
      </c>
      <c r="K56" s="11">
        <v>6</v>
      </c>
      <c r="L56" s="11">
        <v>2</v>
      </c>
      <c r="M56" s="11"/>
      <c r="N56" s="11"/>
      <c r="O56" s="11"/>
      <c r="P56" s="12"/>
      <c r="Q56" s="6" t="s">
        <v>123</v>
      </c>
      <c r="R56" s="6" t="s">
        <v>359</v>
      </c>
      <c r="S56" s="6" t="s">
        <v>355</v>
      </c>
      <c r="T56">
        <v>1</v>
      </c>
      <c r="U56" s="31">
        <f t="shared" si="0"/>
        <v>61.764705882352942</v>
      </c>
      <c r="V56">
        <f t="shared" si="1"/>
        <v>1970</v>
      </c>
      <c r="W56">
        <f t="shared" si="2"/>
        <v>54</v>
      </c>
      <c r="X56" s="22" t="b">
        <f t="shared" si="3"/>
        <v>0</v>
      </c>
    </row>
    <row r="57" spans="1:24" x14ac:dyDescent="0.35">
      <c r="A57" s="28">
        <v>1969</v>
      </c>
      <c r="B57" s="4" t="s">
        <v>199</v>
      </c>
      <c r="C57" s="4" t="s">
        <v>105</v>
      </c>
      <c r="D57" s="4" t="s">
        <v>359</v>
      </c>
      <c r="E57" s="4" t="s">
        <v>355</v>
      </c>
      <c r="F57" s="4" t="s">
        <v>122</v>
      </c>
      <c r="G57" s="13">
        <v>6</v>
      </c>
      <c r="H57" s="14">
        <v>3</v>
      </c>
      <c r="I57" s="14">
        <v>6</v>
      </c>
      <c r="J57" s="14">
        <v>4</v>
      </c>
      <c r="K57" s="14">
        <v>7</v>
      </c>
      <c r="L57" s="14">
        <v>5</v>
      </c>
      <c r="M57" s="14"/>
      <c r="N57" s="14"/>
      <c r="O57" s="14"/>
      <c r="P57" s="15"/>
      <c r="Q57" s="4" t="s">
        <v>121</v>
      </c>
      <c r="R57" s="4" t="s">
        <v>358</v>
      </c>
      <c r="S57" s="4" t="s">
        <v>348</v>
      </c>
      <c r="T57">
        <v>3</v>
      </c>
      <c r="U57" s="31">
        <f t="shared" si="0"/>
        <v>61.29032258064516</v>
      </c>
      <c r="V57">
        <f t="shared" si="1"/>
        <v>1960</v>
      </c>
      <c r="W57">
        <f t="shared" si="2"/>
        <v>64</v>
      </c>
      <c r="X57" s="22" t="b">
        <f t="shared" si="3"/>
        <v>0</v>
      </c>
    </row>
    <row r="58" spans="1:24" x14ac:dyDescent="0.35">
      <c r="A58" s="27">
        <v>1968</v>
      </c>
      <c r="B58" s="4" t="s">
        <v>199</v>
      </c>
      <c r="C58" s="6" t="s">
        <v>118</v>
      </c>
      <c r="D58" s="6" t="s">
        <v>359</v>
      </c>
      <c r="E58" s="6" t="s">
        <v>355</v>
      </c>
      <c r="F58" s="6" t="s">
        <v>120</v>
      </c>
      <c r="G58" s="10">
        <v>7</v>
      </c>
      <c r="H58" s="11">
        <v>5</v>
      </c>
      <c r="I58" s="11">
        <v>2</v>
      </c>
      <c r="J58" s="11">
        <v>6</v>
      </c>
      <c r="K58" s="11">
        <v>9</v>
      </c>
      <c r="L58" s="11">
        <v>7</v>
      </c>
      <c r="M58" s="11">
        <v>6</v>
      </c>
      <c r="N58" s="11">
        <v>4</v>
      </c>
      <c r="O58" s="11"/>
      <c r="P58" s="12"/>
      <c r="Q58" s="6" t="s">
        <v>119</v>
      </c>
      <c r="R58" s="6" t="s">
        <v>358</v>
      </c>
      <c r="S58" s="6" t="s">
        <v>348</v>
      </c>
      <c r="T58">
        <v>1</v>
      </c>
      <c r="U58" s="31">
        <f t="shared" si="0"/>
        <v>52.173913043478258</v>
      </c>
      <c r="V58">
        <f t="shared" si="1"/>
        <v>1968</v>
      </c>
      <c r="W58">
        <f t="shared" si="2"/>
        <v>56</v>
      </c>
      <c r="X58" s="22" t="b">
        <f t="shared" si="3"/>
        <v>1</v>
      </c>
    </row>
    <row r="59" spans="1:24" x14ac:dyDescent="0.35">
      <c r="A59" s="28">
        <v>1967</v>
      </c>
      <c r="B59" s="4" t="s">
        <v>199</v>
      </c>
      <c r="C59" s="4" t="s">
        <v>107</v>
      </c>
      <c r="D59" s="4" t="s">
        <v>359</v>
      </c>
      <c r="E59" s="4" t="s">
        <v>355</v>
      </c>
      <c r="F59" s="4" t="s">
        <v>117</v>
      </c>
      <c r="G59" s="13">
        <v>6</v>
      </c>
      <c r="H59" s="14">
        <v>4</v>
      </c>
      <c r="I59" s="14">
        <v>6</v>
      </c>
      <c r="J59" s="14">
        <v>1</v>
      </c>
      <c r="K59" s="14">
        <v>6</v>
      </c>
      <c r="L59" s="14">
        <v>4</v>
      </c>
      <c r="M59" s="14"/>
      <c r="N59" s="14"/>
      <c r="O59" s="14"/>
      <c r="P59" s="15"/>
      <c r="Q59" s="4" t="s">
        <v>115</v>
      </c>
      <c r="R59" s="4" t="s">
        <v>362</v>
      </c>
      <c r="S59" s="4" t="s">
        <v>336</v>
      </c>
      <c r="T59">
        <v>6</v>
      </c>
      <c r="U59" s="31">
        <f t="shared" si="0"/>
        <v>66.666666666666657</v>
      </c>
      <c r="V59">
        <f t="shared" si="1"/>
        <v>1961</v>
      </c>
      <c r="W59">
        <f t="shared" si="2"/>
        <v>63</v>
      </c>
      <c r="X59" s="22" t="b">
        <f t="shared" si="3"/>
        <v>0</v>
      </c>
    </row>
    <row r="60" spans="1:24" x14ac:dyDescent="0.35">
      <c r="A60" s="27">
        <v>1966</v>
      </c>
      <c r="B60" s="4" t="s">
        <v>199</v>
      </c>
      <c r="C60" s="6" t="s">
        <v>107</v>
      </c>
      <c r="D60" s="6" t="s">
        <v>359</v>
      </c>
      <c r="E60" s="6" t="s">
        <v>355</v>
      </c>
      <c r="F60" s="6" t="s">
        <v>116</v>
      </c>
      <c r="G60" s="10">
        <v>6</v>
      </c>
      <c r="H60" s="11">
        <v>4</v>
      </c>
      <c r="I60" s="11">
        <v>6</v>
      </c>
      <c r="J60" s="11">
        <v>8</v>
      </c>
      <c r="K60" s="11">
        <v>6</v>
      </c>
      <c r="L60" s="11">
        <v>2</v>
      </c>
      <c r="M60" s="11">
        <v>6</v>
      </c>
      <c r="N60" s="11">
        <v>3</v>
      </c>
      <c r="O60" s="11"/>
      <c r="P60" s="12"/>
      <c r="Q60" s="6" t="s">
        <v>115</v>
      </c>
      <c r="R60" s="6" t="s">
        <v>362</v>
      </c>
      <c r="S60" s="6" t="s">
        <v>336</v>
      </c>
      <c r="T60">
        <v>6</v>
      </c>
      <c r="U60" s="31">
        <f t="shared" si="0"/>
        <v>58.536585365853654</v>
      </c>
      <c r="V60">
        <f t="shared" si="1"/>
        <v>1961</v>
      </c>
      <c r="W60">
        <f t="shared" si="2"/>
        <v>63</v>
      </c>
      <c r="X60" s="22" t="b">
        <f t="shared" si="3"/>
        <v>1</v>
      </c>
    </row>
    <row r="61" spans="1:24" x14ac:dyDescent="0.35">
      <c r="A61" s="28">
        <v>1965</v>
      </c>
      <c r="B61" s="4" t="s">
        <v>199</v>
      </c>
      <c r="C61" s="4" t="s">
        <v>107</v>
      </c>
      <c r="D61" s="4" t="s">
        <v>359</v>
      </c>
      <c r="E61" s="4" t="s">
        <v>355</v>
      </c>
      <c r="F61" s="4" t="s">
        <v>114</v>
      </c>
      <c r="G61" s="13">
        <v>7</v>
      </c>
      <c r="H61" s="14">
        <v>9</v>
      </c>
      <c r="I61" s="14">
        <v>2</v>
      </c>
      <c r="J61" s="14">
        <v>6</v>
      </c>
      <c r="K61" s="14">
        <v>6</v>
      </c>
      <c r="L61" s="14">
        <v>4</v>
      </c>
      <c r="M61" s="14">
        <v>7</v>
      </c>
      <c r="N61" s="14">
        <v>5</v>
      </c>
      <c r="O61" s="14">
        <v>6</v>
      </c>
      <c r="P61" s="15">
        <v>1</v>
      </c>
      <c r="Q61" s="4" t="s">
        <v>112</v>
      </c>
      <c r="R61" s="4" t="s">
        <v>359</v>
      </c>
      <c r="S61" s="4" t="s">
        <v>355</v>
      </c>
      <c r="T61">
        <v>6</v>
      </c>
      <c r="U61" s="31">
        <f t="shared" si="0"/>
        <v>52.830188679245282</v>
      </c>
      <c r="V61">
        <f t="shared" si="1"/>
        <v>1961</v>
      </c>
      <c r="W61">
        <f t="shared" si="2"/>
        <v>63</v>
      </c>
      <c r="X61" s="22" t="b">
        <f t="shared" si="3"/>
        <v>1</v>
      </c>
    </row>
    <row r="62" spans="1:24" x14ac:dyDescent="0.35">
      <c r="A62" s="27">
        <v>1964</v>
      </c>
      <c r="B62" s="4" t="s">
        <v>199</v>
      </c>
      <c r="C62" s="6" t="s">
        <v>107</v>
      </c>
      <c r="D62" s="6" t="s">
        <v>359</v>
      </c>
      <c r="E62" s="6" t="s">
        <v>355</v>
      </c>
      <c r="F62" s="6" t="s">
        <v>113</v>
      </c>
      <c r="G62" s="10">
        <v>6</v>
      </c>
      <c r="H62" s="11">
        <v>3</v>
      </c>
      <c r="I62" s="11">
        <v>6</v>
      </c>
      <c r="J62" s="11">
        <v>4</v>
      </c>
      <c r="K62" s="11">
        <v>6</v>
      </c>
      <c r="L62" s="11">
        <v>2</v>
      </c>
      <c r="M62" s="11"/>
      <c r="N62" s="11"/>
      <c r="O62" s="11"/>
      <c r="P62" s="12"/>
      <c r="Q62" s="6" t="s">
        <v>112</v>
      </c>
      <c r="R62" s="6" t="s">
        <v>359</v>
      </c>
      <c r="S62" s="6" t="s">
        <v>355</v>
      </c>
      <c r="T62">
        <v>6</v>
      </c>
      <c r="U62" s="31">
        <f t="shared" si="0"/>
        <v>66.666666666666657</v>
      </c>
      <c r="V62">
        <f t="shared" si="1"/>
        <v>1961</v>
      </c>
      <c r="W62">
        <f t="shared" si="2"/>
        <v>63</v>
      </c>
      <c r="X62" s="22" t="b">
        <f t="shared" si="3"/>
        <v>0</v>
      </c>
    </row>
    <row r="63" spans="1:24" x14ac:dyDescent="0.35">
      <c r="A63" s="28">
        <v>1963</v>
      </c>
      <c r="B63" s="4" t="s">
        <v>199</v>
      </c>
      <c r="C63" s="4" t="s">
        <v>107</v>
      </c>
      <c r="D63" s="4" t="s">
        <v>359</v>
      </c>
      <c r="E63" s="4" t="s">
        <v>355</v>
      </c>
      <c r="F63" s="4" t="s">
        <v>111</v>
      </c>
      <c r="G63" s="13">
        <v>6</v>
      </c>
      <c r="H63" s="14">
        <v>3</v>
      </c>
      <c r="I63" s="14">
        <v>6</v>
      </c>
      <c r="J63" s="14">
        <v>3</v>
      </c>
      <c r="K63" s="14">
        <v>6</v>
      </c>
      <c r="L63" s="14">
        <v>1</v>
      </c>
      <c r="M63" s="14"/>
      <c r="N63" s="14"/>
      <c r="O63" s="14"/>
      <c r="P63" s="15"/>
      <c r="Q63" s="4" t="s">
        <v>110</v>
      </c>
      <c r="R63" s="4" t="s">
        <v>359</v>
      </c>
      <c r="S63" s="4" t="s">
        <v>355</v>
      </c>
      <c r="T63">
        <v>6</v>
      </c>
      <c r="U63" s="31">
        <f t="shared" si="0"/>
        <v>72</v>
      </c>
      <c r="V63">
        <f t="shared" si="1"/>
        <v>1961</v>
      </c>
      <c r="W63">
        <f t="shared" si="2"/>
        <v>63</v>
      </c>
      <c r="X63" s="22" t="b">
        <f t="shared" si="3"/>
        <v>0</v>
      </c>
    </row>
    <row r="64" spans="1:24" x14ac:dyDescent="0.35">
      <c r="A64" s="27">
        <v>1962</v>
      </c>
      <c r="B64" s="4" t="s">
        <v>199</v>
      </c>
      <c r="C64" s="6" t="s">
        <v>105</v>
      </c>
      <c r="D64" s="6" t="s">
        <v>359</v>
      </c>
      <c r="E64" s="6" t="s">
        <v>355</v>
      </c>
      <c r="F64" s="6" t="s">
        <v>109</v>
      </c>
      <c r="G64" s="10">
        <v>8</v>
      </c>
      <c r="H64" s="11">
        <v>6</v>
      </c>
      <c r="I64" s="11">
        <v>0</v>
      </c>
      <c r="J64" s="11">
        <v>6</v>
      </c>
      <c r="K64" s="11">
        <v>6</v>
      </c>
      <c r="L64" s="11">
        <v>4</v>
      </c>
      <c r="M64" s="11">
        <v>6</v>
      </c>
      <c r="N64" s="11">
        <v>4</v>
      </c>
      <c r="O64" s="11"/>
      <c r="P64" s="12"/>
      <c r="Q64" s="6" t="s">
        <v>107</v>
      </c>
      <c r="R64" s="6" t="s">
        <v>359</v>
      </c>
      <c r="S64" s="6" t="s">
        <v>355</v>
      </c>
      <c r="T64">
        <v>3</v>
      </c>
      <c r="U64" s="31">
        <f t="shared" si="0"/>
        <v>50</v>
      </c>
      <c r="V64">
        <f t="shared" si="1"/>
        <v>1960</v>
      </c>
      <c r="W64">
        <f t="shared" si="2"/>
        <v>64</v>
      </c>
      <c r="X64" s="22" t="b">
        <f t="shared" si="3"/>
        <v>1</v>
      </c>
    </row>
    <row r="65" spans="1:24" x14ac:dyDescent="0.35">
      <c r="A65" s="28">
        <v>1961</v>
      </c>
      <c r="B65" s="4" t="s">
        <v>199</v>
      </c>
      <c r="C65" s="4" t="s">
        <v>107</v>
      </c>
      <c r="D65" s="4" t="s">
        <v>359</v>
      </c>
      <c r="E65" s="4" t="s">
        <v>355</v>
      </c>
      <c r="F65" s="4" t="s">
        <v>108</v>
      </c>
      <c r="G65" s="13">
        <v>1</v>
      </c>
      <c r="H65" s="14">
        <v>6</v>
      </c>
      <c r="I65" s="14">
        <v>6</v>
      </c>
      <c r="J65" s="14">
        <v>3</v>
      </c>
      <c r="K65" s="14">
        <v>7</v>
      </c>
      <c r="L65" s="14">
        <v>5</v>
      </c>
      <c r="M65" s="14">
        <v>6</v>
      </c>
      <c r="N65" s="14">
        <v>4</v>
      </c>
      <c r="O65" s="14"/>
      <c r="P65" s="15"/>
      <c r="Q65" s="4" t="s">
        <v>105</v>
      </c>
      <c r="R65" s="4" t="s">
        <v>359</v>
      </c>
      <c r="S65" s="4" t="s">
        <v>355</v>
      </c>
      <c r="T65">
        <v>6</v>
      </c>
      <c r="U65" s="31">
        <f t="shared" si="0"/>
        <v>52.631578947368418</v>
      </c>
      <c r="V65">
        <f t="shared" si="1"/>
        <v>1961</v>
      </c>
      <c r="W65">
        <f t="shared" si="2"/>
        <v>63</v>
      </c>
      <c r="X65" s="22" t="b">
        <f t="shared" si="3"/>
        <v>1</v>
      </c>
    </row>
    <row r="66" spans="1:24" x14ac:dyDescent="0.35">
      <c r="A66" s="27">
        <v>1960</v>
      </c>
      <c r="B66" s="4" t="s">
        <v>199</v>
      </c>
      <c r="C66" s="6" t="s">
        <v>105</v>
      </c>
      <c r="D66" s="6" t="s">
        <v>359</v>
      </c>
      <c r="E66" s="6" t="s">
        <v>355</v>
      </c>
      <c r="F66" s="6" t="s">
        <v>106</v>
      </c>
      <c r="G66" s="10">
        <v>5</v>
      </c>
      <c r="H66" s="11">
        <v>7</v>
      </c>
      <c r="I66" s="11">
        <v>3</v>
      </c>
      <c r="J66" s="11">
        <v>6</v>
      </c>
      <c r="K66" s="11">
        <v>6</v>
      </c>
      <c r="L66" s="11">
        <v>3</v>
      </c>
      <c r="M66" s="11">
        <v>8</v>
      </c>
      <c r="N66" s="11">
        <v>6</v>
      </c>
      <c r="O66" s="11">
        <v>8</v>
      </c>
      <c r="P66" s="12">
        <v>6</v>
      </c>
      <c r="Q66" s="6" t="s">
        <v>100</v>
      </c>
      <c r="R66" s="6" t="s">
        <v>359</v>
      </c>
      <c r="S66" s="6" t="s">
        <v>355</v>
      </c>
      <c r="T66">
        <v>3</v>
      </c>
      <c r="U66" s="31">
        <f t="shared" si="0"/>
        <v>51.724137931034484</v>
      </c>
      <c r="V66">
        <f t="shared" si="1"/>
        <v>1960</v>
      </c>
      <c r="W66">
        <f t="shared" si="2"/>
        <v>64</v>
      </c>
      <c r="X66" s="22" t="b">
        <f t="shared" si="3"/>
        <v>1</v>
      </c>
    </row>
    <row r="67" spans="1:24" x14ac:dyDescent="0.35">
      <c r="A67" s="28">
        <v>1959</v>
      </c>
      <c r="B67" s="4" t="s">
        <v>199</v>
      </c>
      <c r="C67" s="4" t="s">
        <v>391</v>
      </c>
      <c r="D67" s="4" t="s">
        <v>362</v>
      </c>
      <c r="E67" s="8" t="s">
        <v>336</v>
      </c>
      <c r="F67" s="4" t="s">
        <v>104</v>
      </c>
      <c r="G67" s="13">
        <v>6</v>
      </c>
      <c r="H67" s="14">
        <v>1</v>
      </c>
      <c r="I67" s="14">
        <v>6</v>
      </c>
      <c r="J67" s="14">
        <v>2</v>
      </c>
      <c r="K67" s="14">
        <v>3</v>
      </c>
      <c r="L67" s="14">
        <v>6</v>
      </c>
      <c r="M67" s="14">
        <v>6</v>
      </c>
      <c r="N67" s="14">
        <v>3</v>
      </c>
      <c r="O67" s="14"/>
      <c r="P67" s="15"/>
      <c r="Q67" s="4" t="s">
        <v>100</v>
      </c>
      <c r="R67" s="4" t="s">
        <v>359</v>
      </c>
      <c r="S67" s="4" t="s">
        <v>355</v>
      </c>
      <c r="T67">
        <v>1</v>
      </c>
      <c r="U67" s="31">
        <f t="shared" ref="U67:U113" si="4">(SUM(G67,I67,K67,M67,O67)/(SUM(G67,I67,K67,M67,O67) + SUM(H67,J67,L67,N67,P67)))*100</f>
        <v>63.636363636363633</v>
      </c>
      <c r="V67">
        <f t="shared" ref="V67:V113" si="5">_xlfn.MINIFS($A$2:$A$1000, $C$2:$C$1000, C67)</f>
        <v>1959</v>
      </c>
      <c r="W67">
        <f t="shared" ref="W67:W113" si="6">2024 - V67</f>
        <v>65</v>
      </c>
      <c r="X67" s="22" t="b">
        <f t="shared" ref="X67:X113" si="7">(J67+H67)-(G67+I67)&gt;-2</f>
        <v>0</v>
      </c>
    </row>
    <row r="68" spans="1:24" x14ac:dyDescent="0.35">
      <c r="A68" s="27">
        <v>1958</v>
      </c>
      <c r="B68" s="4" t="s">
        <v>199</v>
      </c>
      <c r="C68" s="6" t="s">
        <v>99</v>
      </c>
      <c r="D68" s="6" t="s">
        <v>359</v>
      </c>
      <c r="E68" s="6" t="s">
        <v>355</v>
      </c>
      <c r="F68" s="6" t="s">
        <v>103</v>
      </c>
      <c r="G68" s="10">
        <v>7</v>
      </c>
      <c r="H68" s="11">
        <v>5</v>
      </c>
      <c r="I68" s="11">
        <v>6</v>
      </c>
      <c r="J68" s="11">
        <v>3</v>
      </c>
      <c r="K68" s="11">
        <v>6</v>
      </c>
      <c r="L68" s="11">
        <v>4</v>
      </c>
      <c r="M68" s="11"/>
      <c r="N68" s="11"/>
      <c r="O68" s="11"/>
      <c r="P68" s="12"/>
      <c r="Q68" s="6" t="s">
        <v>102</v>
      </c>
      <c r="R68" s="6" t="s">
        <v>359</v>
      </c>
      <c r="S68" s="6" t="s">
        <v>355</v>
      </c>
      <c r="T68">
        <v>2</v>
      </c>
      <c r="U68" s="31">
        <f t="shared" si="4"/>
        <v>61.29032258064516</v>
      </c>
      <c r="V68">
        <f t="shared" si="5"/>
        <v>1957</v>
      </c>
      <c r="W68">
        <f t="shared" si="6"/>
        <v>67</v>
      </c>
      <c r="X68" s="22" t="b">
        <f t="shared" si="7"/>
        <v>0</v>
      </c>
    </row>
    <row r="69" spans="1:24" x14ac:dyDescent="0.35">
      <c r="A69" s="28">
        <v>1957</v>
      </c>
      <c r="B69" s="4" t="s">
        <v>199</v>
      </c>
      <c r="C69" s="4" t="s">
        <v>99</v>
      </c>
      <c r="D69" s="4" t="s">
        <v>359</v>
      </c>
      <c r="E69" s="4" t="s">
        <v>355</v>
      </c>
      <c r="F69" s="4" t="s">
        <v>101</v>
      </c>
      <c r="G69" s="13">
        <v>6</v>
      </c>
      <c r="H69" s="14">
        <v>3</v>
      </c>
      <c r="I69" s="14">
        <v>9</v>
      </c>
      <c r="J69" s="14">
        <v>11</v>
      </c>
      <c r="K69" s="14">
        <v>6</v>
      </c>
      <c r="L69" s="14">
        <v>4</v>
      </c>
      <c r="M69" s="14">
        <v>6</v>
      </c>
      <c r="N69" s="14">
        <v>2</v>
      </c>
      <c r="O69" s="14"/>
      <c r="P69" s="15"/>
      <c r="Q69" s="4" t="s">
        <v>100</v>
      </c>
      <c r="R69" s="4" t="s">
        <v>359</v>
      </c>
      <c r="S69" s="4" t="s">
        <v>355</v>
      </c>
      <c r="T69">
        <v>2</v>
      </c>
      <c r="U69" s="31">
        <f t="shared" si="4"/>
        <v>57.446808510638306</v>
      </c>
      <c r="V69">
        <f t="shared" si="5"/>
        <v>1957</v>
      </c>
      <c r="W69">
        <f t="shared" si="6"/>
        <v>67</v>
      </c>
      <c r="X69" s="22" t="b">
        <f t="shared" si="7"/>
        <v>1</v>
      </c>
    </row>
    <row r="70" spans="1:24" x14ac:dyDescent="0.35">
      <c r="A70" s="27">
        <v>1956</v>
      </c>
      <c r="B70" s="4" t="s">
        <v>199</v>
      </c>
      <c r="C70" s="6" t="s">
        <v>96</v>
      </c>
      <c r="D70" s="6" t="s">
        <v>359</v>
      </c>
      <c r="E70" s="6" t="s">
        <v>355</v>
      </c>
      <c r="F70" s="6" t="s">
        <v>98</v>
      </c>
      <c r="G70" s="10">
        <v>6</v>
      </c>
      <c r="H70" s="11">
        <v>4</v>
      </c>
      <c r="I70" s="11">
        <v>3</v>
      </c>
      <c r="J70" s="11">
        <v>6</v>
      </c>
      <c r="K70" s="11">
        <v>6</v>
      </c>
      <c r="L70" s="11">
        <v>4</v>
      </c>
      <c r="M70" s="11">
        <v>7</v>
      </c>
      <c r="N70" s="11">
        <v>5</v>
      </c>
      <c r="O70" s="11"/>
      <c r="P70" s="12"/>
      <c r="Q70" s="6" t="s">
        <v>91</v>
      </c>
      <c r="R70" s="6" t="s">
        <v>359</v>
      </c>
      <c r="S70" s="6" t="s">
        <v>355</v>
      </c>
      <c r="T70">
        <v>1</v>
      </c>
      <c r="U70" s="31">
        <f t="shared" si="4"/>
        <v>53.658536585365859</v>
      </c>
      <c r="V70">
        <f t="shared" si="5"/>
        <v>1956</v>
      </c>
      <c r="W70">
        <f t="shared" si="6"/>
        <v>68</v>
      </c>
      <c r="X70" s="22" t="b">
        <f t="shared" si="7"/>
        <v>1</v>
      </c>
    </row>
    <row r="71" spans="1:24" x14ac:dyDescent="0.35">
      <c r="A71" s="28">
        <v>1955</v>
      </c>
      <c r="B71" s="4" t="s">
        <v>199</v>
      </c>
      <c r="C71" s="4" t="s">
        <v>91</v>
      </c>
      <c r="D71" s="4" t="s">
        <v>359</v>
      </c>
      <c r="E71" s="4" t="s">
        <v>355</v>
      </c>
      <c r="F71" s="4" t="s">
        <v>97</v>
      </c>
      <c r="G71" s="13">
        <v>9</v>
      </c>
      <c r="H71" s="14">
        <v>7</v>
      </c>
      <c r="I71" s="14">
        <v>6</v>
      </c>
      <c r="J71" s="14">
        <v>4</v>
      </c>
      <c r="K71" s="14">
        <v>6</v>
      </c>
      <c r="L71" s="14">
        <v>4</v>
      </c>
      <c r="M71" s="14"/>
      <c r="N71" s="14"/>
      <c r="O71" s="14"/>
      <c r="P71" s="15"/>
      <c r="Q71" s="4" t="s">
        <v>96</v>
      </c>
      <c r="R71" s="4" t="s">
        <v>359</v>
      </c>
      <c r="S71" s="4" t="s">
        <v>355</v>
      </c>
      <c r="T71">
        <v>4</v>
      </c>
      <c r="U71" s="31">
        <f t="shared" si="4"/>
        <v>58.333333333333336</v>
      </c>
      <c r="V71">
        <f t="shared" si="5"/>
        <v>1953</v>
      </c>
      <c r="W71">
        <f t="shared" si="6"/>
        <v>71</v>
      </c>
      <c r="X71" s="22" t="b">
        <f t="shared" si="7"/>
        <v>0</v>
      </c>
    </row>
    <row r="72" spans="1:24" x14ac:dyDescent="0.35">
      <c r="A72" s="27">
        <v>1954</v>
      </c>
      <c r="B72" s="4" t="s">
        <v>199</v>
      </c>
      <c r="C72" s="6" t="s">
        <v>92</v>
      </c>
      <c r="D72" s="6" t="s">
        <v>359</v>
      </c>
      <c r="E72" s="6" t="s">
        <v>355</v>
      </c>
      <c r="F72" s="6" t="s">
        <v>95</v>
      </c>
      <c r="G72" s="10">
        <v>6</v>
      </c>
      <c r="H72" s="11">
        <v>2</v>
      </c>
      <c r="I72" s="11">
        <v>0</v>
      </c>
      <c r="J72" s="11">
        <v>6</v>
      </c>
      <c r="K72" s="11">
        <v>6</v>
      </c>
      <c r="L72" s="11">
        <v>4</v>
      </c>
      <c r="M72" s="11">
        <v>6</v>
      </c>
      <c r="N72" s="11">
        <v>2</v>
      </c>
      <c r="O72" s="11"/>
      <c r="P72" s="12"/>
      <c r="Q72" s="6" t="s">
        <v>94</v>
      </c>
      <c r="R72" s="6" t="s">
        <v>359</v>
      </c>
      <c r="S72" s="6" t="s">
        <v>355</v>
      </c>
      <c r="T72">
        <v>1</v>
      </c>
      <c r="U72" s="31">
        <f t="shared" si="4"/>
        <v>56.25</v>
      </c>
      <c r="V72">
        <f t="shared" si="5"/>
        <v>1954</v>
      </c>
      <c r="W72">
        <f t="shared" si="6"/>
        <v>70</v>
      </c>
      <c r="X72" s="22" t="b">
        <f t="shared" si="7"/>
        <v>1</v>
      </c>
    </row>
    <row r="73" spans="1:24" x14ac:dyDescent="0.35">
      <c r="A73" s="28">
        <v>1953</v>
      </c>
      <c r="B73" s="4" t="s">
        <v>199</v>
      </c>
      <c r="C73" s="4" t="s">
        <v>91</v>
      </c>
      <c r="D73" s="4" t="s">
        <v>359</v>
      </c>
      <c r="E73" s="4" t="s">
        <v>355</v>
      </c>
      <c r="F73" s="4" t="s">
        <v>93</v>
      </c>
      <c r="G73" s="13">
        <v>6</v>
      </c>
      <c r="H73" s="14">
        <v>0</v>
      </c>
      <c r="I73" s="14">
        <v>6</v>
      </c>
      <c r="J73" s="14">
        <v>3</v>
      </c>
      <c r="K73" s="14">
        <v>6</v>
      </c>
      <c r="L73" s="14">
        <v>4</v>
      </c>
      <c r="M73" s="14"/>
      <c r="N73" s="14"/>
      <c r="O73" s="14"/>
      <c r="P73" s="15"/>
      <c r="Q73" s="4" t="s">
        <v>92</v>
      </c>
      <c r="R73" s="4" t="s">
        <v>359</v>
      </c>
      <c r="S73" s="4" t="s">
        <v>355</v>
      </c>
      <c r="T73">
        <v>4</v>
      </c>
      <c r="U73" s="31">
        <f t="shared" si="4"/>
        <v>72</v>
      </c>
      <c r="V73">
        <f t="shared" si="5"/>
        <v>1953</v>
      </c>
      <c r="W73">
        <f t="shared" si="6"/>
        <v>71</v>
      </c>
      <c r="X73" s="22" t="b">
        <f t="shared" si="7"/>
        <v>0</v>
      </c>
    </row>
    <row r="74" spans="1:24" x14ac:dyDescent="0.35">
      <c r="A74" s="27">
        <v>1952</v>
      </c>
      <c r="B74" s="4" t="s">
        <v>199</v>
      </c>
      <c r="C74" s="6" t="s">
        <v>86</v>
      </c>
      <c r="D74" s="6" t="s">
        <v>359</v>
      </c>
      <c r="E74" s="6" t="s">
        <v>355</v>
      </c>
      <c r="F74" s="6" t="s">
        <v>90</v>
      </c>
      <c r="G74" s="10">
        <v>7</v>
      </c>
      <c r="H74" s="11">
        <v>5</v>
      </c>
      <c r="I74" s="11">
        <v>12</v>
      </c>
      <c r="J74" s="11">
        <v>10</v>
      </c>
      <c r="K74" s="11">
        <v>2</v>
      </c>
      <c r="L74" s="11">
        <v>6</v>
      </c>
      <c r="M74" s="11">
        <v>6</v>
      </c>
      <c r="N74" s="11">
        <v>2</v>
      </c>
      <c r="O74" s="11"/>
      <c r="P74" s="12"/>
      <c r="Q74" s="6" t="s">
        <v>84</v>
      </c>
      <c r="R74" s="6" t="s">
        <v>359</v>
      </c>
      <c r="S74" s="6" t="s">
        <v>355</v>
      </c>
      <c r="T74">
        <v>1</v>
      </c>
      <c r="U74" s="31">
        <f t="shared" si="4"/>
        <v>54</v>
      </c>
      <c r="V74">
        <f t="shared" si="5"/>
        <v>1952</v>
      </c>
      <c r="W74">
        <f t="shared" si="6"/>
        <v>72</v>
      </c>
      <c r="X74" s="22" t="b">
        <f t="shared" si="7"/>
        <v>0</v>
      </c>
    </row>
    <row r="75" spans="1:24" x14ac:dyDescent="0.35">
      <c r="A75" s="28">
        <v>1951</v>
      </c>
      <c r="B75" s="4" t="s">
        <v>199</v>
      </c>
      <c r="C75" s="4" t="s">
        <v>88</v>
      </c>
      <c r="D75" s="4" t="s">
        <v>362</v>
      </c>
      <c r="E75" s="8" t="s">
        <v>336</v>
      </c>
      <c r="F75" s="4" t="s">
        <v>89</v>
      </c>
      <c r="G75" s="13">
        <v>6</v>
      </c>
      <c r="H75" s="14">
        <v>3</v>
      </c>
      <c r="I75" s="14">
        <v>2</v>
      </c>
      <c r="J75" s="14">
        <v>6</v>
      </c>
      <c r="K75" s="14">
        <v>6</v>
      </c>
      <c r="L75" s="14">
        <v>3</v>
      </c>
      <c r="M75" s="14">
        <v>6</v>
      </c>
      <c r="N75" s="14">
        <v>1</v>
      </c>
      <c r="O75" s="14"/>
      <c r="P75" s="15"/>
      <c r="Q75" s="4" t="s">
        <v>86</v>
      </c>
      <c r="R75" s="4" t="s">
        <v>359</v>
      </c>
      <c r="S75" s="4" t="s">
        <v>355</v>
      </c>
      <c r="T75">
        <v>1</v>
      </c>
      <c r="U75" s="31">
        <f t="shared" si="4"/>
        <v>60.606060606060609</v>
      </c>
      <c r="V75">
        <f t="shared" si="5"/>
        <v>1951</v>
      </c>
      <c r="W75">
        <f t="shared" si="6"/>
        <v>73</v>
      </c>
      <c r="X75" s="22" t="b">
        <f t="shared" si="7"/>
        <v>1</v>
      </c>
    </row>
    <row r="76" spans="1:24" x14ac:dyDescent="0.35">
      <c r="A76" s="27">
        <v>1950</v>
      </c>
      <c r="B76" s="4" t="s">
        <v>199</v>
      </c>
      <c r="C76" s="6" t="s">
        <v>84</v>
      </c>
      <c r="D76" s="6" t="s">
        <v>359</v>
      </c>
      <c r="E76" s="6" t="s">
        <v>355</v>
      </c>
      <c r="F76" s="6" t="s">
        <v>87</v>
      </c>
      <c r="G76" s="10">
        <v>6</v>
      </c>
      <c r="H76" s="11">
        <v>3</v>
      </c>
      <c r="I76" s="11">
        <v>6</v>
      </c>
      <c r="J76" s="11">
        <v>4</v>
      </c>
      <c r="K76" s="11">
        <v>4</v>
      </c>
      <c r="L76" s="11">
        <v>6</v>
      </c>
      <c r="M76" s="11">
        <v>6</v>
      </c>
      <c r="N76" s="11">
        <v>1</v>
      </c>
      <c r="O76" s="11"/>
      <c r="P76" s="12"/>
      <c r="Q76" s="6" t="s">
        <v>86</v>
      </c>
      <c r="R76" s="6" t="s">
        <v>359</v>
      </c>
      <c r="S76" s="6" t="s">
        <v>355</v>
      </c>
      <c r="T76">
        <v>2</v>
      </c>
      <c r="U76" s="31">
        <f t="shared" si="4"/>
        <v>61.111111111111114</v>
      </c>
      <c r="V76">
        <f t="shared" si="5"/>
        <v>1949</v>
      </c>
      <c r="W76">
        <f t="shared" si="6"/>
        <v>75</v>
      </c>
      <c r="X76" s="22" t="b">
        <f t="shared" si="7"/>
        <v>0</v>
      </c>
    </row>
    <row r="77" spans="1:24" x14ac:dyDescent="0.35">
      <c r="A77" s="28">
        <v>1949</v>
      </c>
      <c r="B77" s="4" t="s">
        <v>199</v>
      </c>
      <c r="C77" s="4" t="s">
        <v>84</v>
      </c>
      <c r="D77" s="4" t="s">
        <v>359</v>
      </c>
      <c r="E77" s="4" t="s">
        <v>355</v>
      </c>
      <c r="F77" s="4" t="s">
        <v>85</v>
      </c>
      <c r="G77" s="13">
        <v>6</v>
      </c>
      <c r="H77" s="14">
        <v>3</v>
      </c>
      <c r="I77" s="14">
        <v>6</v>
      </c>
      <c r="J77" s="14">
        <v>2</v>
      </c>
      <c r="K77" s="14">
        <v>6</v>
      </c>
      <c r="L77" s="14">
        <v>2</v>
      </c>
      <c r="M77" s="14"/>
      <c r="N77" s="14"/>
      <c r="O77" s="14"/>
      <c r="P77" s="15"/>
      <c r="Q77" s="4" t="s">
        <v>74</v>
      </c>
      <c r="R77" s="4" t="s">
        <v>359</v>
      </c>
      <c r="S77" s="4" t="s">
        <v>355</v>
      </c>
      <c r="T77">
        <v>2</v>
      </c>
      <c r="U77" s="31">
        <f t="shared" si="4"/>
        <v>72</v>
      </c>
      <c r="V77">
        <f t="shared" si="5"/>
        <v>1949</v>
      </c>
      <c r="W77">
        <f t="shared" si="6"/>
        <v>75</v>
      </c>
      <c r="X77" s="22" t="b">
        <f t="shared" si="7"/>
        <v>0</v>
      </c>
    </row>
    <row r="78" spans="1:24" x14ac:dyDescent="0.35">
      <c r="A78" s="27">
        <v>1948</v>
      </c>
      <c r="B78" s="4" t="s">
        <v>199</v>
      </c>
      <c r="C78" s="6" t="s">
        <v>71</v>
      </c>
      <c r="D78" s="6" t="s">
        <v>359</v>
      </c>
      <c r="E78" s="6" t="s">
        <v>355</v>
      </c>
      <c r="F78" s="6" t="s">
        <v>83</v>
      </c>
      <c r="G78" s="10">
        <v>6</v>
      </c>
      <c r="H78" s="11">
        <v>4</v>
      </c>
      <c r="I78" s="11">
        <v>3</v>
      </c>
      <c r="J78" s="11">
        <v>6</v>
      </c>
      <c r="K78" s="11">
        <v>6</v>
      </c>
      <c r="L78" s="11">
        <v>3</v>
      </c>
      <c r="M78" s="11">
        <v>2</v>
      </c>
      <c r="N78" s="11">
        <v>6</v>
      </c>
      <c r="O78" s="11">
        <v>6</v>
      </c>
      <c r="P78" s="12">
        <v>3</v>
      </c>
      <c r="Q78" s="6" t="s">
        <v>74</v>
      </c>
      <c r="R78" s="6" t="s">
        <v>359</v>
      </c>
      <c r="S78" s="6" t="s">
        <v>355</v>
      </c>
      <c r="T78">
        <v>3</v>
      </c>
      <c r="U78" s="31">
        <f t="shared" si="4"/>
        <v>51.111111111111107</v>
      </c>
      <c r="V78">
        <f t="shared" si="5"/>
        <v>1936</v>
      </c>
      <c r="W78">
        <f t="shared" si="6"/>
        <v>88</v>
      </c>
      <c r="X78" s="22" t="b">
        <f t="shared" si="7"/>
        <v>1</v>
      </c>
    </row>
    <row r="79" spans="1:24" x14ac:dyDescent="0.35">
      <c r="A79" s="28">
        <v>1947</v>
      </c>
      <c r="B79" s="4" t="s">
        <v>199</v>
      </c>
      <c r="C79" s="4" t="s">
        <v>80</v>
      </c>
      <c r="D79" s="4" t="s">
        <v>359</v>
      </c>
      <c r="E79" s="4" t="s">
        <v>355</v>
      </c>
      <c r="F79" s="4" t="s">
        <v>82</v>
      </c>
      <c r="G79" s="13">
        <v>4</v>
      </c>
      <c r="H79" s="14">
        <v>6</v>
      </c>
      <c r="I79" s="14">
        <v>6</v>
      </c>
      <c r="J79" s="14">
        <v>4</v>
      </c>
      <c r="K79" s="14">
        <v>3</v>
      </c>
      <c r="L79" s="14">
        <v>6</v>
      </c>
      <c r="M79" s="14">
        <v>7</v>
      </c>
      <c r="N79" s="14">
        <v>5</v>
      </c>
      <c r="O79" s="14">
        <v>8</v>
      </c>
      <c r="P79" s="15">
        <v>6</v>
      </c>
      <c r="Q79" s="4" t="s">
        <v>74</v>
      </c>
      <c r="R79" s="4" t="s">
        <v>359</v>
      </c>
      <c r="S79" s="4" t="s">
        <v>355</v>
      </c>
      <c r="T79">
        <v>1</v>
      </c>
      <c r="U79" s="31">
        <f t="shared" si="4"/>
        <v>50.909090909090907</v>
      </c>
      <c r="V79">
        <f t="shared" si="5"/>
        <v>1947</v>
      </c>
      <c r="W79">
        <f t="shared" si="6"/>
        <v>77</v>
      </c>
      <c r="X79" s="22" t="b">
        <f t="shared" si="7"/>
        <v>1</v>
      </c>
    </row>
    <row r="80" spans="1:24" x14ac:dyDescent="0.35">
      <c r="A80" s="27">
        <v>1946</v>
      </c>
      <c r="B80" s="4" t="s">
        <v>199</v>
      </c>
      <c r="C80" s="6" t="s">
        <v>74</v>
      </c>
      <c r="D80" s="6" t="s">
        <v>359</v>
      </c>
      <c r="E80" s="6" t="s">
        <v>355</v>
      </c>
      <c r="F80" s="6" t="s">
        <v>81</v>
      </c>
      <c r="G80" s="10">
        <v>5</v>
      </c>
      <c r="H80" s="11">
        <v>7</v>
      </c>
      <c r="I80" s="11">
        <v>6</v>
      </c>
      <c r="J80" s="11">
        <v>3</v>
      </c>
      <c r="K80" s="11">
        <v>7</v>
      </c>
      <c r="L80" s="11">
        <v>5</v>
      </c>
      <c r="M80" s="11">
        <v>3</v>
      </c>
      <c r="N80" s="11">
        <v>6</v>
      </c>
      <c r="O80" s="11">
        <v>6</v>
      </c>
      <c r="P80" s="12">
        <v>2</v>
      </c>
      <c r="Q80" s="6" t="s">
        <v>80</v>
      </c>
      <c r="R80" s="6" t="s">
        <v>359</v>
      </c>
      <c r="S80" s="6" t="s">
        <v>355</v>
      </c>
      <c r="T80">
        <v>2</v>
      </c>
      <c r="U80" s="31">
        <f t="shared" si="4"/>
        <v>54</v>
      </c>
      <c r="V80">
        <f t="shared" si="5"/>
        <v>1939</v>
      </c>
      <c r="W80">
        <f t="shared" si="6"/>
        <v>85</v>
      </c>
      <c r="X80" s="22" t="b">
        <f t="shared" si="7"/>
        <v>1</v>
      </c>
    </row>
    <row r="81" spans="1:24" x14ac:dyDescent="0.35">
      <c r="A81" s="28">
        <v>1940</v>
      </c>
      <c r="B81" s="4" t="s">
        <v>199</v>
      </c>
      <c r="C81" s="4" t="s">
        <v>71</v>
      </c>
      <c r="D81" s="4" t="s">
        <v>359</v>
      </c>
      <c r="E81" s="4" t="s">
        <v>355</v>
      </c>
      <c r="F81" s="4" t="s">
        <v>79</v>
      </c>
      <c r="G81" s="13">
        <v>6</v>
      </c>
      <c r="H81" s="14">
        <v>3</v>
      </c>
      <c r="I81" s="14">
        <v>6</v>
      </c>
      <c r="J81" s="14">
        <v>1</v>
      </c>
      <c r="K81" s="14">
        <v>6</v>
      </c>
      <c r="L81" s="14">
        <v>2</v>
      </c>
      <c r="M81" s="14"/>
      <c r="N81" s="14"/>
      <c r="O81" s="14"/>
      <c r="P81" s="15"/>
      <c r="Q81" s="4" t="s">
        <v>63</v>
      </c>
      <c r="R81" s="4" t="s">
        <v>359</v>
      </c>
      <c r="S81" s="4" t="s">
        <v>355</v>
      </c>
      <c r="T81">
        <v>3</v>
      </c>
      <c r="U81" s="31">
        <f t="shared" si="4"/>
        <v>75</v>
      </c>
      <c r="V81">
        <f t="shared" si="5"/>
        <v>1936</v>
      </c>
      <c r="W81">
        <f t="shared" si="6"/>
        <v>88</v>
      </c>
      <c r="X81" s="22" t="b">
        <f t="shared" si="7"/>
        <v>0</v>
      </c>
    </row>
    <row r="82" spans="1:24" x14ac:dyDescent="0.35">
      <c r="A82" s="27">
        <v>1939</v>
      </c>
      <c r="B82" s="4" t="s">
        <v>199</v>
      </c>
      <c r="C82" s="6" t="s">
        <v>74</v>
      </c>
      <c r="D82" s="6" t="s">
        <v>359</v>
      </c>
      <c r="E82" s="6" t="s">
        <v>355</v>
      </c>
      <c r="F82" s="6" t="s">
        <v>78</v>
      </c>
      <c r="G82" s="10">
        <v>6</v>
      </c>
      <c r="H82" s="11">
        <v>4</v>
      </c>
      <c r="I82" s="11">
        <v>6</v>
      </c>
      <c r="J82" s="11">
        <v>1</v>
      </c>
      <c r="K82" s="11">
        <v>6</v>
      </c>
      <c r="L82" s="11">
        <v>3</v>
      </c>
      <c r="M82" s="11"/>
      <c r="N82" s="11"/>
      <c r="O82" s="11"/>
      <c r="P82" s="12"/>
      <c r="Q82" s="6" t="s">
        <v>71</v>
      </c>
      <c r="R82" s="6" t="s">
        <v>359</v>
      </c>
      <c r="S82" s="6" t="s">
        <v>355</v>
      </c>
      <c r="T82">
        <v>2</v>
      </c>
      <c r="U82" s="31">
        <f t="shared" si="4"/>
        <v>69.230769230769226</v>
      </c>
      <c r="V82">
        <f t="shared" si="5"/>
        <v>1939</v>
      </c>
      <c r="W82">
        <f t="shared" si="6"/>
        <v>85</v>
      </c>
      <c r="X82" s="22" t="b">
        <f t="shared" si="7"/>
        <v>0</v>
      </c>
    </row>
    <row r="83" spans="1:24" x14ac:dyDescent="0.35">
      <c r="A83" s="28">
        <v>1938</v>
      </c>
      <c r="B83" s="4" t="s">
        <v>199</v>
      </c>
      <c r="C83" s="4" t="s">
        <v>76</v>
      </c>
      <c r="D83" s="4" t="s">
        <v>362</v>
      </c>
      <c r="E83" s="8" t="s">
        <v>336</v>
      </c>
      <c r="F83" s="4" t="s">
        <v>77</v>
      </c>
      <c r="G83" s="13">
        <v>6</v>
      </c>
      <c r="H83" s="14">
        <v>4</v>
      </c>
      <c r="I83" s="14">
        <v>6</v>
      </c>
      <c r="J83" s="14">
        <v>2</v>
      </c>
      <c r="K83" s="14">
        <v>6</v>
      </c>
      <c r="L83" s="14">
        <v>1</v>
      </c>
      <c r="M83" s="14"/>
      <c r="N83" s="14"/>
      <c r="O83" s="14"/>
      <c r="P83" s="15"/>
      <c r="Q83" s="4" t="s">
        <v>74</v>
      </c>
      <c r="R83" s="4" t="s">
        <v>359</v>
      </c>
      <c r="S83" s="4" t="s">
        <v>355</v>
      </c>
      <c r="T83">
        <v>1</v>
      </c>
      <c r="U83" s="31">
        <f t="shared" si="4"/>
        <v>72</v>
      </c>
      <c r="V83">
        <f t="shared" si="5"/>
        <v>1938</v>
      </c>
      <c r="W83">
        <f t="shared" si="6"/>
        <v>86</v>
      </c>
      <c r="X83" s="22" t="b">
        <f t="shared" si="7"/>
        <v>0</v>
      </c>
    </row>
    <row r="84" spans="1:24" x14ac:dyDescent="0.35">
      <c r="A84" s="27">
        <v>1937</v>
      </c>
      <c r="B84" s="4" t="s">
        <v>199</v>
      </c>
      <c r="C84" s="6" t="s">
        <v>73</v>
      </c>
      <c r="D84" s="6" t="s">
        <v>359</v>
      </c>
      <c r="E84" s="6" t="s">
        <v>355</v>
      </c>
      <c r="F84" s="6" t="s">
        <v>75</v>
      </c>
      <c r="G84" s="10">
        <v>6</v>
      </c>
      <c r="H84" s="11">
        <v>3</v>
      </c>
      <c r="I84" s="11">
        <v>1</v>
      </c>
      <c r="J84" s="11">
        <v>6</v>
      </c>
      <c r="K84" s="11">
        <v>6</v>
      </c>
      <c r="L84" s="11">
        <v>0</v>
      </c>
      <c r="M84" s="11">
        <v>2</v>
      </c>
      <c r="N84" s="11">
        <v>6</v>
      </c>
      <c r="O84" s="11">
        <v>6</v>
      </c>
      <c r="P84" s="12">
        <v>1</v>
      </c>
      <c r="Q84" s="6" t="s">
        <v>74</v>
      </c>
      <c r="R84" s="6" t="s">
        <v>359</v>
      </c>
      <c r="S84" s="6" t="s">
        <v>355</v>
      </c>
      <c r="T84">
        <v>1</v>
      </c>
      <c r="U84" s="31">
        <f t="shared" si="4"/>
        <v>56.756756756756758</v>
      </c>
      <c r="V84">
        <f t="shared" si="5"/>
        <v>1937</v>
      </c>
      <c r="W84">
        <f t="shared" si="6"/>
        <v>87</v>
      </c>
      <c r="X84" s="22" t="b">
        <f t="shared" si="7"/>
        <v>1</v>
      </c>
    </row>
    <row r="85" spans="1:24" x14ac:dyDescent="0.35">
      <c r="A85" s="28">
        <v>1936</v>
      </c>
      <c r="B85" s="4" t="s">
        <v>199</v>
      </c>
      <c r="C85" s="4" t="s">
        <v>71</v>
      </c>
      <c r="D85" s="4" t="s">
        <v>359</v>
      </c>
      <c r="E85" s="4" t="s">
        <v>355</v>
      </c>
      <c r="F85" s="4" t="s">
        <v>72</v>
      </c>
      <c r="G85" s="13">
        <v>6</v>
      </c>
      <c r="H85" s="14">
        <v>2</v>
      </c>
      <c r="I85" s="14">
        <v>6</v>
      </c>
      <c r="J85" s="14">
        <v>3</v>
      </c>
      <c r="K85" s="14">
        <v>4</v>
      </c>
      <c r="L85" s="14">
        <v>6</v>
      </c>
      <c r="M85" s="14">
        <v>3</v>
      </c>
      <c r="N85" s="14">
        <v>6</v>
      </c>
      <c r="O85" s="14">
        <v>9</v>
      </c>
      <c r="P85" s="15">
        <v>7</v>
      </c>
      <c r="Q85" s="4" t="s">
        <v>63</v>
      </c>
      <c r="R85" s="4" t="s">
        <v>359</v>
      </c>
      <c r="S85" s="4" t="s">
        <v>355</v>
      </c>
      <c r="T85">
        <v>3</v>
      </c>
      <c r="U85" s="31">
        <f t="shared" si="4"/>
        <v>53.846153846153847</v>
      </c>
      <c r="V85">
        <f t="shared" si="5"/>
        <v>1936</v>
      </c>
      <c r="W85">
        <f t="shared" si="6"/>
        <v>88</v>
      </c>
      <c r="X85" s="22" t="b">
        <f t="shared" si="7"/>
        <v>0</v>
      </c>
    </row>
    <row r="86" spans="1:24" x14ac:dyDescent="0.35">
      <c r="A86" s="27">
        <v>1935</v>
      </c>
      <c r="B86" s="4" t="s">
        <v>199</v>
      </c>
      <c r="C86" s="6" t="s">
        <v>63</v>
      </c>
      <c r="D86" s="6" t="s">
        <v>359</v>
      </c>
      <c r="E86" s="6" t="s">
        <v>355</v>
      </c>
      <c r="F86" s="6" t="s">
        <v>70</v>
      </c>
      <c r="G86" s="10">
        <v>2</v>
      </c>
      <c r="H86" s="11">
        <v>6</v>
      </c>
      <c r="I86" s="11">
        <v>6</v>
      </c>
      <c r="J86" s="11">
        <v>4</v>
      </c>
      <c r="K86" s="11">
        <v>6</v>
      </c>
      <c r="L86" s="11">
        <v>4</v>
      </c>
      <c r="M86" s="11">
        <v>6</v>
      </c>
      <c r="N86" s="11">
        <v>4</v>
      </c>
      <c r="O86" s="11"/>
      <c r="P86" s="12"/>
      <c r="Q86" s="6" t="s">
        <v>68</v>
      </c>
      <c r="R86" s="6" t="s">
        <v>352</v>
      </c>
      <c r="S86" s="6" t="s">
        <v>345</v>
      </c>
      <c r="T86">
        <v>4</v>
      </c>
      <c r="U86" s="31">
        <f t="shared" si="4"/>
        <v>52.631578947368418</v>
      </c>
      <c r="V86">
        <f t="shared" si="5"/>
        <v>1931</v>
      </c>
      <c r="W86">
        <f t="shared" si="6"/>
        <v>93</v>
      </c>
      <c r="X86" s="22" t="b">
        <f t="shared" si="7"/>
        <v>1</v>
      </c>
    </row>
    <row r="87" spans="1:24" x14ac:dyDescent="0.35">
      <c r="A87" s="28">
        <v>1934</v>
      </c>
      <c r="B87" s="4" t="s">
        <v>199</v>
      </c>
      <c r="C87" s="4" t="s">
        <v>68</v>
      </c>
      <c r="D87" s="4" t="s">
        <v>352</v>
      </c>
      <c r="E87" s="4" t="s">
        <v>345</v>
      </c>
      <c r="F87" s="4" t="s">
        <v>69</v>
      </c>
      <c r="G87" s="13">
        <v>6</v>
      </c>
      <c r="H87" s="14">
        <v>3</v>
      </c>
      <c r="I87" s="14">
        <v>7</v>
      </c>
      <c r="J87" s="14">
        <v>5</v>
      </c>
      <c r="K87" s="14">
        <v>6</v>
      </c>
      <c r="L87" s="14">
        <v>1</v>
      </c>
      <c r="M87" s="14"/>
      <c r="N87" s="14"/>
      <c r="O87" s="14"/>
      <c r="P87" s="15"/>
      <c r="Q87" s="4" t="s">
        <v>63</v>
      </c>
      <c r="R87" s="4" t="s">
        <v>359</v>
      </c>
      <c r="S87" s="4" t="s">
        <v>355</v>
      </c>
      <c r="T87">
        <v>1</v>
      </c>
      <c r="U87" s="31">
        <f t="shared" si="4"/>
        <v>67.857142857142861</v>
      </c>
      <c r="V87">
        <f t="shared" si="5"/>
        <v>1934</v>
      </c>
      <c r="W87">
        <f t="shared" si="6"/>
        <v>90</v>
      </c>
      <c r="X87" s="22" t="b">
        <f t="shared" si="7"/>
        <v>0</v>
      </c>
    </row>
    <row r="88" spans="1:24" x14ac:dyDescent="0.35">
      <c r="A88" s="27">
        <v>1933</v>
      </c>
      <c r="B88" s="4" t="s">
        <v>199</v>
      </c>
      <c r="C88" s="6" t="s">
        <v>63</v>
      </c>
      <c r="D88" s="6" t="s">
        <v>359</v>
      </c>
      <c r="E88" s="6" t="s">
        <v>355</v>
      </c>
      <c r="F88" s="6" t="s">
        <v>67</v>
      </c>
      <c r="G88" s="10">
        <v>2</v>
      </c>
      <c r="H88" s="11">
        <v>6</v>
      </c>
      <c r="I88" s="11">
        <v>7</v>
      </c>
      <c r="J88" s="11">
        <v>5</v>
      </c>
      <c r="K88" s="11">
        <v>6</v>
      </c>
      <c r="L88" s="11">
        <v>3</v>
      </c>
      <c r="M88" s="11">
        <v>6</v>
      </c>
      <c r="N88" s="11">
        <v>2</v>
      </c>
      <c r="O88" s="11"/>
      <c r="P88" s="12"/>
      <c r="Q88" s="6" t="s">
        <v>66</v>
      </c>
      <c r="R88" s="6" t="s">
        <v>362</v>
      </c>
      <c r="S88" s="6" t="s">
        <v>336</v>
      </c>
      <c r="T88">
        <v>4</v>
      </c>
      <c r="U88" s="31">
        <f t="shared" si="4"/>
        <v>56.756756756756758</v>
      </c>
      <c r="V88">
        <f t="shared" si="5"/>
        <v>1931</v>
      </c>
      <c r="W88">
        <f t="shared" si="6"/>
        <v>93</v>
      </c>
      <c r="X88" s="22" t="b">
        <f t="shared" si="7"/>
        <v>1</v>
      </c>
    </row>
    <row r="89" spans="1:24" x14ac:dyDescent="0.35">
      <c r="A89" s="28">
        <v>1932</v>
      </c>
      <c r="B89" s="4" t="s">
        <v>199</v>
      </c>
      <c r="C89" s="4" t="s">
        <v>63</v>
      </c>
      <c r="D89" s="4" t="s">
        <v>359</v>
      </c>
      <c r="E89" s="4" t="s">
        <v>355</v>
      </c>
      <c r="F89" s="4" t="s">
        <v>65</v>
      </c>
      <c r="G89" s="13">
        <v>4</v>
      </c>
      <c r="H89" s="14">
        <v>6</v>
      </c>
      <c r="I89" s="14">
        <v>6</v>
      </c>
      <c r="J89" s="14">
        <v>3</v>
      </c>
      <c r="K89" s="14">
        <v>3</v>
      </c>
      <c r="L89" s="14">
        <v>6</v>
      </c>
      <c r="M89" s="14">
        <v>6</v>
      </c>
      <c r="N89" s="14">
        <v>3</v>
      </c>
      <c r="O89" s="14">
        <v>6</v>
      </c>
      <c r="P89" s="15">
        <v>1</v>
      </c>
      <c r="Q89" s="4" t="s">
        <v>61</v>
      </c>
      <c r="R89" s="4" t="s">
        <v>359</v>
      </c>
      <c r="S89" s="4" t="s">
        <v>355</v>
      </c>
      <c r="T89">
        <v>4</v>
      </c>
      <c r="U89" s="31">
        <f t="shared" si="4"/>
        <v>56.81818181818182</v>
      </c>
      <c r="V89">
        <f t="shared" si="5"/>
        <v>1931</v>
      </c>
      <c r="W89">
        <f t="shared" si="6"/>
        <v>93</v>
      </c>
      <c r="X89" s="22" t="b">
        <f t="shared" si="7"/>
        <v>1</v>
      </c>
    </row>
    <row r="90" spans="1:24" x14ac:dyDescent="0.35">
      <c r="A90" s="27">
        <v>1931</v>
      </c>
      <c r="B90" s="4" t="s">
        <v>199</v>
      </c>
      <c r="C90" s="6" t="s">
        <v>63</v>
      </c>
      <c r="D90" s="6" t="s">
        <v>359</v>
      </c>
      <c r="E90" s="6" t="s">
        <v>355</v>
      </c>
      <c r="F90" s="6" t="s">
        <v>64</v>
      </c>
      <c r="G90" s="10">
        <v>6</v>
      </c>
      <c r="H90" s="11">
        <v>4</v>
      </c>
      <c r="I90" s="11">
        <v>6</v>
      </c>
      <c r="J90" s="11">
        <v>2</v>
      </c>
      <c r="K90" s="11">
        <v>2</v>
      </c>
      <c r="L90" s="11">
        <v>6</v>
      </c>
      <c r="M90" s="11">
        <v>6</v>
      </c>
      <c r="N90" s="11">
        <v>1</v>
      </c>
      <c r="O90" s="11"/>
      <c r="P90" s="12"/>
      <c r="Q90" s="6" t="s">
        <v>61</v>
      </c>
      <c r="R90" s="6" t="s">
        <v>359</v>
      </c>
      <c r="S90" s="6" t="s">
        <v>355</v>
      </c>
      <c r="T90">
        <v>4</v>
      </c>
      <c r="U90" s="31">
        <f t="shared" si="4"/>
        <v>60.606060606060609</v>
      </c>
      <c r="V90">
        <f t="shared" si="5"/>
        <v>1931</v>
      </c>
      <c r="W90">
        <f t="shared" si="6"/>
        <v>93</v>
      </c>
      <c r="X90" s="22" t="b">
        <f t="shared" si="7"/>
        <v>0</v>
      </c>
    </row>
    <row r="91" spans="1:24" x14ac:dyDescent="0.35">
      <c r="A91" s="28">
        <v>1930</v>
      </c>
      <c r="B91" s="4" t="s">
        <v>199</v>
      </c>
      <c r="C91" s="4" t="s">
        <v>60</v>
      </c>
      <c r="D91" s="4" t="s">
        <v>359</v>
      </c>
      <c r="E91" s="4" t="s">
        <v>355</v>
      </c>
      <c r="F91" s="4" t="s">
        <v>62</v>
      </c>
      <c r="G91" s="13">
        <v>6</v>
      </c>
      <c r="H91" s="14">
        <v>3</v>
      </c>
      <c r="I91" s="14">
        <v>6</v>
      </c>
      <c r="J91" s="14">
        <v>1</v>
      </c>
      <c r="K91" s="14">
        <v>6</v>
      </c>
      <c r="L91" s="14">
        <v>3</v>
      </c>
      <c r="M91" s="14"/>
      <c r="N91" s="14"/>
      <c r="O91" s="14"/>
      <c r="P91" s="15"/>
      <c r="Q91" s="4" t="s">
        <v>61</v>
      </c>
      <c r="R91" s="4" t="s">
        <v>359</v>
      </c>
      <c r="S91" s="4" t="s">
        <v>355</v>
      </c>
      <c r="T91">
        <v>1</v>
      </c>
      <c r="U91" s="31">
        <f t="shared" si="4"/>
        <v>72</v>
      </c>
      <c r="V91">
        <f t="shared" si="5"/>
        <v>1930</v>
      </c>
      <c r="W91">
        <f t="shared" si="6"/>
        <v>94</v>
      </c>
      <c r="X91" s="22" t="b">
        <f t="shared" si="7"/>
        <v>0</v>
      </c>
    </row>
    <row r="92" spans="1:24" x14ac:dyDescent="0.35">
      <c r="A92" s="27">
        <v>1929</v>
      </c>
      <c r="B92" s="4" t="s">
        <v>199</v>
      </c>
      <c r="C92" s="6" t="s">
        <v>58</v>
      </c>
      <c r="D92" s="6" t="s">
        <v>352</v>
      </c>
      <c r="E92" s="6" t="s">
        <v>345</v>
      </c>
      <c r="F92" s="6" t="s">
        <v>59</v>
      </c>
      <c r="G92" s="10">
        <v>6</v>
      </c>
      <c r="H92" s="11">
        <v>2</v>
      </c>
      <c r="I92" s="11">
        <v>6</v>
      </c>
      <c r="J92" s="11">
        <v>2</v>
      </c>
      <c r="K92" s="11">
        <v>5</v>
      </c>
      <c r="L92" s="11">
        <v>7</v>
      </c>
      <c r="M92" s="11">
        <v>7</v>
      </c>
      <c r="N92" s="11">
        <v>5</v>
      </c>
      <c r="O92" s="11"/>
      <c r="P92" s="12"/>
      <c r="Q92" s="6" t="s">
        <v>48</v>
      </c>
      <c r="R92" s="6" t="s">
        <v>359</v>
      </c>
      <c r="S92" s="6" t="s">
        <v>355</v>
      </c>
      <c r="T92">
        <v>1</v>
      </c>
      <c r="U92" s="31">
        <f t="shared" si="4"/>
        <v>60</v>
      </c>
      <c r="V92">
        <f t="shared" si="5"/>
        <v>1929</v>
      </c>
      <c r="W92">
        <f t="shared" si="6"/>
        <v>95</v>
      </c>
      <c r="X92" s="22" t="b">
        <f t="shared" si="7"/>
        <v>0</v>
      </c>
    </row>
    <row r="93" spans="1:24" x14ac:dyDescent="0.35">
      <c r="A93" s="28">
        <v>1928</v>
      </c>
      <c r="B93" s="4" t="s">
        <v>199</v>
      </c>
      <c r="C93" s="4" t="s">
        <v>55</v>
      </c>
      <c r="D93" s="4" t="s">
        <v>369</v>
      </c>
      <c r="E93" s="4" t="s">
        <v>347</v>
      </c>
      <c r="F93" s="4" t="s">
        <v>57</v>
      </c>
      <c r="G93" s="13">
        <v>6</v>
      </c>
      <c r="H93" s="14">
        <v>4</v>
      </c>
      <c r="I93" s="14">
        <v>6</v>
      </c>
      <c r="J93" s="14">
        <v>1</v>
      </c>
      <c r="K93" s="14">
        <v>4</v>
      </c>
      <c r="L93" s="14">
        <v>6</v>
      </c>
      <c r="M93" s="14">
        <v>5</v>
      </c>
      <c r="N93" s="14">
        <v>7</v>
      </c>
      <c r="O93" s="14">
        <v>6</v>
      </c>
      <c r="P93" s="15">
        <v>3</v>
      </c>
      <c r="Q93" s="4" t="s">
        <v>56</v>
      </c>
      <c r="R93" s="4" t="s">
        <v>359</v>
      </c>
      <c r="S93" s="4" t="s">
        <v>355</v>
      </c>
      <c r="T93">
        <v>1</v>
      </c>
      <c r="U93" s="31">
        <f t="shared" si="4"/>
        <v>56.25</v>
      </c>
      <c r="V93">
        <f t="shared" si="5"/>
        <v>1928</v>
      </c>
      <c r="W93">
        <f t="shared" si="6"/>
        <v>96</v>
      </c>
      <c r="X93" s="22" t="b">
        <f t="shared" si="7"/>
        <v>0</v>
      </c>
    </row>
    <row r="94" spans="1:24" x14ac:dyDescent="0.35">
      <c r="A94" s="27">
        <v>1927</v>
      </c>
      <c r="B94" s="4" t="s">
        <v>199</v>
      </c>
      <c r="C94" s="6" t="s">
        <v>31</v>
      </c>
      <c r="D94" s="6" t="s">
        <v>359</v>
      </c>
      <c r="E94" s="6" t="s">
        <v>355</v>
      </c>
      <c r="F94" s="6" t="s">
        <v>54</v>
      </c>
      <c r="G94" s="10">
        <v>3</v>
      </c>
      <c r="H94" s="11">
        <v>6</v>
      </c>
      <c r="I94" s="11">
        <v>6</v>
      </c>
      <c r="J94" s="11">
        <v>4</v>
      </c>
      <c r="K94" s="11">
        <v>3</v>
      </c>
      <c r="L94" s="11">
        <v>6</v>
      </c>
      <c r="M94" s="11">
        <v>18</v>
      </c>
      <c r="N94" s="11">
        <v>16</v>
      </c>
      <c r="O94" s="11">
        <v>6</v>
      </c>
      <c r="P94" s="12">
        <v>3</v>
      </c>
      <c r="Q94" s="6" t="s">
        <v>51</v>
      </c>
      <c r="R94" s="6" t="s">
        <v>359</v>
      </c>
      <c r="S94" s="6" t="s">
        <v>355</v>
      </c>
      <c r="T94">
        <v>1</v>
      </c>
      <c r="U94" s="31">
        <f t="shared" si="4"/>
        <v>50.704225352112672</v>
      </c>
      <c r="V94">
        <f t="shared" si="5"/>
        <v>1927</v>
      </c>
      <c r="W94">
        <f t="shared" si="6"/>
        <v>97</v>
      </c>
      <c r="X94" s="22" t="b">
        <f t="shared" si="7"/>
        <v>1</v>
      </c>
    </row>
    <row r="95" spans="1:24" x14ac:dyDescent="0.35">
      <c r="A95" s="28">
        <v>1926</v>
      </c>
      <c r="B95" s="4" t="s">
        <v>199</v>
      </c>
      <c r="C95" s="4" t="s">
        <v>51</v>
      </c>
      <c r="D95" s="4" t="s">
        <v>359</v>
      </c>
      <c r="E95" s="4" t="s">
        <v>355</v>
      </c>
      <c r="F95" s="4" t="s">
        <v>53</v>
      </c>
      <c r="G95" s="13">
        <v>6</v>
      </c>
      <c r="H95" s="14">
        <v>1</v>
      </c>
      <c r="I95" s="14">
        <v>6</v>
      </c>
      <c r="J95" s="14">
        <v>3</v>
      </c>
      <c r="K95" s="14">
        <v>6</v>
      </c>
      <c r="L95" s="14">
        <v>1</v>
      </c>
      <c r="M95" s="14"/>
      <c r="N95" s="14"/>
      <c r="O95" s="14"/>
      <c r="P95" s="15"/>
      <c r="Q95" s="4" t="s">
        <v>52</v>
      </c>
      <c r="R95" s="4" t="s">
        <v>359</v>
      </c>
      <c r="S95" s="4" t="s">
        <v>355</v>
      </c>
      <c r="T95">
        <v>1</v>
      </c>
      <c r="U95" s="31">
        <f t="shared" si="4"/>
        <v>78.260869565217391</v>
      </c>
      <c r="V95">
        <f t="shared" si="5"/>
        <v>1926</v>
      </c>
      <c r="W95">
        <f t="shared" si="6"/>
        <v>98</v>
      </c>
      <c r="X95" s="22" t="b">
        <f t="shared" si="7"/>
        <v>0</v>
      </c>
    </row>
    <row r="96" spans="1:24" x14ac:dyDescent="0.35">
      <c r="A96" s="27">
        <v>1925</v>
      </c>
      <c r="B96" s="4" t="s">
        <v>199</v>
      </c>
      <c r="C96" s="6" t="s">
        <v>44</v>
      </c>
      <c r="D96" s="6" t="s">
        <v>359</v>
      </c>
      <c r="E96" s="6" t="s">
        <v>355</v>
      </c>
      <c r="F96" s="6" t="s">
        <v>50</v>
      </c>
      <c r="G96" s="10">
        <v>11</v>
      </c>
      <c r="H96" s="11">
        <v>9</v>
      </c>
      <c r="I96" s="11">
        <v>2</v>
      </c>
      <c r="J96" s="11">
        <v>6</v>
      </c>
      <c r="K96" s="11">
        <v>6</v>
      </c>
      <c r="L96" s="11">
        <v>2</v>
      </c>
      <c r="M96" s="11">
        <v>6</v>
      </c>
      <c r="N96" s="11">
        <v>3</v>
      </c>
      <c r="O96" s="11"/>
      <c r="P96" s="12"/>
      <c r="Q96" s="6" t="s">
        <v>31</v>
      </c>
      <c r="R96" s="6" t="s">
        <v>359</v>
      </c>
      <c r="S96" s="6" t="s">
        <v>355</v>
      </c>
      <c r="T96">
        <v>3</v>
      </c>
      <c r="U96" s="31">
        <f t="shared" si="4"/>
        <v>55.555555555555557</v>
      </c>
      <c r="V96">
        <f t="shared" si="5"/>
        <v>1922</v>
      </c>
      <c r="W96">
        <f t="shared" si="6"/>
        <v>102</v>
      </c>
      <c r="X96" s="22" t="b">
        <f t="shared" si="7"/>
        <v>1</v>
      </c>
    </row>
    <row r="97" spans="1:24" x14ac:dyDescent="0.35">
      <c r="A97" s="28">
        <v>1924</v>
      </c>
      <c r="B97" s="4" t="s">
        <v>199</v>
      </c>
      <c r="C97" s="4" t="s">
        <v>44</v>
      </c>
      <c r="D97" s="4" t="s">
        <v>359</v>
      </c>
      <c r="E97" s="4" t="s">
        <v>355</v>
      </c>
      <c r="F97" s="4" t="s">
        <v>49</v>
      </c>
      <c r="G97" s="13">
        <v>6</v>
      </c>
      <c r="H97" s="14">
        <v>3</v>
      </c>
      <c r="I97" s="14">
        <v>6</v>
      </c>
      <c r="J97" s="14">
        <v>4</v>
      </c>
      <c r="K97" s="14">
        <v>3</v>
      </c>
      <c r="L97" s="14">
        <v>6</v>
      </c>
      <c r="M97" s="14">
        <v>5</v>
      </c>
      <c r="N97" s="14">
        <v>7</v>
      </c>
      <c r="O97" s="14">
        <v>6</v>
      </c>
      <c r="P97" s="15">
        <v>3</v>
      </c>
      <c r="Q97" s="4" t="s">
        <v>48</v>
      </c>
      <c r="R97" s="4" t="s">
        <v>359</v>
      </c>
      <c r="S97" s="4" t="s">
        <v>355</v>
      </c>
      <c r="T97">
        <v>3</v>
      </c>
      <c r="U97" s="31">
        <f t="shared" si="4"/>
        <v>53.061224489795919</v>
      </c>
      <c r="V97">
        <f t="shared" si="5"/>
        <v>1922</v>
      </c>
      <c r="W97">
        <f t="shared" si="6"/>
        <v>102</v>
      </c>
      <c r="X97" s="22" t="b">
        <f t="shared" si="7"/>
        <v>0</v>
      </c>
    </row>
    <row r="98" spans="1:24" x14ac:dyDescent="0.35">
      <c r="A98" s="27">
        <v>1923</v>
      </c>
      <c r="B98" s="4" t="s">
        <v>199</v>
      </c>
      <c r="C98" s="6" t="s">
        <v>38</v>
      </c>
      <c r="D98" s="6" t="s">
        <v>359</v>
      </c>
      <c r="E98" s="6" t="s">
        <v>355</v>
      </c>
      <c r="F98" s="6" t="s">
        <v>47</v>
      </c>
      <c r="G98" s="10">
        <v>6</v>
      </c>
      <c r="H98" s="11">
        <v>1</v>
      </c>
      <c r="I98" s="11">
        <v>6</v>
      </c>
      <c r="J98" s="11">
        <v>1</v>
      </c>
      <c r="K98" s="11">
        <v>6</v>
      </c>
      <c r="L98" s="11">
        <v>3</v>
      </c>
      <c r="M98" s="11"/>
      <c r="N98" s="11"/>
      <c r="O98" s="11"/>
      <c r="P98" s="12"/>
      <c r="Q98" s="6" t="s">
        <v>46</v>
      </c>
      <c r="R98" s="6" t="s">
        <v>359</v>
      </c>
      <c r="S98" s="6" t="s">
        <v>355</v>
      </c>
      <c r="T98">
        <v>2</v>
      </c>
      <c r="U98" s="31">
        <f t="shared" si="4"/>
        <v>78.260869565217391</v>
      </c>
      <c r="V98">
        <f t="shared" si="5"/>
        <v>1920</v>
      </c>
      <c r="W98">
        <f t="shared" si="6"/>
        <v>104</v>
      </c>
      <c r="X98" s="22" t="b">
        <f t="shared" si="7"/>
        <v>0</v>
      </c>
    </row>
    <row r="99" spans="1:24" x14ac:dyDescent="0.35">
      <c r="A99" s="28">
        <v>1922</v>
      </c>
      <c r="B99" s="4" t="s">
        <v>199</v>
      </c>
      <c r="C99" s="4" t="s">
        <v>44</v>
      </c>
      <c r="D99" s="4" t="s">
        <v>359</v>
      </c>
      <c r="E99" s="4" t="s">
        <v>355</v>
      </c>
      <c r="F99" s="4" t="s">
        <v>45</v>
      </c>
      <c r="G99" s="13">
        <v>6</v>
      </c>
      <c r="H99" s="14">
        <v>0</v>
      </c>
      <c r="I99" s="14">
        <v>3</v>
      </c>
      <c r="J99" s="14">
        <v>6</v>
      </c>
      <c r="K99" s="14">
        <v>3</v>
      </c>
      <c r="L99" s="14">
        <v>6</v>
      </c>
      <c r="M99" s="14">
        <v>6</v>
      </c>
      <c r="N99" s="14">
        <v>3</v>
      </c>
      <c r="O99" s="14">
        <v>6</v>
      </c>
      <c r="P99" s="15">
        <v>2</v>
      </c>
      <c r="Q99" s="4" t="s">
        <v>31</v>
      </c>
      <c r="R99" s="4" t="s">
        <v>359</v>
      </c>
      <c r="S99" s="4" t="s">
        <v>355</v>
      </c>
      <c r="T99">
        <v>3</v>
      </c>
      <c r="U99" s="31">
        <f t="shared" si="4"/>
        <v>58.536585365853654</v>
      </c>
      <c r="V99">
        <f t="shared" si="5"/>
        <v>1922</v>
      </c>
      <c r="W99">
        <f t="shared" si="6"/>
        <v>102</v>
      </c>
      <c r="X99" s="22" t="b">
        <f t="shared" si="7"/>
        <v>0</v>
      </c>
    </row>
    <row r="100" spans="1:24" x14ac:dyDescent="0.35">
      <c r="A100" s="27">
        <v>1921</v>
      </c>
      <c r="B100" s="4" t="s">
        <v>199</v>
      </c>
      <c r="C100" s="6" t="s">
        <v>41</v>
      </c>
      <c r="D100" s="6" t="s">
        <v>359</v>
      </c>
      <c r="E100" s="6" t="s">
        <v>355</v>
      </c>
      <c r="F100" s="6" t="s">
        <v>43</v>
      </c>
      <c r="G100" s="10">
        <v>7</v>
      </c>
      <c r="H100" s="11">
        <v>5</v>
      </c>
      <c r="I100" s="11">
        <v>6</v>
      </c>
      <c r="J100" s="11">
        <v>1</v>
      </c>
      <c r="K100" s="11">
        <v>6</v>
      </c>
      <c r="L100" s="11">
        <v>4</v>
      </c>
      <c r="M100" s="11"/>
      <c r="N100" s="11"/>
      <c r="O100" s="11"/>
      <c r="P100" s="12"/>
      <c r="Q100" s="6" t="s">
        <v>42</v>
      </c>
      <c r="R100" s="6" t="s">
        <v>359</v>
      </c>
      <c r="S100" s="6" t="s">
        <v>355</v>
      </c>
      <c r="T100">
        <v>1</v>
      </c>
      <c r="U100" s="31">
        <f t="shared" si="4"/>
        <v>65.517241379310349</v>
      </c>
      <c r="V100">
        <f t="shared" si="5"/>
        <v>1921</v>
      </c>
      <c r="W100">
        <f t="shared" si="6"/>
        <v>103</v>
      </c>
      <c r="X100" s="22" t="b">
        <f t="shared" si="7"/>
        <v>0</v>
      </c>
    </row>
    <row r="101" spans="1:24" x14ac:dyDescent="0.35">
      <c r="A101" s="28">
        <v>1920</v>
      </c>
      <c r="B101" s="4" t="s">
        <v>199</v>
      </c>
      <c r="C101" s="4" t="s">
        <v>38</v>
      </c>
      <c r="D101" s="4" t="s">
        <v>359</v>
      </c>
      <c r="E101" s="4" t="s">
        <v>355</v>
      </c>
      <c r="F101" s="4" t="s">
        <v>40</v>
      </c>
      <c r="G101" s="13">
        <v>6</v>
      </c>
      <c r="H101" s="14">
        <v>3</v>
      </c>
      <c r="I101" s="14">
        <v>4</v>
      </c>
      <c r="J101" s="14">
        <v>6</v>
      </c>
      <c r="K101" s="14">
        <v>6</v>
      </c>
      <c r="L101" s="14">
        <v>8</v>
      </c>
      <c r="M101" s="14">
        <v>6</v>
      </c>
      <c r="N101" s="14">
        <v>1</v>
      </c>
      <c r="O101" s="14">
        <v>6</v>
      </c>
      <c r="P101" s="15">
        <v>3</v>
      </c>
      <c r="Q101" s="4" t="s">
        <v>39</v>
      </c>
      <c r="R101" s="4" t="s">
        <v>359</v>
      </c>
      <c r="S101" s="4" t="s">
        <v>355</v>
      </c>
      <c r="T101">
        <v>2</v>
      </c>
      <c r="U101" s="31">
        <f t="shared" si="4"/>
        <v>57.142857142857139</v>
      </c>
      <c r="V101">
        <f t="shared" si="5"/>
        <v>1920</v>
      </c>
      <c r="W101">
        <f t="shared" si="6"/>
        <v>104</v>
      </c>
      <c r="X101" s="22" t="b">
        <f t="shared" si="7"/>
        <v>1</v>
      </c>
    </row>
    <row r="102" spans="1:24" x14ac:dyDescent="0.35">
      <c r="A102" s="27">
        <v>1919</v>
      </c>
      <c r="B102" s="4" t="s">
        <v>199</v>
      </c>
      <c r="C102" s="6" t="s">
        <v>35</v>
      </c>
      <c r="D102" s="6" t="s">
        <v>352</v>
      </c>
      <c r="E102" s="6" t="s">
        <v>345</v>
      </c>
      <c r="F102" s="6" t="s">
        <v>37</v>
      </c>
      <c r="G102" s="10">
        <v>6</v>
      </c>
      <c r="H102" s="11">
        <v>4</v>
      </c>
      <c r="I102" s="11">
        <v>6</v>
      </c>
      <c r="J102" s="11">
        <v>0</v>
      </c>
      <c r="K102" s="11">
        <v>6</v>
      </c>
      <c r="L102" s="11">
        <v>3</v>
      </c>
      <c r="M102" s="11"/>
      <c r="N102" s="11"/>
      <c r="O102" s="11"/>
      <c r="P102" s="12"/>
      <c r="Q102" s="6" t="s">
        <v>36</v>
      </c>
      <c r="R102" s="6" t="s">
        <v>359</v>
      </c>
      <c r="S102" s="6" t="s">
        <v>355</v>
      </c>
      <c r="T102">
        <v>1</v>
      </c>
      <c r="U102" s="31">
        <f t="shared" si="4"/>
        <v>72</v>
      </c>
      <c r="V102">
        <f t="shared" si="5"/>
        <v>1919</v>
      </c>
      <c r="W102">
        <f t="shared" si="6"/>
        <v>105</v>
      </c>
      <c r="X102" s="22" t="b">
        <f t="shared" si="7"/>
        <v>0</v>
      </c>
    </row>
    <row r="103" spans="1:24" x14ac:dyDescent="0.35">
      <c r="A103" s="28">
        <v>1915</v>
      </c>
      <c r="B103" s="4" t="s">
        <v>199</v>
      </c>
      <c r="C103" s="4" t="s">
        <v>33</v>
      </c>
      <c r="D103" s="4" t="s">
        <v>352</v>
      </c>
      <c r="E103" s="4" t="s">
        <v>345</v>
      </c>
      <c r="F103" s="4" t="s">
        <v>34</v>
      </c>
      <c r="G103" s="13">
        <v>4</v>
      </c>
      <c r="H103" s="14">
        <v>6</v>
      </c>
      <c r="I103" s="14">
        <v>6</v>
      </c>
      <c r="J103" s="14">
        <v>1</v>
      </c>
      <c r="K103" s="14">
        <v>6</v>
      </c>
      <c r="L103" s="14">
        <v>1</v>
      </c>
      <c r="M103" s="14">
        <v>6</v>
      </c>
      <c r="N103" s="14">
        <v>4</v>
      </c>
      <c r="O103" s="14"/>
      <c r="P103" s="15"/>
      <c r="Q103" s="4" t="s">
        <v>15</v>
      </c>
      <c r="R103" s="4" t="s">
        <v>359</v>
      </c>
      <c r="S103" s="4" t="s">
        <v>355</v>
      </c>
      <c r="T103">
        <v>1</v>
      </c>
      <c r="U103" s="31">
        <f t="shared" si="4"/>
        <v>64.705882352941174</v>
      </c>
      <c r="V103">
        <f t="shared" si="5"/>
        <v>1915</v>
      </c>
      <c r="W103">
        <f t="shared" si="6"/>
        <v>109</v>
      </c>
      <c r="X103" s="22" t="b">
        <f t="shared" si="7"/>
        <v>0</v>
      </c>
    </row>
    <row r="104" spans="1:24" x14ac:dyDescent="0.35">
      <c r="A104" s="27">
        <v>1914</v>
      </c>
      <c r="B104" s="4" t="s">
        <v>199</v>
      </c>
      <c r="C104" s="6" t="s">
        <v>30</v>
      </c>
      <c r="D104" s="6" t="s">
        <v>359</v>
      </c>
      <c r="E104" s="6" t="s">
        <v>355</v>
      </c>
      <c r="F104" s="6" t="s">
        <v>32</v>
      </c>
      <c r="G104" s="10">
        <v>6</v>
      </c>
      <c r="H104" s="11">
        <v>4</v>
      </c>
      <c r="I104" s="11">
        <v>6</v>
      </c>
      <c r="J104" s="11">
        <v>3</v>
      </c>
      <c r="K104" s="11">
        <v>5</v>
      </c>
      <c r="L104" s="11">
        <v>7</v>
      </c>
      <c r="M104" s="11">
        <v>6</v>
      </c>
      <c r="N104" s="11">
        <v>1</v>
      </c>
      <c r="O104" s="11"/>
      <c r="P104" s="12"/>
      <c r="Q104" s="6" t="s">
        <v>31</v>
      </c>
      <c r="R104" s="6" t="s">
        <v>359</v>
      </c>
      <c r="S104" s="6" t="s">
        <v>355</v>
      </c>
      <c r="T104">
        <v>1</v>
      </c>
      <c r="U104" s="31">
        <f t="shared" si="4"/>
        <v>60.526315789473685</v>
      </c>
      <c r="V104">
        <f t="shared" si="5"/>
        <v>1914</v>
      </c>
      <c r="W104">
        <f t="shared" si="6"/>
        <v>110</v>
      </c>
      <c r="X104" s="22" t="b">
        <f t="shared" si="7"/>
        <v>0</v>
      </c>
    </row>
    <row r="105" spans="1:24" x14ac:dyDescent="0.35">
      <c r="A105" s="28">
        <v>1913</v>
      </c>
      <c r="B105" s="4" t="s">
        <v>199</v>
      </c>
      <c r="C105" s="4" t="s">
        <v>21</v>
      </c>
      <c r="D105" s="4" t="s">
        <v>359</v>
      </c>
      <c r="E105" s="4" t="s">
        <v>355</v>
      </c>
      <c r="F105" s="4" t="s">
        <v>29</v>
      </c>
      <c r="G105" s="13">
        <v>2</v>
      </c>
      <c r="H105" s="14">
        <v>6</v>
      </c>
      <c r="I105" s="14">
        <v>6</v>
      </c>
      <c r="J105" s="14">
        <v>1</v>
      </c>
      <c r="K105" s="14">
        <v>6</v>
      </c>
      <c r="L105" s="14">
        <v>3</v>
      </c>
      <c r="M105" s="14">
        <v>6</v>
      </c>
      <c r="N105" s="14">
        <v>2</v>
      </c>
      <c r="O105" s="14"/>
      <c r="P105" s="15"/>
      <c r="Q105" s="4" t="s">
        <v>16</v>
      </c>
      <c r="R105" s="4" t="s">
        <v>376</v>
      </c>
      <c r="S105" s="4" t="s">
        <v>342</v>
      </c>
      <c r="T105">
        <v>1</v>
      </c>
      <c r="U105" s="31">
        <f t="shared" si="4"/>
        <v>62.5</v>
      </c>
      <c r="V105">
        <f t="shared" si="5"/>
        <v>1913</v>
      </c>
      <c r="W105">
        <f t="shared" si="6"/>
        <v>111</v>
      </c>
      <c r="X105" s="22" t="b">
        <f t="shared" si="7"/>
        <v>1</v>
      </c>
    </row>
    <row r="106" spans="1:24" x14ac:dyDescent="0.35">
      <c r="A106" s="27">
        <v>1912</v>
      </c>
      <c r="B106" s="4" t="s">
        <v>199</v>
      </c>
      <c r="C106" s="6" t="s">
        <v>26</v>
      </c>
      <c r="D106" s="6" t="s">
        <v>352</v>
      </c>
      <c r="E106" s="6" t="s">
        <v>345</v>
      </c>
      <c r="F106" s="6" t="s">
        <v>28</v>
      </c>
      <c r="G106" s="10">
        <v>3</v>
      </c>
      <c r="H106" s="11">
        <v>6</v>
      </c>
      <c r="I106" s="11">
        <v>6</v>
      </c>
      <c r="J106" s="11">
        <v>3</v>
      </c>
      <c r="K106" s="11">
        <v>1</v>
      </c>
      <c r="L106" s="11">
        <v>6</v>
      </c>
      <c r="M106" s="11">
        <v>6</v>
      </c>
      <c r="N106" s="11">
        <v>1</v>
      </c>
      <c r="O106" s="11">
        <v>7</v>
      </c>
      <c r="P106" s="12">
        <v>5</v>
      </c>
      <c r="Q106" s="6" t="s">
        <v>27</v>
      </c>
      <c r="R106" s="6" t="s">
        <v>352</v>
      </c>
      <c r="S106" s="6" t="s">
        <v>345</v>
      </c>
      <c r="T106">
        <v>1</v>
      </c>
      <c r="U106" s="31">
        <f t="shared" si="4"/>
        <v>52.272727272727273</v>
      </c>
      <c r="V106">
        <f t="shared" si="5"/>
        <v>1912</v>
      </c>
      <c r="W106">
        <f t="shared" si="6"/>
        <v>112</v>
      </c>
      <c r="X106" s="22" t="b">
        <f t="shared" si="7"/>
        <v>1</v>
      </c>
    </row>
    <row r="107" spans="1:24" x14ac:dyDescent="0.35">
      <c r="A107" s="28">
        <v>1911</v>
      </c>
      <c r="B107" s="4" t="s">
        <v>199</v>
      </c>
      <c r="C107" s="4" t="s">
        <v>24</v>
      </c>
      <c r="D107" s="4" t="s">
        <v>359</v>
      </c>
      <c r="E107" s="4" t="s">
        <v>355</v>
      </c>
      <c r="F107" s="4" t="s">
        <v>25</v>
      </c>
      <c r="G107" s="13">
        <v>6</v>
      </c>
      <c r="H107" s="14">
        <v>1</v>
      </c>
      <c r="I107" s="14">
        <v>6</v>
      </c>
      <c r="J107" s="14">
        <v>2</v>
      </c>
      <c r="K107" s="14">
        <v>6</v>
      </c>
      <c r="L107" s="14">
        <v>3</v>
      </c>
      <c r="M107" s="14"/>
      <c r="N107" s="14"/>
      <c r="O107" s="14"/>
      <c r="P107" s="15"/>
      <c r="Q107" s="4" t="s">
        <v>15</v>
      </c>
      <c r="R107" s="4" t="s">
        <v>359</v>
      </c>
      <c r="S107" s="4" t="s">
        <v>355</v>
      </c>
      <c r="T107">
        <v>1</v>
      </c>
      <c r="U107" s="31">
        <f t="shared" si="4"/>
        <v>75</v>
      </c>
      <c r="V107">
        <f t="shared" si="5"/>
        <v>1911</v>
      </c>
      <c r="W107">
        <f t="shared" si="6"/>
        <v>113</v>
      </c>
      <c r="X107" s="22" t="b">
        <f t="shared" si="7"/>
        <v>0</v>
      </c>
    </row>
    <row r="108" spans="1:24" x14ac:dyDescent="0.35">
      <c r="A108" s="27">
        <v>1910</v>
      </c>
      <c r="B108" s="4" t="s">
        <v>199</v>
      </c>
      <c r="C108" s="6" t="s">
        <v>9</v>
      </c>
      <c r="D108" s="6" t="s">
        <v>359</v>
      </c>
      <c r="E108" s="6" t="s">
        <v>355</v>
      </c>
      <c r="F108" s="6" t="s">
        <v>23</v>
      </c>
      <c r="G108" s="10">
        <v>6</v>
      </c>
      <c r="H108" s="11">
        <v>4</v>
      </c>
      <c r="I108" s="11">
        <v>6</v>
      </c>
      <c r="J108" s="11">
        <v>3</v>
      </c>
      <c r="K108" s="11">
        <v>6</v>
      </c>
      <c r="L108" s="11">
        <v>2</v>
      </c>
      <c r="M108" s="11"/>
      <c r="N108" s="11"/>
      <c r="O108" s="11"/>
      <c r="P108" s="12"/>
      <c r="Q108" s="6" t="s">
        <v>15</v>
      </c>
      <c r="R108" s="6" t="s">
        <v>359</v>
      </c>
      <c r="S108" s="6" t="s">
        <v>355</v>
      </c>
      <c r="T108">
        <v>2</v>
      </c>
      <c r="U108" s="31">
        <f t="shared" si="4"/>
        <v>66.666666666666657</v>
      </c>
      <c r="V108">
        <f t="shared" si="5"/>
        <v>1905</v>
      </c>
      <c r="W108">
        <f t="shared" si="6"/>
        <v>119</v>
      </c>
      <c r="X108" s="22" t="b">
        <f t="shared" si="7"/>
        <v>0</v>
      </c>
    </row>
    <row r="109" spans="1:24" x14ac:dyDescent="0.35">
      <c r="A109" s="28">
        <v>1909</v>
      </c>
      <c r="B109" s="4" t="s">
        <v>199</v>
      </c>
      <c r="C109" s="4" t="s">
        <v>12</v>
      </c>
      <c r="D109" s="4" t="s">
        <v>376</v>
      </c>
      <c r="E109" s="4" t="s">
        <v>342</v>
      </c>
      <c r="F109" s="4" t="s">
        <v>22</v>
      </c>
      <c r="G109" s="13">
        <v>6</v>
      </c>
      <c r="H109" s="14">
        <v>1</v>
      </c>
      <c r="I109" s="14">
        <v>7</v>
      </c>
      <c r="J109" s="14">
        <v>5</v>
      </c>
      <c r="K109" s="14">
        <v>6</v>
      </c>
      <c r="L109" s="14">
        <v>2</v>
      </c>
      <c r="M109" s="14"/>
      <c r="N109" s="14"/>
      <c r="O109" s="14"/>
      <c r="P109" s="15"/>
      <c r="Q109" s="4" t="s">
        <v>21</v>
      </c>
      <c r="R109" s="4" t="s">
        <v>359</v>
      </c>
      <c r="S109" s="4" t="s">
        <v>355</v>
      </c>
      <c r="T109">
        <v>2</v>
      </c>
      <c r="U109" s="31">
        <f t="shared" si="4"/>
        <v>70.370370370370367</v>
      </c>
      <c r="V109">
        <f t="shared" si="5"/>
        <v>1906</v>
      </c>
      <c r="W109">
        <f t="shared" si="6"/>
        <v>118</v>
      </c>
      <c r="X109" s="22" t="b">
        <f t="shared" si="7"/>
        <v>0</v>
      </c>
    </row>
    <row r="110" spans="1:24" x14ac:dyDescent="0.35">
      <c r="A110" s="27">
        <v>1908</v>
      </c>
      <c r="B110" s="4" t="s">
        <v>199</v>
      </c>
      <c r="C110" s="6" t="s">
        <v>18</v>
      </c>
      <c r="D110" s="6" t="s">
        <v>362</v>
      </c>
      <c r="E110" s="6" t="s">
        <v>336</v>
      </c>
      <c r="F110" s="6" t="s">
        <v>20</v>
      </c>
      <c r="G110" s="10">
        <v>3</v>
      </c>
      <c r="H110" s="11">
        <v>6</v>
      </c>
      <c r="I110" s="11">
        <v>3</v>
      </c>
      <c r="J110" s="11">
        <v>6</v>
      </c>
      <c r="K110" s="11">
        <v>6</v>
      </c>
      <c r="L110" s="11">
        <v>0</v>
      </c>
      <c r="M110" s="11">
        <v>6</v>
      </c>
      <c r="N110" s="11">
        <v>2</v>
      </c>
      <c r="O110" s="11">
        <v>6</v>
      </c>
      <c r="P110" s="12">
        <v>3</v>
      </c>
      <c r="Q110" s="6" t="s">
        <v>19</v>
      </c>
      <c r="R110" s="6" t="s">
        <v>359</v>
      </c>
      <c r="S110" s="6" t="s">
        <v>355</v>
      </c>
      <c r="T110">
        <v>1</v>
      </c>
      <c r="U110" s="31">
        <f t="shared" si="4"/>
        <v>58.536585365853654</v>
      </c>
      <c r="V110">
        <f t="shared" si="5"/>
        <v>1908</v>
      </c>
      <c r="W110">
        <f t="shared" si="6"/>
        <v>116</v>
      </c>
      <c r="X110" s="22" t="b">
        <f t="shared" si="7"/>
        <v>1</v>
      </c>
    </row>
    <row r="111" spans="1:24" x14ac:dyDescent="0.35">
      <c r="A111" s="28">
        <v>1907</v>
      </c>
      <c r="B111" s="4" t="s">
        <v>199</v>
      </c>
      <c r="C111" s="4" t="s">
        <v>15</v>
      </c>
      <c r="D111" s="4" t="s">
        <v>359</v>
      </c>
      <c r="E111" s="4" t="s">
        <v>355</v>
      </c>
      <c r="F111" s="4" t="s">
        <v>17</v>
      </c>
      <c r="G111" s="13">
        <v>6</v>
      </c>
      <c r="H111" s="14">
        <v>3</v>
      </c>
      <c r="I111" s="14">
        <v>6</v>
      </c>
      <c r="J111" s="14">
        <v>4</v>
      </c>
      <c r="K111" s="14">
        <v>6</v>
      </c>
      <c r="L111" s="14">
        <v>4</v>
      </c>
      <c r="M111" s="14"/>
      <c r="N111" s="14"/>
      <c r="O111" s="14"/>
      <c r="P111" s="15"/>
      <c r="Q111" s="4" t="s">
        <v>16</v>
      </c>
      <c r="R111" s="4" t="s">
        <v>376</v>
      </c>
      <c r="S111" s="4" t="s">
        <v>342</v>
      </c>
      <c r="T111">
        <v>1</v>
      </c>
      <c r="U111" s="31">
        <f t="shared" si="4"/>
        <v>62.068965517241381</v>
      </c>
      <c r="V111">
        <f t="shared" si="5"/>
        <v>1907</v>
      </c>
      <c r="W111">
        <f t="shared" si="6"/>
        <v>117</v>
      </c>
      <c r="X111" s="22" t="b">
        <f t="shared" si="7"/>
        <v>0</v>
      </c>
    </row>
    <row r="112" spans="1:24" x14ac:dyDescent="0.35">
      <c r="A112" s="27">
        <v>1906</v>
      </c>
      <c r="B112" s="4" t="s">
        <v>199</v>
      </c>
      <c r="C112" s="6" t="s">
        <v>12</v>
      </c>
      <c r="D112" s="6" t="s">
        <v>376</v>
      </c>
      <c r="E112" s="6" t="s">
        <v>342</v>
      </c>
      <c r="F112" s="6" t="s">
        <v>14</v>
      </c>
      <c r="G112" s="10">
        <v>6</v>
      </c>
      <c r="H112" s="11">
        <v>0</v>
      </c>
      <c r="I112" s="11">
        <v>6</v>
      </c>
      <c r="J112" s="11">
        <v>4</v>
      </c>
      <c r="K112" s="11">
        <v>6</v>
      </c>
      <c r="L112" s="11">
        <v>4</v>
      </c>
      <c r="M112" s="11"/>
      <c r="N112" s="11"/>
      <c r="O112" s="11"/>
      <c r="P112" s="12"/>
      <c r="Q112" s="6" t="s">
        <v>13</v>
      </c>
      <c r="R112" s="6" t="s">
        <v>376</v>
      </c>
      <c r="S112" s="6" t="s">
        <v>342</v>
      </c>
      <c r="T112">
        <v>2</v>
      </c>
      <c r="U112" s="31">
        <f t="shared" si="4"/>
        <v>69.230769230769226</v>
      </c>
      <c r="V112">
        <f t="shared" si="5"/>
        <v>1906</v>
      </c>
      <c r="W112">
        <f t="shared" si="6"/>
        <v>118</v>
      </c>
      <c r="X112" s="22" t="b">
        <f t="shared" si="7"/>
        <v>0</v>
      </c>
    </row>
    <row r="113" spans="1:24" x14ac:dyDescent="0.35">
      <c r="A113" s="28">
        <v>1905</v>
      </c>
      <c r="B113" s="4" t="s">
        <v>199</v>
      </c>
      <c r="C113" s="4" t="s">
        <v>9</v>
      </c>
      <c r="D113" s="4" t="s">
        <v>359</v>
      </c>
      <c r="E113" s="4" t="s">
        <v>355</v>
      </c>
      <c r="F113" s="4" t="s">
        <v>11</v>
      </c>
      <c r="G113" s="13">
        <v>4</v>
      </c>
      <c r="H113" s="14">
        <v>6</v>
      </c>
      <c r="I113" s="14">
        <v>6</v>
      </c>
      <c r="J113" s="14">
        <v>3</v>
      </c>
      <c r="K113" s="14">
        <v>6</v>
      </c>
      <c r="L113" s="14">
        <v>4</v>
      </c>
      <c r="M113" s="14">
        <v>6</v>
      </c>
      <c r="N113" s="14">
        <v>4</v>
      </c>
      <c r="O113" s="14"/>
      <c r="P113" s="15"/>
      <c r="Q113" s="4" t="s">
        <v>10</v>
      </c>
      <c r="R113" s="4" t="s">
        <v>359</v>
      </c>
      <c r="S113" s="4" t="s">
        <v>355</v>
      </c>
      <c r="T113">
        <v>2</v>
      </c>
      <c r="U113" s="31">
        <f t="shared" si="4"/>
        <v>56.410256410256409</v>
      </c>
      <c r="V113">
        <f t="shared" si="5"/>
        <v>1905</v>
      </c>
      <c r="W113">
        <f t="shared" si="6"/>
        <v>119</v>
      </c>
      <c r="X113" s="22" t="b">
        <f t="shared" si="7"/>
        <v>1</v>
      </c>
    </row>
  </sheetData>
  <conditionalFormatting sqref="X1:X1048576">
    <cfRule type="containsText" dxfId="2" priority="1" operator="containsText" text="TRUE">
      <formula>NOT(ISERROR(SEARCH("TRUE",X1)))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26452-2987-4E6F-B4C3-D9FB41581705}">
  <dimension ref="A1:X99"/>
  <sheetViews>
    <sheetView topLeftCell="A80" zoomScale="54" workbookViewId="0">
      <selection activeCell="B16" sqref="B16"/>
    </sheetView>
  </sheetViews>
  <sheetFormatPr defaultRowHeight="14.5" x14ac:dyDescent="0.35"/>
  <cols>
    <col min="1" max="1" width="8.7265625" style="29"/>
    <col min="24" max="24" width="31.453125" customWidth="1"/>
  </cols>
  <sheetData>
    <row r="1" spans="1:24" s="1" customFormat="1" x14ac:dyDescent="0.35">
      <c r="A1" s="26" t="s">
        <v>0</v>
      </c>
      <c r="B1" s="2" t="s">
        <v>1</v>
      </c>
      <c r="C1" s="2" t="s">
        <v>2</v>
      </c>
      <c r="D1" s="2" t="s">
        <v>3</v>
      </c>
      <c r="E1" s="17" t="s">
        <v>4</v>
      </c>
      <c r="F1" s="1" t="s">
        <v>5</v>
      </c>
      <c r="G1" s="16" t="s">
        <v>392</v>
      </c>
      <c r="H1" s="16" t="s">
        <v>393</v>
      </c>
      <c r="I1" s="16" t="s">
        <v>394</v>
      </c>
      <c r="J1" s="16" t="s">
        <v>395</v>
      </c>
      <c r="K1" s="16" t="s">
        <v>396</v>
      </c>
      <c r="L1" s="16" t="s">
        <v>397</v>
      </c>
      <c r="M1" s="16" t="s">
        <v>398</v>
      </c>
      <c r="N1" s="16" t="s">
        <v>399</v>
      </c>
      <c r="O1" s="16" t="s">
        <v>400</v>
      </c>
      <c r="P1" s="16" t="s">
        <v>401</v>
      </c>
      <c r="Q1" s="2" t="s">
        <v>6</v>
      </c>
      <c r="R1" s="2" t="s">
        <v>7</v>
      </c>
      <c r="S1" s="17" t="s">
        <v>8</v>
      </c>
      <c r="T1" s="1" t="s">
        <v>461</v>
      </c>
      <c r="U1" s="1" t="s">
        <v>462</v>
      </c>
      <c r="V1" s="1" t="s">
        <v>463</v>
      </c>
      <c r="W1" s="1" t="s">
        <v>464</v>
      </c>
      <c r="X1" s="1" t="s">
        <v>465</v>
      </c>
    </row>
    <row r="2" spans="1:24" x14ac:dyDescent="0.35">
      <c r="A2" s="27">
        <v>2024</v>
      </c>
      <c r="B2" s="4" t="s">
        <v>334</v>
      </c>
      <c r="C2" s="6" t="s">
        <v>443</v>
      </c>
      <c r="D2" s="6" t="s">
        <v>366</v>
      </c>
      <c r="E2" s="6" t="s">
        <v>353</v>
      </c>
      <c r="F2" s="19" t="s">
        <v>454</v>
      </c>
      <c r="G2" s="10">
        <v>6</v>
      </c>
      <c r="H2" s="11">
        <v>3</v>
      </c>
      <c r="I2" s="11">
        <v>6</v>
      </c>
      <c r="J2" s="11">
        <v>2</v>
      </c>
      <c r="K2" s="11"/>
      <c r="L2" s="11"/>
      <c r="M2" s="11"/>
      <c r="N2" s="12"/>
      <c r="O2" s="6"/>
      <c r="P2" s="6"/>
      <c r="Q2" s="6" t="s">
        <v>455</v>
      </c>
      <c r="R2" s="6" t="s">
        <v>365</v>
      </c>
      <c r="S2" s="6" t="s">
        <v>351</v>
      </c>
      <c r="T2">
        <v>2</v>
      </c>
      <c r="U2">
        <f>SUM(G2,I2,K2,M2,O2)/(SUM(G2,I2,K2,M2,O2) + SUM(H2,J2,L2,N2,P2))</f>
        <v>0.70588235294117652</v>
      </c>
      <c r="V2">
        <f>_xlfn.MINIFS($A$2:$A$1000, $C$2:$C$1000, C2)</f>
        <v>2023</v>
      </c>
      <c r="W2">
        <f>2024 - V2</f>
        <v>1</v>
      </c>
      <c r="X2" s="22" t="b">
        <f>(J2+H2)-(G2+I2)&gt;-2</f>
        <v>0</v>
      </c>
    </row>
    <row r="3" spans="1:24" s="22" customFormat="1" x14ac:dyDescent="0.35">
      <c r="A3" s="28">
        <v>2023</v>
      </c>
      <c r="B3" s="4" t="s">
        <v>334</v>
      </c>
      <c r="C3" s="20" t="s">
        <v>443</v>
      </c>
      <c r="D3" s="20" t="s">
        <v>366</v>
      </c>
      <c r="E3" s="20" t="s">
        <v>353</v>
      </c>
      <c r="F3" s="20" t="s">
        <v>450</v>
      </c>
      <c r="G3" s="21">
        <v>4</v>
      </c>
      <c r="H3" s="21">
        <v>6</v>
      </c>
      <c r="I3" s="21">
        <v>6</v>
      </c>
      <c r="J3" s="21">
        <v>3</v>
      </c>
      <c r="K3" s="21">
        <v>6</v>
      </c>
      <c r="L3" s="21">
        <v>4</v>
      </c>
      <c r="M3" s="21"/>
      <c r="N3" s="21"/>
      <c r="O3" s="21"/>
      <c r="P3" s="21"/>
      <c r="Q3" s="20" t="s">
        <v>444</v>
      </c>
      <c r="R3" s="20" t="s">
        <v>445</v>
      </c>
      <c r="S3" s="20" t="s">
        <v>449</v>
      </c>
      <c r="T3">
        <v>2</v>
      </c>
      <c r="U3">
        <f t="shared" ref="U3:U66" si="0">SUM(G3,I3,K3,M3,O3)/(SUM(G3,I3,K3,M3,O3) + SUM(H3,J3,L3,N3,P3))</f>
        <v>0.55172413793103448</v>
      </c>
      <c r="V3">
        <f t="shared" ref="V3:V67" si="1">_xlfn.MINIFS($A$2:$A$1000, $C$2:$C$1000, C3)</f>
        <v>2023</v>
      </c>
      <c r="W3">
        <f t="shared" ref="W3:W66" si="2">2024 - V3</f>
        <v>1</v>
      </c>
      <c r="X3" s="22" t="b">
        <f t="shared" ref="X3:X66" si="3">(J3+H3)-(G3+I3)&gt;-2</f>
        <v>1</v>
      </c>
    </row>
    <row r="4" spans="1:24" x14ac:dyDescent="0.35">
      <c r="A4" s="5">
        <v>2022</v>
      </c>
      <c r="B4" s="4" t="s">
        <v>334</v>
      </c>
      <c r="C4" s="6" t="s">
        <v>332</v>
      </c>
      <c r="D4" s="6" t="s">
        <v>359</v>
      </c>
      <c r="E4" s="6" t="s">
        <v>355</v>
      </c>
      <c r="F4" s="19" t="s">
        <v>441</v>
      </c>
      <c r="G4" s="10">
        <v>6</v>
      </c>
      <c r="H4" s="11">
        <v>3</v>
      </c>
      <c r="I4" s="11">
        <v>7</v>
      </c>
      <c r="J4" s="11">
        <v>6</v>
      </c>
      <c r="K4" s="11"/>
      <c r="L4" s="11"/>
      <c r="M4" s="11"/>
      <c r="N4" s="11"/>
      <c r="O4" s="11"/>
      <c r="P4" s="12"/>
      <c r="Q4" s="6" t="s">
        <v>333</v>
      </c>
      <c r="R4" s="6" t="s">
        <v>362</v>
      </c>
      <c r="S4" s="6" t="s">
        <v>336</v>
      </c>
      <c r="T4">
        <v>1</v>
      </c>
      <c r="U4">
        <f t="shared" si="0"/>
        <v>0.59090909090909094</v>
      </c>
      <c r="V4">
        <f t="shared" si="1"/>
        <v>2022</v>
      </c>
      <c r="W4">
        <f t="shared" si="2"/>
        <v>2</v>
      </c>
      <c r="X4" s="22" t="b">
        <f t="shared" si="3"/>
        <v>0</v>
      </c>
    </row>
    <row r="5" spans="1:24" x14ac:dyDescent="0.35">
      <c r="A5" s="3">
        <v>2021</v>
      </c>
      <c r="B5" s="4" t="s">
        <v>334</v>
      </c>
      <c r="C5" s="4" t="s">
        <v>326</v>
      </c>
      <c r="D5" s="4" t="s">
        <v>361</v>
      </c>
      <c r="E5" s="4" t="s">
        <v>343</v>
      </c>
      <c r="F5" s="4" t="s">
        <v>220</v>
      </c>
      <c r="G5" s="13">
        <v>6</v>
      </c>
      <c r="H5" s="14">
        <v>4</v>
      </c>
      <c r="I5" s="14">
        <v>6</v>
      </c>
      <c r="J5" s="14">
        <v>3</v>
      </c>
      <c r="K5" s="14"/>
      <c r="L5" s="14"/>
      <c r="M5" s="14"/>
      <c r="N5" s="14"/>
      <c r="O5" s="14"/>
      <c r="P5" s="15"/>
      <c r="Q5" s="4" t="s">
        <v>331</v>
      </c>
      <c r="R5" s="4" t="s">
        <v>362</v>
      </c>
      <c r="S5" s="4" t="s">
        <v>336</v>
      </c>
      <c r="T5">
        <v>2</v>
      </c>
      <c r="U5">
        <f t="shared" si="0"/>
        <v>0.63157894736842102</v>
      </c>
      <c r="V5">
        <f t="shared" si="1"/>
        <v>2019</v>
      </c>
      <c r="W5">
        <f t="shared" si="2"/>
        <v>5</v>
      </c>
      <c r="X5" s="22" t="b">
        <f t="shared" si="3"/>
        <v>0</v>
      </c>
    </row>
    <row r="6" spans="1:24" x14ac:dyDescent="0.35">
      <c r="A6" s="5">
        <v>2020</v>
      </c>
      <c r="B6" s="4" t="s">
        <v>334</v>
      </c>
      <c r="C6" s="6" t="s">
        <v>328</v>
      </c>
      <c r="D6" s="6" t="s">
        <v>362</v>
      </c>
      <c r="E6" s="6" t="s">
        <v>336</v>
      </c>
      <c r="F6" s="6" t="s">
        <v>330</v>
      </c>
      <c r="G6" s="10">
        <v>4</v>
      </c>
      <c r="H6" s="11">
        <v>6</v>
      </c>
      <c r="I6" s="11">
        <v>6</v>
      </c>
      <c r="J6" s="11">
        <v>2</v>
      </c>
      <c r="K6" s="11">
        <v>6</v>
      </c>
      <c r="L6" s="11">
        <v>2</v>
      </c>
      <c r="M6" s="11"/>
      <c r="N6" s="11"/>
      <c r="O6" s="11"/>
      <c r="P6" s="12"/>
      <c r="Q6" s="6" t="s">
        <v>329</v>
      </c>
      <c r="R6" s="6" t="s">
        <v>358</v>
      </c>
      <c r="S6" s="6" t="s">
        <v>348</v>
      </c>
      <c r="T6">
        <v>1</v>
      </c>
      <c r="U6">
        <f t="shared" si="0"/>
        <v>0.61538461538461542</v>
      </c>
      <c r="V6">
        <f t="shared" si="1"/>
        <v>2020</v>
      </c>
      <c r="W6">
        <f t="shared" si="2"/>
        <v>4</v>
      </c>
      <c r="X6" s="22" t="b">
        <f t="shared" si="3"/>
        <v>0</v>
      </c>
    </row>
    <row r="7" spans="1:24" x14ac:dyDescent="0.35">
      <c r="A7" s="3">
        <v>2019</v>
      </c>
      <c r="B7" s="4" t="s">
        <v>334</v>
      </c>
      <c r="C7" s="4" t="s">
        <v>326</v>
      </c>
      <c r="D7" s="4" t="s">
        <v>361</v>
      </c>
      <c r="E7" s="4" t="s">
        <v>343</v>
      </c>
      <c r="F7" s="4" t="s">
        <v>440</v>
      </c>
      <c r="G7" s="13">
        <v>7</v>
      </c>
      <c r="H7" s="14">
        <v>6</v>
      </c>
      <c r="I7" s="14">
        <v>5</v>
      </c>
      <c r="J7" s="14">
        <v>7</v>
      </c>
      <c r="K7" s="14">
        <v>6</v>
      </c>
      <c r="L7" s="14">
        <v>4</v>
      </c>
      <c r="M7" s="14"/>
      <c r="N7" s="14"/>
      <c r="O7" s="14"/>
      <c r="P7" s="15"/>
      <c r="Q7" s="4" t="s">
        <v>327</v>
      </c>
      <c r="R7" s="4" t="s">
        <v>371</v>
      </c>
      <c r="S7" s="4" t="s">
        <v>350</v>
      </c>
      <c r="T7">
        <v>2</v>
      </c>
      <c r="U7">
        <f t="shared" si="0"/>
        <v>0.51428571428571423</v>
      </c>
      <c r="V7">
        <f t="shared" si="1"/>
        <v>2019</v>
      </c>
      <c r="W7">
        <f t="shared" si="2"/>
        <v>5</v>
      </c>
      <c r="X7" s="22" t="b">
        <f t="shared" si="3"/>
        <v>1</v>
      </c>
    </row>
    <row r="8" spans="1:24" x14ac:dyDescent="0.35">
      <c r="A8" s="5">
        <v>2018</v>
      </c>
      <c r="B8" s="4" t="s">
        <v>334</v>
      </c>
      <c r="C8" s="6" t="s">
        <v>324</v>
      </c>
      <c r="D8" s="6" t="s">
        <v>363</v>
      </c>
      <c r="E8" s="6" t="s">
        <v>349</v>
      </c>
      <c r="F8" s="6" t="s">
        <v>439</v>
      </c>
      <c r="G8" s="10">
        <v>7</v>
      </c>
      <c r="H8" s="11">
        <v>6</v>
      </c>
      <c r="I8" s="11">
        <v>3</v>
      </c>
      <c r="J8" s="11">
        <v>6</v>
      </c>
      <c r="K8" s="11">
        <v>6</v>
      </c>
      <c r="L8" s="11">
        <v>4</v>
      </c>
      <c r="M8" s="11"/>
      <c r="N8" s="11"/>
      <c r="O8" s="11"/>
      <c r="P8" s="12"/>
      <c r="Q8" s="6" t="s">
        <v>325</v>
      </c>
      <c r="R8" s="6" t="s">
        <v>378</v>
      </c>
      <c r="S8" s="6" t="s">
        <v>385</v>
      </c>
      <c r="T8">
        <v>1</v>
      </c>
      <c r="U8">
        <f t="shared" si="0"/>
        <v>0.5</v>
      </c>
      <c r="V8">
        <f t="shared" si="1"/>
        <v>2018</v>
      </c>
      <c r="W8">
        <f t="shared" si="2"/>
        <v>6</v>
      </c>
      <c r="X8" s="22" t="b">
        <f t="shared" si="3"/>
        <v>1</v>
      </c>
    </row>
    <row r="9" spans="1:24" x14ac:dyDescent="0.35">
      <c r="A9" s="3">
        <v>2017</v>
      </c>
      <c r="B9" s="4" t="s">
        <v>334</v>
      </c>
      <c r="C9" s="4" t="s">
        <v>305</v>
      </c>
      <c r="D9" s="4" t="s">
        <v>362</v>
      </c>
      <c r="E9" s="8" t="s">
        <v>336</v>
      </c>
      <c r="F9" s="4" t="s">
        <v>226</v>
      </c>
      <c r="G9" s="13">
        <v>6</v>
      </c>
      <c r="H9" s="14">
        <v>4</v>
      </c>
      <c r="I9" s="14">
        <v>6</v>
      </c>
      <c r="J9" s="14">
        <v>4</v>
      </c>
      <c r="K9" s="14"/>
      <c r="L9" s="14"/>
      <c r="M9" s="14"/>
      <c r="N9" s="14"/>
      <c r="O9" s="14"/>
      <c r="P9" s="15"/>
      <c r="Q9" s="4" t="s">
        <v>306</v>
      </c>
      <c r="R9" s="4" t="s">
        <v>362</v>
      </c>
      <c r="S9" s="4" t="s">
        <v>336</v>
      </c>
      <c r="T9">
        <v>7</v>
      </c>
      <c r="U9">
        <f t="shared" si="0"/>
        <v>0.6</v>
      </c>
      <c r="V9">
        <f t="shared" si="1"/>
        <v>2003</v>
      </c>
      <c r="W9">
        <f t="shared" si="2"/>
        <v>21</v>
      </c>
      <c r="X9" s="22" t="b">
        <f t="shared" si="3"/>
        <v>0</v>
      </c>
    </row>
    <row r="10" spans="1:24" x14ac:dyDescent="0.35">
      <c r="A10" s="5">
        <v>2016</v>
      </c>
      <c r="B10" s="4" t="s">
        <v>334</v>
      </c>
      <c r="C10" s="6" t="s">
        <v>323</v>
      </c>
      <c r="D10" s="6" t="s">
        <v>346</v>
      </c>
      <c r="E10" s="6" t="s">
        <v>344</v>
      </c>
      <c r="F10" s="6" t="s">
        <v>242</v>
      </c>
      <c r="G10" s="10">
        <v>6</v>
      </c>
      <c r="H10" s="11">
        <v>4</v>
      </c>
      <c r="I10" s="11">
        <v>3</v>
      </c>
      <c r="J10" s="11">
        <v>6</v>
      </c>
      <c r="K10" s="11">
        <v>6</v>
      </c>
      <c r="L10" s="11">
        <v>4</v>
      </c>
      <c r="M10" s="11"/>
      <c r="N10" s="11"/>
      <c r="O10" s="11"/>
      <c r="P10" s="12"/>
      <c r="Q10" s="6" t="s">
        <v>305</v>
      </c>
      <c r="R10" s="6" t="s">
        <v>362</v>
      </c>
      <c r="S10" s="6" t="s">
        <v>336</v>
      </c>
      <c r="T10">
        <v>1</v>
      </c>
      <c r="U10">
        <f t="shared" si="0"/>
        <v>0.51724137931034486</v>
      </c>
      <c r="V10">
        <f t="shared" si="1"/>
        <v>2016</v>
      </c>
      <c r="W10">
        <f t="shared" si="2"/>
        <v>8</v>
      </c>
      <c r="X10" s="22" t="b">
        <f t="shared" si="3"/>
        <v>1</v>
      </c>
    </row>
    <row r="11" spans="1:24" x14ac:dyDescent="0.35">
      <c r="A11" s="3">
        <v>2015</v>
      </c>
      <c r="B11" s="4" t="s">
        <v>334</v>
      </c>
      <c r="C11" s="4" t="s">
        <v>305</v>
      </c>
      <c r="D11" s="4" t="s">
        <v>362</v>
      </c>
      <c r="E11" s="8" t="s">
        <v>336</v>
      </c>
      <c r="F11" s="4" t="s">
        <v>438</v>
      </c>
      <c r="G11" s="13">
        <v>6</v>
      </c>
      <c r="H11" s="14">
        <v>3</v>
      </c>
      <c r="I11" s="14">
        <v>7</v>
      </c>
      <c r="J11" s="14">
        <v>6</v>
      </c>
      <c r="K11" s="14"/>
      <c r="L11" s="14"/>
      <c r="M11" s="14"/>
      <c r="N11" s="14"/>
      <c r="O11" s="14"/>
      <c r="P11" s="15"/>
      <c r="Q11" s="4" t="s">
        <v>312</v>
      </c>
      <c r="R11" s="4" t="s">
        <v>368</v>
      </c>
      <c r="S11" s="4" t="s">
        <v>340</v>
      </c>
      <c r="T11">
        <v>7</v>
      </c>
      <c r="U11">
        <f t="shared" si="0"/>
        <v>0.59090909090909094</v>
      </c>
      <c r="V11">
        <f t="shared" si="1"/>
        <v>2003</v>
      </c>
      <c r="W11">
        <f t="shared" si="2"/>
        <v>21</v>
      </c>
      <c r="X11" s="22" t="b">
        <f t="shared" si="3"/>
        <v>0</v>
      </c>
    </row>
    <row r="12" spans="1:24" x14ac:dyDescent="0.35">
      <c r="A12" s="5">
        <v>2014</v>
      </c>
      <c r="B12" s="4" t="s">
        <v>334</v>
      </c>
      <c r="C12" s="6" t="s">
        <v>318</v>
      </c>
      <c r="D12" s="6" t="s">
        <v>365</v>
      </c>
      <c r="E12" s="6" t="s">
        <v>351</v>
      </c>
      <c r="F12" s="6" t="s">
        <v>437</v>
      </c>
      <c r="G12" s="10">
        <v>7</v>
      </c>
      <c r="H12" s="11">
        <v>6</v>
      </c>
      <c r="I12" s="11">
        <v>6</v>
      </c>
      <c r="J12" s="11">
        <v>0</v>
      </c>
      <c r="K12" s="11"/>
      <c r="L12" s="11"/>
      <c r="M12" s="11"/>
      <c r="N12" s="11"/>
      <c r="O12" s="11"/>
      <c r="P12" s="12"/>
      <c r="Q12" s="6" t="s">
        <v>322</v>
      </c>
      <c r="R12" s="6" t="s">
        <v>380</v>
      </c>
      <c r="S12" s="6" t="s">
        <v>384</v>
      </c>
      <c r="T12">
        <v>1</v>
      </c>
      <c r="U12">
        <f t="shared" si="0"/>
        <v>0.68421052631578949</v>
      </c>
      <c r="V12">
        <f t="shared" si="1"/>
        <v>2014</v>
      </c>
      <c r="W12">
        <f t="shared" si="2"/>
        <v>10</v>
      </c>
      <c r="X12" s="22" t="b">
        <f t="shared" si="3"/>
        <v>0</v>
      </c>
    </row>
    <row r="13" spans="1:24" x14ac:dyDescent="0.35">
      <c r="A13" s="3">
        <v>2013</v>
      </c>
      <c r="B13" s="4" t="s">
        <v>334</v>
      </c>
      <c r="C13" s="4" t="s">
        <v>320</v>
      </c>
      <c r="D13" s="4" t="s">
        <v>366</v>
      </c>
      <c r="E13" s="4" t="s">
        <v>353</v>
      </c>
      <c r="F13" s="4" t="s">
        <v>321</v>
      </c>
      <c r="G13" s="13">
        <v>4</v>
      </c>
      <c r="H13" s="14">
        <v>6</v>
      </c>
      <c r="I13" s="14">
        <v>6</v>
      </c>
      <c r="J13" s="14">
        <v>4</v>
      </c>
      <c r="K13" s="14">
        <v>6</v>
      </c>
      <c r="L13" s="14">
        <v>3</v>
      </c>
      <c r="M13" s="14"/>
      <c r="N13" s="14"/>
      <c r="O13" s="14"/>
      <c r="P13" s="15"/>
      <c r="Q13" s="4" t="s">
        <v>318</v>
      </c>
      <c r="R13" s="4" t="s">
        <v>365</v>
      </c>
      <c r="S13" s="4" t="s">
        <v>351</v>
      </c>
      <c r="T13">
        <v>2</v>
      </c>
      <c r="U13">
        <f t="shared" si="0"/>
        <v>0.55172413793103448</v>
      </c>
      <c r="V13">
        <f t="shared" si="1"/>
        <v>2012</v>
      </c>
      <c r="W13">
        <f t="shared" si="2"/>
        <v>12</v>
      </c>
      <c r="X13" s="22" t="b">
        <f t="shared" si="3"/>
        <v>1</v>
      </c>
    </row>
    <row r="14" spans="1:24" x14ac:dyDescent="0.35">
      <c r="A14" s="5">
        <v>2012</v>
      </c>
      <c r="B14" s="4" t="s">
        <v>334</v>
      </c>
      <c r="C14" s="6" t="s">
        <v>320</v>
      </c>
      <c r="D14" s="6" t="s">
        <v>366</v>
      </c>
      <c r="E14" s="9" t="s">
        <v>353</v>
      </c>
      <c r="F14" s="6" t="s">
        <v>277</v>
      </c>
      <c r="G14" s="10">
        <v>6</v>
      </c>
      <c r="H14" s="11">
        <v>3</v>
      </c>
      <c r="I14" s="11">
        <v>6</v>
      </c>
      <c r="J14" s="11">
        <v>0</v>
      </c>
      <c r="K14" s="11"/>
      <c r="L14" s="11"/>
      <c r="M14" s="11"/>
      <c r="N14" s="11"/>
      <c r="O14" s="11"/>
      <c r="P14" s="12"/>
      <c r="Q14" s="6" t="s">
        <v>312</v>
      </c>
      <c r="R14" s="6" t="s">
        <v>368</v>
      </c>
      <c r="S14" s="6" t="s">
        <v>340</v>
      </c>
      <c r="T14">
        <v>2</v>
      </c>
      <c r="U14">
        <f t="shared" si="0"/>
        <v>0.8</v>
      </c>
      <c r="V14">
        <f t="shared" si="1"/>
        <v>2012</v>
      </c>
      <c r="W14">
        <f t="shared" si="2"/>
        <v>12</v>
      </c>
      <c r="X14" s="22" t="b">
        <f t="shared" si="3"/>
        <v>0</v>
      </c>
    </row>
    <row r="15" spans="1:24" x14ac:dyDescent="0.35">
      <c r="A15" s="3">
        <v>2011</v>
      </c>
      <c r="B15" s="4" t="s">
        <v>334</v>
      </c>
      <c r="C15" s="4" t="s">
        <v>308</v>
      </c>
      <c r="D15" s="4" t="s">
        <v>367</v>
      </c>
      <c r="E15" s="4" t="s">
        <v>354</v>
      </c>
      <c r="F15" s="4" t="s">
        <v>319</v>
      </c>
      <c r="G15" s="13">
        <v>3</v>
      </c>
      <c r="H15" s="14">
        <v>6</v>
      </c>
      <c r="I15" s="14">
        <v>6</v>
      </c>
      <c r="J15" s="14">
        <v>3</v>
      </c>
      <c r="K15" s="14">
        <v>6</v>
      </c>
      <c r="L15" s="14">
        <v>3</v>
      </c>
      <c r="M15" s="14"/>
      <c r="N15" s="14"/>
      <c r="O15" s="14"/>
      <c r="P15" s="15"/>
      <c r="Q15" s="4" t="s">
        <v>318</v>
      </c>
      <c r="R15" s="4" t="s">
        <v>365</v>
      </c>
      <c r="S15" s="4" t="s">
        <v>351</v>
      </c>
      <c r="T15">
        <v>1</v>
      </c>
      <c r="U15">
        <f t="shared" si="0"/>
        <v>0.55555555555555558</v>
      </c>
      <c r="V15">
        <f t="shared" si="1"/>
        <v>2011</v>
      </c>
      <c r="W15">
        <f t="shared" si="2"/>
        <v>13</v>
      </c>
      <c r="X15" s="22" t="b">
        <f t="shared" si="3"/>
        <v>1</v>
      </c>
    </row>
    <row r="16" spans="1:24" x14ac:dyDescent="0.35">
      <c r="A16" s="5">
        <v>2010</v>
      </c>
      <c r="B16" s="4" t="s">
        <v>334</v>
      </c>
      <c r="C16" s="6" t="s">
        <v>305</v>
      </c>
      <c r="D16" s="6" t="s">
        <v>362</v>
      </c>
      <c r="E16" s="6" t="s">
        <v>336</v>
      </c>
      <c r="F16" s="6" t="s">
        <v>317</v>
      </c>
      <c r="G16" s="10">
        <v>6</v>
      </c>
      <c r="H16" s="11">
        <v>4</v>
      </c>
      <c r="I16" s="11">
        <v>3</v>
      </c>
      <c r="J16" s="11">
        <v>6</v>
      </c>
      <c r="K16" s="11">
        <v>6</v>
      </c>
      <c r="L16" s="11">
        <v>2</v>
      </c>
      <c r="M16" s="11"/>
      <c r="N16" s="11"/>
      <c r="O16" s="11"/>
      <c r="P16" s="12"/>
      <c r="Q16" s="6" t="s">
        <v>307</v>
      </c>
      <c r="R16" s="6" t="s">
        <v>367</v>
      </c>
      <c r="S16" s="6" t="s">
        <v>354</v>
      </c>
      <c r="T16">
        <v>7</v>
      </c>
      <c r="U16">
        <f t="shared" si="0"/>
        <v>0.55555555555555558</v>
      </c>
      <c r="V16">
        <f t="shared" si="1"/>
        <v>2003</v>
      </c>
      <c r="W16">
        <f t="shared" si="2"/>
        <v>21</v>
      </c>
      <c r="X16" s="22" t="b">
        <f t="shared" si="3"/>
        <v>1</v>
      </c>
    </row>
    <row r="17" spans="1:24" x14ac:dyDescent="0.35">
      <c r="A17" s="3">
        <v>2009</v>
      </c>
      <c r="B17" s="4" t="s">
        <v>334</v>
      </c>
      <c r="C17" s="4" t="s">
        <v>305</v>
      </c>
      <c r="D17" s="4" t="s">
        <v>362</v>
      </c>
      <c r="E17" s="8" t="s">
        <v>336</v>
      </c>
      <c r="F17" s="4" t="s">
        <v>316</v>
      </c>
      <c r="G17" s="13">
        <v>6</v>
      </c>
      <c r="H17" s="14">
        <v>0</v>
      </c>
      <c r="I17" s="14">
        <v>6</v>
      </c>
      <c r="J17" s="14">
        <v>3</v>
      </c>
      <c r="K17" s="14"/>
      <c r="L17" s="14"/>
      <c r="M17" s="14"/>
      <c r="N17" s="14"/>
      <c r="O17" s="14"/>
      <c r="P17" s="15"/>
      <c r="Q17" s="4" t="s">
        <v>315</v>
      </c>
      <c r="R17" s="4" t="s">
        <v>368</v>
      </c>
      <c r="S17" s="4" t="s">
        <v>340</v>
      </c>
      <c r="T17">
        <v>7</v>
      </c>
      <c r="U17">
        <f t="shared" si="0"/>
        <v>0.8</v>
      </c>
      <c r="V17">
        <f t="shared" si="1"/>
        <v>2003</v>
      </c>
      <c r="W17">
        <f t="shared" si="2"/>
        <v>21</v>
      </c>
      <c r="X17" s="22" t="b">
        <f t="shared" si="3"/>
        <v>0</v>
      </c>
    </row>
    <row r="18" spans="1:24" x14ac:dyDescent="0.35">
      <c r="A18" s="5">
        <v>2008</v>
      </c>
      <c r="B18" s="4" t="s">
        <v>334</v>
      </c>
      <c r="C18" s="6" t="s">
        <v>312</v>
      </c>
      <c r="D18" s="6" t="s">
        <v>368</v>
      </c>
      <c r="E18" s="6" t="s">
        <v>340</v>
      </c>
      <c r="F18" s="6" t="s">
        <v>314</v>
      </c>
      <c r="G18" s="10">
        <v>7</v>
      </c>
      <c r="H18" s="11">
        <v>5</v>
      </c>
      <c r="I18" s="11">
        <v>6</v>
      </c>
      <c r="J18" s="11">
        <v>3</v>
      </c>
      <c r="K18" s="11"/>
      <c r="L18" s="11"/>
      <c r="M18" s="11"/>
      <c r="N18" s="11"/>
      <c r="O18" s="11"/>
      <c r="P18" s="12"/>
      <c r="Q18" s="6" t="s">
        <v>313</v>
      </c>
      <c r="R18" s="6" t="s">
        <v>360</v>
      </c>
      <c r="S18" s="6" t="s">
        <v>339</v>
      </c>
      <c r="T18">
        <v>1</v>
      </c>
      <c r="U18">
        <f t="shared" si="0"/>
        <v>0.61904761904761907</v>
      </c>
      <c r="V18">
        <f t="shared" si="1"/>
        <v>2008</v>
      </c>
      <c r="W18">
        <f t="shared" si="2"/>
        <v>16</v>
      </c>
      <c r="X18" s="22" t="b">
        <f t="shared" si="3"/>
        <v>0</v>
      </c>
    </row>
    <row r="19" spans="1:24" x14ac:dyDescent="0.35">
      <c r="A19" s="3">
        <v>2007</v>
      </c>
      <c r="B19" s="4" t="s">
        <v>334</v>
      </c>
      <c r="C19" s="4" t="s">
        <v>305</v>
      </c>
      <c r="D19" s="4" t="s">
        <v>362</v>
      </c>
      <c r="E19" s="8" t="s">
        <v>336</v>
      </c>
      <c r="F19" s="4" t="s">
        <v>233</v>
      </c>
      <c r="G19" s="13">
        <v>6</v>
      </c>
      <c r="H19" s="14">
        <v>1</v>
      </c>
      <c r="I19" s="14">
        <v>6</v>
      </c>
      <c r="J19" s="14">
        <v>2</v>
      </c>
      <c r="K19" s="14"/>
      <c r="L19" s="14"/>
      <c r="M19" s="14"/>
      <c r="N19" s="14"/>
      <c r="O19" s="14"/>
      <c r="P19" s="15"/>
      <c r="Q19" s="4" t="s">
        <v>312</v>
      </c>
      <c r="R19" s="4" t="s">
        <v>368</v>
      </c>
      <c r="S19" s="4" t="s">
        <v>340</v>
      </c>
      <c r="T19">
        <v>7</v>
      </c>
      <c r="U19">
        <f t="shared" si="0"/>
        <v>0.8</v>
      </c>
      <c r="V19">
        <f t="shared" si="1"/>
        <v>2003</v>
      </c>
      <c r="W19">
        <f t="shared" si="2"/>
        <v>21</v>
      </c>
      <c r="X19" s="22" t="b">
        <f t="shared" si="3"/>
        <v>0</v>
      </c>
    </row>
    <row r="20" spans="1:24" x14ac:dyDescent="0.35">
      <c r="A20" s="5">
        <v>2006</v>
      </c>
      <c r="B20" s="4" t="s">
        <v>334</v>
      </c>
      <c r="C20" s="6" t="s">
        <v>302</v>
      </c>
      <c r="D20" s="6" t="s">
        <v>369</v>
      </c>
      <c r="E20" s="6" t="s">
        <v>347</v>
      </c>
      <c r="F20" s="6" t="s">
        <v>311</v>
      </c>
      <c r="G20" s="10">
        <v>6</v>
      </c>
      <c r="H20" s="11">
        <v>1</v>
      </c>
      <c r="I20" s="11">
        <v>2</v>
      </c>
      <c r="J20" s="11">
        <v>0</v>
      </c>
      <c r="K20" s="11"/>
      <c r="L20" s="11"/>
      <c r="M20" s="11"/>
      <c r="N20" s="11"/>
      <c r="O20" s="11"/>
      <c r="P20" s="12"/>
      <c r="Q20" s="6" t="s">
        <v>307</v>
      </c>
      <c r="R20" s="6" t="s">
        <v>367</v>
      </c>
      <c r="S20" s="6" t="s">
        <v>354</v>
      </c>
      <c r="T20">
        <v>1</v>
      </c>
      <c r="U20">
        <f t="shared" si="0"/>
        <v>0.88888888888888884</v>
      </c>
      <c r="V20">
        <f t="shared" si="1"/>
        <v>2006</v>
      </c>
      <c r="W20">
        <f t="shared" si="2"/>
        <v>18</v>
      </c>
      <c r="X20" s="22" t="b">
        <f t="shared" si="3"/>
        <v>0</v>
      </c>
    </row>
    <row r="21" spans="1:24" x14ac:dyDescent="0.35">
      <c r="A21" s="3">
        <v>2005</v>
      </c>
      <c r="B21" s="4" t="s">
        <v>334</v>
      </c>
      <c r="C21" s="4" t="s">
        <v>305</v>
      </c>
      <c r="D21" s="4" t="s">
        <v>362</v>
      </c>
      <c r="E21" s="8" t="s">
        <v>336</v>
      </c>
      <c r="F21" s="4" t="s">
        <v>310</v>
      </c>
      <c r="G21" s="13">
        <v>2</v>
      </c>
      <c r="H21" s="14">
        <v>6</v>
      </c>
      <c r="I21" s="14">
        <v>6</v>
      </c>
      <c r="J21" s="14">
        <v>3</v>
      </c>
      <c r="K21" s="14">
        <v>6</v>
      </c>
      <c r="L21" s="14">
        <v>0</v>
      </c>
      <c r="M21" s="14"/>
      <c r="N21" s="14"/>
      <c r="O21" s="14"/>
      <c r="P21" s="15"/>
      <c r="Q21" s="4" t="s">
        <v>303</v>
      </c>
      <c r="R21" s="4" t="s">
        <v>362</v>
      </c>
      <c r="S21" s="4" t="s">
        <v>336</v>
      </c>
      <c r="T21">
        <v>7</v>
      </c>
      <c r="U21">
        <f t="shared" si="0"/>
        <v>0.60869565217391308</v>
      </c>
      <c r="V21">
        <f t="shared" si="1"/>
        <v>2003</v>
      </c>
      <c r="W21">
        <f t="shared" si="2"/>
        <v>21</v>
      </c>
      <c r="X21" s="22" t="b">
        <f t="shared" si="3"/>
        <v>1</v>
      </c>
    </row>
    <row r="22" spans="1:24" x14ac:dyDescent="0.35">
      <c r="A22" s="5">
        <v>2004</v>
      </c>
      <c r="B22" s="4" t="s">
        <v>334</v>
      </c>
      <c r="C22" s="6" t="s">
        <v>307</v>
      </c>
      <c r="D22" s="6" t="s">
        <v>367</v>
      </c>
      <c r="E22" s="6" t="s">
        <v>354</v>
      </c>
      <c r="F22" s="6" t="s">
        <v>309</v>
      </c>
      <c r="G22" s="10">
        <v>6</v>
      </c>
      <c r="H22" s="11">
        <v>3</v>
      </c>
      <c r="I22" s="11">
        <v>4</v>
      </c>
      <c r="J22" s="11">
        <v>6</v>
      </c>
      <c r="K22" s="11">
        <v>6</v>
      </c>
      <c r="L22" s="11">
        <v>3</v>
      </c>
      <c r="M22" s="11"/>
      <c r="N22" s="11"/>
      <c r="O22" s="11"/>
      <c r="P22" s="12"/>
      <c r="Q22" s="6" t="s">
        <v>308</v>
      </c>
      <c r="R22" s="6" t="s">
        <v>367</v>
      </c>
      <c r="S22" s="6" t="s">
        <v>354</v>
      </c>
      <c r="T22">
        <v>1</v>
      </c>
      <c r="U22">
        <f t="shared" si="0"/>
        <v>0.5714285714285714</v>
      </c>
      <c r="V22">
        <f t="shared" si="1"/>
        <v>2004</v>
      </c>
      <c r="W22">
        <f t="shared" si="2"/>
        <v>20</v>
      </c>
      <c r="X22" s="22" t="b">
        <f t="shared" si="3"/>
        <v>1</v>
      </c>
    </row>
    <row r="23" spans="1:24" x14ac:dyDescent="0.35">
      <c r="A23" s="3">
        <v>2003</v>
      </c>
      <c r="B23" s="4" t="s">
        <v>334</v>
      </c>
      <c r="C23" s="4" t="s">
        <v>305</v>
      </c>
      <c r="D23" s="4" t="s">
        <v>362</v>
      </c>
      <c r="E23" s="8" t="s">
        <v>336</v>
      </c>
      <c r="F23" s="4" t="s">
        <v>436</v>
      </c>
      <c r="G23" s="13">
        <v>7</v>
      </c>
      <c r="H23" s="14">
        <v>6</v>
      </c>
      <c r="I23" s="14">
        <v>3</v>
      </c>
      <c r="J23" s="14">
        <v>6</v>
      </c>
      <c r="K23" s="14">
        <v>6</v>
      </c>
      <c r="L23" s="14">
        <v>4</v>
      </c>
      <c r="M23" s="14"/>
      <c r="N23" s="14"/>
      <c r="O23" s="14"/>
      <c r="P23" s="15"/>
      <c r="Q23" s="4" t="s">
        <v>306</v>
      </c>
      <c r="R23" s="4" t="s">
        <v>362</v>
      </c>
      <c r="S23" s="4" t="s">
        <v>336</v>
      </c>
      <c r="T23">
        <v>7</v>
      </c>
      <c r="U23">
        <f t="shared" si="0"/>
        <v>0.5</v>
      </c>
      <c r="V23">
        <f t="shared" si="1"/>
        <v>2003</v>
      </c>
      <c r="W23">
        <f t="shared" si="2"/>
        <v>21</v>
      </c>
      <c r="X23" s="22" t="b">
        <f t="shared" si="3"/>
        <v>1</v>
      </c>
    </row>
    <row r="24" spans="1:24" x14ac:dyDescent="0.35">
      <c r="A24" s="5">
        <v>2002</v>
      </c>
      <c r="B24" s="4" t="s">
        <v>334</v>
      </c>
      <c r="C24" s="6" t="s">
        <v>304</v>
      </c>
      <c r="D24" s="6" t="s">
        <v>362</v>
      </c>
      <c r="E24" s="6" t="s">
        <v>336</v>
      </c>
      <c r="F24" s="6" t="s">
        <v>435</v>
      </c>
      <c r="G24" s="10">
        <v>4</v>
      </c>
      <c r="H24" s="11">
        <v>6</v>
      </c>
      <c r="I24" s="11">
        <v>7</v>
      </c>
      <c r="J24" s="11">
        <v>6</v>
      </c>
      <c r="K24" s="11">
        <v>6</v>
      </c>
      <c r="L24" s="11">
        <v>2</v>
      </c>
      <c r="M24" s="11"/>
      <c r="N24" s="11"/>
      <c r="O24" s="11"/>
      <c r="P24" s="12"/>
      <c r="Q24" s="6" t="s">
        <v>300</v>
      </c>
      <c r="R24" s="6" t="s">
        <v>364</v>
      </c>
      <c r="S24" s="6" t="s">
        <v>357</v>
      </c>
      <c r="T24">
        <v>2</v>
      </c>
      <c r="U24">
        <f t="shared" si="0"/>
        <v>0.54838709677419351</v>
      </c>
      <c r="V24">
        <f t="shared" si="1"/>
        <v>2001</v>
      </c>
      <c r="W24">
        <f t="shared" si="2"/>
        <v>23</v>
      </c>
      <c r="X24" s="22" t="b">
        <f t="shared" si="3"/>
        <v>1</v>
      </c>
    </row>
    <row r="25" spans="1:24" x14ac:dyDescent="0.35">
      <c r="A25" s="3">
        <v>2001</v>
      </c>
      <c r="B25" s="4" t="s">
        <v>334</v>
      </c>
      <c r="C25" s="4" t="s">
        <v>304</v>
      </c>
      <c r="D25" s="4" t="s">
        <v>362</v>
      </c>
      <c r="E25" s="8" t="s">
        <v>336</v>
      </c>
      <c r="F25" s="4" t="s">
        <v>220</v>
      </c>
      <c r="G25" s="13">
        <v>6</v>
      </c>
      <c r="H25" s="14">
        <v>4</v>
      </c>
      <c r="I25" s="14">
        <v>6</v>
      </c>
      <c r="J25" s="14">
        <v>3</v>
      </c>
      <c r="K25" s="14"/>
      <c r="L25" s="14"/>
      <c r="M25" s="14"/>
      <c r="N25" s="14"/>
      <c r="O25" s="14"/>
      <c r="P25" s="15"/>
      <c r="Q25" s="4" t="s">
        <v>300</v>
      </c>
      <c r="R25" s="4" t="s">
        <v>364</v>
      </c>
      <c r="S25" s="4" t="s">
        <v>357</v>
      </c>
      <c r="T25">
        <v>2</v>
      </c>
      <c r="U25">
        <f t="shared" si="0"/>
        <v>0.63157894736842102</v>
      </c>
      <c r="V25">
        <f t="shared" si="1"/>
        <v>2001</v>
      </c>
      <c r="W25">
        <f t="shared" si="2"/>
        <v>23</v>
      </c>
      <c r="X25" s="22" t="b">
        <f t="shared" si="3"/>
        <v>0</v>
      </c>
    </row>
    <row r="26" spans="1:24" x14ac:dyDescent="0.35">
      <c r="A26" s="5">
        <v>2000</v>
      </c>
      <c r="B26" s="4" t="s">
        <v>334</v>
      </c>
      <c r="C26" s="6" t="s">
        <v>303</v>
      </c>
      <c r="D26" s="6" t="s">
        <v>362</v>
      </c>
      <c r="E26" s="6" t="s">
        <v>336</v>
      </c>
      <c r="F26" s="6" t="s">
        <v>203</v>
      </c>
      <c r="G26" s="10">
        <v>6</v>
      </c>
      <c r="H26" s="11">
        <v>1</v>
      </c>
      <c r="I26" s="11">
        <v>7</v>
      </c>
      <c r="J26" s="11">
        <v>5</v>
      </c>
      <c r="K26" s="11"/>
      <c r="L26" s="11"/>
      <c r="M26" s="11"/>
      <c r="N26" s="11"/>
      <c r="O26" s="11"/>
      <c r="P26" s="12"/>
      <c r="Q26" s="6" t="s">
        <v>300</v>
      </c>
      <c r="R26" s="6" t="s">
        <v>364</v>
      </c>
      <c r="S26" s="6" t="s">
        <v>357</v>
      </c>
      <c r="T26">
        <v>1</v>
      </c>
      <c r="U26">
        <f t="shared" si="0"/>
        <v>0.68421052631578949</v>
      </c>
      <c r="V26">
        <f t="shared" si="1"/>
        <v>2000</v>
      </c>
      <c r="W26">
        <f t="shared" si="2"/>
        <v>24</v>
      </c>
      <c r="X26" s="22" t="b">
        <f t="shared" si="3"/>
        <v>0</v>
      </c>
    </row>
    <row r="27" spans="1:24" x14ac:dyDescent="0.35">
      <c r="A27" s="3">
        <v>1999</v>
      </c>
      <c r="B27" s="4" t="s">
        <v>334</v>
      </c>
      <c r="C27" s="4" t="s">
        <v>300</v>
      </c>
      <c r="D27" s="4" t="s">
        <v>364</v>
      </c>
      <c r="E27" s="4" t="s">
        <v>357</v>
      </c>
      <c r="F27" s="4" t="s">
        <v>244</v>
      </c>
      <c r="G27" s="13">
        <v>6</v>
      </c>
      <c r="H27" s="14">
        <v>2</v>
      </c>
      <c r="I27" s="14">
        <v>6</v>
      </c>
      <c r="J27" s="14">
        <v>3</v>
      </c>
      <c r="K27" s="14"/>
      <c r="L27" s="14"/>
      <c r="M27" s="14"/>
      <c r="N27" s="14"/>
      <c r="O27" s="14"/>
      <c r="P27" s="15"/>
      <c r="Q27" s="4" t="s">
        <v>302</v>
      </c>
      <c r="R27" s="4" t="s">
        <v>369</v>
      </c>
      <c r="S27" s="4" t="s">
        <v>347</v>
      </c>
      <c r="T27">
        <v>3</v>
      </c>
      <c r="U27">
        <f t="shared" si="0"/>
        <v>0.70588235294117652</v>
      </c>
      <c r="V27">
        <f t="shared" si="1"/>
        <v>1997</v>
      </c>
      <c r="W27">
        <f t="shared" si="2"/>
        <v>27</v>
      </c>
      <c r="X27" s="22" t="b">
        <f t="shared" si="3"/>
        <v>0</v>
      </c>
    </row>
    <row r="28" spans="1:24" x14ac:dyDescent="0.35">
      <c r="A28" s="5">
        <v>1998</v>
      </c>
      <c r="B28" s="4" t="s">
        <v>334</v>
      </c>
      <c r="C28" s="6" t="s">
        <v>300</v>
      </c>
      <c r="D28" s="6" t="s">
        <v>364</v>
      </c>
      <c r="E28" s="6" t="s">
        <v>357</v>
      </c>
      <c r="F28" s="6" t="s">
        <v>282</v>
      </c>
      <c r="G28" s="10">
        <v>6</v>
      </c>
      <c r="H28" s="11">
        <v>3</v>
      </c>
      <c r="I28" s="11">
        <v>6</v>
      </c>
      <c r="J28" s="11">
        <v>3</v>
      </c>
      <c r="K28" s="11"/>
      <c r="L28" s="11"/>
      <c r="M28" s="11"/>
      <c r="N28" s="11"/>
      <c r="O28" s="11"/>
      <c r="P28" s="12"/>
      <c r="Q28" s="6" t="s">
        <v>301</v>
      </c>
      <c r="R28" s="6" t="s">
        <v>358</v>
      </c>
      <c r="S28" s="6" t="s">
        <v>348</v>
      </c>
      <c r="T28">
        <v>3</v>
      </c>
      <c r="U28">
        <f t="shared" si="0"/>
        <v>0.66666666666666663</v>
      </c>
      <c r="V28">
        <f t="shared" si="1"/>
        <v>1997</v>
      </c>
      <c r="W28">
        <f t="shared" si="2"/>
        <v>27</v>
      </c>
      <c r="X28" s="22" t="b">
        <f t="shared" si="3"/>
        <v>0</v>
      </c>
    </row>
    <row r="29" spans="1:24" x14ac:dyDescent="0.35">
      <c r="A29" s="3">
        <v>1997</v>
      </c>
      <c r="B29" s="4" t="s">
        <v>334</v>
      </c>
      <c r="C29" s="4" t="s">
        <v>300</v>
      </c>
      <c r="D29" s="4" t="s">
        <v>364</v>
      </c>
      <c r="E29" s="4" t="s">
        <v>357</v>
      </c>
      <c r="F29" s="4" t="s">
        <v>259</v>
      </c>
      <c r="G29" s="13">
        <v>6</v>
      </c>
      <c r="H29" s="14">
        <v>2</v>
      </c>
      <c r="I29" s="14">
        <v>6</v>
      </c>
      <c r="J29" s="14">
        <v>2</v>
      </c>
      <c r="K29" s="14"/>
      <c r="L29" s="14"/>
      <c r="M29" s="14"/>
      <c r="N29" s="14"/>
      <c r="O29" s="14"/>
      <c r="P29" s="15"/>
      <c r="Q29" s="4" t="s">
        <v>298</v>
      </c>
      <c r="R29" s="4" t="s">
        <v>369</v>
      </c>
      <c r="S29" s="4" t="s">
        <v>347</v>
      </c>
      <c r="T29">
        <v>3</v>
      </c>
      <c r="U29">
        <f t="shared" si="0"/>
        <v>0.75</v>
      </c>
      <c r="V29">
        <f t="shared" si="1"/>
        <v>1997</v>
      </c>
      <c r="W29">
        <f t="shared" si="2"/>
        <v>27</v>
      </c>
      <c r="X29" s="22" t="b">
        <f t="shared" si="3"/>
        <v>0</v>
      </c>
    </row>
    <row r="30" spans="1:24" x14ac:dyDescent="0.35">
      <c r="A30" s="5">
        <v>1996</v>
      </c>
      <c r="B30" s="4" t="s">
        <v>334</v>
      </c>
      <c r="C30" s="6" t="s">
        <v>293</v>
      </c>
      <c r="D30" s="6" t="s">
        <v>362</v>
      </c>
      <c r="E30" s="6" t="s">
        <v>336</v>
      </c>
      <c r="F30" s="6" t="s">
        <v>267</v>
      </c>
      <c r="G30" s="10">
        <v>6</v>
      </c>
      <c r="H30" s="11">
        <v>4</v>
      </c>
      <c r="I30" s="11">
        <v>6</v>
      </c>
      <c r="J30" s="11">
        <v>1</v>
      </c>
      <c r="K30" s="11"/>
      <c r="L30" s="11"/>
      <c r="M30" s="11"/>
      <c r="N30" s="11"/>
      <c r="O30" s="11"/>
      <c r="P30" s="12"/>
      <c r="Q30" s="6" t="s">
        <v>299</v>
      </c>
      <c r="R30" s="6" t="s">
        <v>346</v>
      </c>
      <c r="S30" s="6" t="s">
        <v>344</v>
      </c>
      <c r="T30">
        <v>4</v>
      </c>
      <c r="U30">
        <f t="shared" si="0"/>
        <v>0.70588235294117652</v>
      </c>
      <c r="V30">
        <f t="shared" si="1"/>
        <v>1991</v>
      </c>
      <c r="W30">
        <f t="shared" si="2"/>
        <v>33</v>
      </c>
      <c r="X30" s="22" t="b">
        <f t="shared" si="3"/>
        <v>0</v>
      </c>
    </row>
    <row r="31" spans="1:24" x14ac:dyDescent="0.35">
      <c r="A31" s="3">
        <v>1995</v>
      </c>
      <c r="B31" s="4" t="s">
        <v>334</v>
      </c>
      <c r="C31" s="4" t="s">
        <v>298</v>
      </c>
      <c r="D31" s="4" t="s">
        <v>369</v>
      </c>
      <c r="E31" s="4" t="s">
        <v>347</v>
      </c>
      <c r="F31" s="4" t="s">
        <v>231</v>
      </c>
      <c r="G31" s="13">
        <v>6</v>
      </c>
      <c r="H31" s="14">
        <v>3</v>
      </c>
      <c r="I31" s="14">
        <v>6</v>
      </c>
      <c r="J31" s="14">
        <v>2</v>
      </c>
      <c r="K31" s="14"/>
      <c r="L31" s="14"/>
      <c r="M31" s="14"/>
      <c r="N31" s="14"/>
      <c r="O31" s="14"/>
      <c r="P31" s="15"/>
      <c r="Q31" s="4" t="s">
        <v>297</v>
      </c>
      <c r="R31" s="4" t="s">
        <v>358</v>
      </c>
      <c r="S31" s="4" t="s">
        <v>348</v>
      </c>
      <c r="T31">
        <v>1</v>
      </c>
      <c r="U31">
        <f t="shared" si="0"/>
        <v>0.70588235294117652</v>
      </c>
      <c r="V31">
        <f t="shared" si="1"/>
        <v>1995</v>
      </c>
      <c r="W31">
        <f t="shared" si="2"/>
        <v>29</v>
      </c>
      <c r="X31" s="22" t="b">
        <f t="shared" si="3"/>
        <v>0</v>
      </c>
    </row>
    <row r="32" spans="1:24" x14ac:dyDescent="0.35">
      <c r="A32" s="5">
        <v>1994</v>
      </c>
      <c r="B32" s="4" t="s">
        <v>334</v>
      </c>
      <c r="C32" s="6" t="s">
        <v>291</v>
      </c>
      <c r="D32" s="6" t="s">
        <v>346</v>
      </c>
      <c r="E32" s="6" t="s">
        <v>344</v>
      </c>
      <c r="F32" s="6" t="s">
        <v>258</v>
      </c>
      <c r="G32" s="10">
        <v>6</v>
      </c>
      <c r="H32" s="11">
        <v>0</v>
      </c>
      <c r="I32" s="11">
        <v>6</v>
      </c>
      <c r="J32" s="11">
        <v>2</v>
      </c>
      <c r="K32" s="11"/>
      <c r="L32" s="11"/>
      <c r="M32" s="11"/>
      <c r="N32" s="11"/>
      <c r="O32" s="11"/>
      <c r="P32" s="12"/>
      <c r="Q32" s="6" t="s">
        <v>297</v>
      </c>
      <c r="R32" s="6" t="s">
        <v>358</v>
      </c>
      <c r="S32" s="6" t="s">
        <v>348</v>
      </c>
      <c r="T32">
        <v>4</v>
      </c>
      <c r="U32">
        <f t="shared" si="0"/>
        <v>0.8571428571428571</v>
      </c>
      <c r="V32">
        <f t="shared" si="1"/>
        <v>1988</v>
      </c>
      <c r="W32">
        <f t="shared" si="2"/>
        <v>36</v>
      </c>
      <c r="X32" s="22" t="b">
        <f t="shared" si="3"/>
        <v>0</v>
      </c>
    </row>
    <row r="33" spans="1:24" x14ac:dyDescent="0.35">
      <c r="A33" s="3">
        <v>1993</v>
      </c>
      <c r="B33" s="4" t="s">
        <v>334</v>
      </c>
      <c r="C33" s="4" t="s">
        <v>293</v>
      </c>
      <c r="D33" s="4" t="s">
        <v>372</v>
      </c>
      <c r="E33" s="4" t="s">
        <v>335</v>
      </c>
      <c r="F33" s="4" t="s">
        <v>296</v>
      </c>
      <c r="G33" s="13">
        <v>4</v>
      </c>
      <c r="H33" s="14">
        <v>6</v>
      </c>
      <c r="I33" s="14">
        <v>6</v>
      </c>
      <c r="J33" s="14">
        <v>3</v>
      </c>
      <c r="K33" s="14">
        <v>6</v>
      </c>
      <c r="L33" s="14">
        <v>2</v>
      </c>
      <c r="M33" s="14"/>
      <c r="N33" s="14"/>
      <c r="O33" s="14"/>
      <c r="P33" s="15"/>
      <c r="Q33" s="4" t="s">
        <v>291</v>
      </c>
      <c r="R33" s="4" t="s">
        <v>346</v>
      </c>
      <c r="S33" s="4" t="s">
        <v>344</v>
      </c>
      <c r="T33">
        <v>4</v>
      </c>
      <c r="U33">
        <f t="shared" si="0"/>
        <v>0.59259259259259256</v>
      </c>
      <c r="V33">
        <f t="shared" si="1"/>
        <v>1991</v>
      </c>
      <c r="W33">
        <f t="shared" si="2"/>
        <v>33</v>
      </c>
      <c r="X33" s="22" t="b">
        <f t="shared" si="3"/>
        <v>1</v>
      </c>
    </row>
    <row r="34" spans="1:24" x14ac:dyDescent="0.35">
      <c r="A34" s="5">
        <v>1992</v>
      </c>
      <c r="B34" s="4" t="s">
        <v>334</v>
      </c>
      <c r="C34" s="6" t="s">
        <v>293</v>
      </c>
      <c r="D34" s="6" t="s">
        <v>372</v>
      </c>
      <c r="E34" s="7" t="s">
        <v>335</v>
      </c>
      <c r="F34" s="6" t="s">
        <v>244</v>
      </c>
      <c r="G34" s="10">
        <v>6</v>
      </c>
      <c r="H34" s="11">
        <v>2</v>
      </c>
      <c r="I34" s="11">
        <v>6</v>
      </c>
      <c r="J34" s="11">
        <v>3</v>
      </c>
      <c r="K34" s="11"/>
      <c r="L34" s="11"/>
      <c r="M34" s="11"/>
      <c r="N34" s="11"/>
      <c r="O34" s="11"/>
      <c r="P34" s="12"/>
      <c r="Q34" s="6" t="s">
        <v>292</v>
      </c>
      <c r="R34" s="6" t="s">
        <v>362</v>
      </c>
      <c r="S34" s="6" t="s">
        <v>336</v>
      </c>
      <c r="T34">
        <v>4</v>
      </c>
      <c r="U34">
        <f t="shared" si="0"/>
        <v>0.70588235294117652</v>
      </c>
      <c r="V34">
        <f t="shared" si="1"/>
        <v>1991</v>
      </c>
      <c r="W34">
        <f t="shared" si="2"/>
        <v>33</v>
      </c>
      <c r="X34" s="22" t="b">
        <f t="shared" si="3"/>
        <v>0</v>
      </c>
    </row>
    <row r="35" spans="1:24" x14ac:dyDescent="0.35">
      <c r="A35" s="3">
        <v>1991</v>
      </c>
      <c r="B35" s="4" t="s">
        <v>334</v>
      </c>
      <c r="C35" s="4" t="s">
        <v>293</v>
      </c>
      <c r="D35" s="4" t="s">
        <v>372</v>
      </c>
      <c r="E35" s="4" t="s">
        <v>335</v>
      </c>
      <c r="F35" s="4" t="s">
        <v>295</v>
      </c>
      <c r="G35" s="13">
        <v>5</v>
      </c>
      <c r="H35" s="14">
        <v>7</v>
      </c>
      <c r="I35" s="14">
        <v>6</v>
      </c>
      <c r="J35" s="14">
        <v>3</v>
      </c>
      <c r="K35" s="14">
        <v>6</v>
      </c>
      <c r="L35" s="14">
        <v>1</v>
      </c>
      <c r="M35" s="14"/>
      <c r="N35" s="14"/>
      <c r="O35" s="14"/>
      <c r="P35" s="15"/>
      <c r="Q35" s="4" t="s">
        <v>294</v>
      </c>
      <c r="R35" s="4" t="s">
        <v>373</v>
      </c>
      <c r="S35" s="4" t="s">
        <v>337</v>
      </c>
      <c r="T35">
        <v>4</v>
      </c>
      <c r="U35">
        <f t="shared" si="0"/>
        <v>0.6071428571428571</v>
      </c>
      <c r="V35">
        <f t="shared" si="1"/>
        <v>1991</v>
      </c>
      <c r="W35">
        <f t="shared" si="2"/>
        <v>33</v>
      </c>
      <c r="X35" s="22" t="b">
        <f t="shared" si="3"/>
        <v>1</v>
      </c>
    </row>
    <row r="36" spans="1:24" x14ac:dyDescent="0.35">
      <c r="A36" s="5">
        <v>1990</v>
      </c>
      <c r="B36" s="4" t="s">
        <v>334</v>
      </c>
      <c r="C36" s="6" t="s">
        <v>291</v>
      </c>
      <c r="D36" s="6" t="s">
        <v>346</v>
      </c>
      <c r="E36" s="6" t="s">
        <v>344</v>
      </c>
      <c r="F36" s="6" t="s">
        <v>240</v>
      </c>
      <c r="G36" s="10">
        <v>6</v>
      </c>
      <c r="H36" s="11">
        <v>3</v>
      </c>
      <c r="I36" s="11">
        <v>6</v>
      </c>
      <c r="J36" s="11">
        <v>4</v>
      </c>
      <c r="K36" s="11"/>
      <c r="L36" s="11"/>
      <c r="M36" s="11"/>
      <c r="N36" s="11"/>
      <c r="O36" s="11"/>
      <c r="P36" s="12"/>
      <c r="Q36" s="6" t="s">
        <v>292</v>
      </c>
      <c r="R36" s="6" t="s">
        <v>362</v>
      </c>
      <c r="S36" s="6" t="s">
        <v>336</v>
      </c>
      <c r="T36">
        <v>4</v>
      </c>
      <c r="U36">
        <f t="shared" si="0"/>
        <v>0.63157894736842102</v>
      </c>
      <c r="V36">
        <f t="shared" si="1"/>
        <v>1988</v>
      </c>
      <c r="W36">
        <f t="shared" si="2"/>
        <v>36</v>
      </c>
      <c r="X36" s="22" t="b">
        <f t="shared" si="3"/>
        <v>0</v>
      </c>
    </row>
    <row r="37" spans="1:24" x14ac:dyDescent="0.35">
      <c r="A37" s="3">
        <v>1989</v>
      </c>
      <c r="B37" s="4" t="s">
        <v>334</v>
      </c>
      <c r="C37" s="4" t="s">
        <v>291</v>
      </c>
      <c r="D37" s="4" t="s">
        <v>346</v>
      </c>
      <c r="E37" s="4" t="s">
        <v>344</v>
      </c>
      <c r="F37" s="4" t="s">
        <v>226</v>
      </c>
      <c r="G37" s="13">
        <v>6</v>
      </c>
      <c r="H37" s="14">
        <v>4</v>
      </c>
      <c r="I37" s="14">
        <v>6</v>
      </c>
      <c r="J37" s="14">
        <v>4</v>
      </c>
      <c r="K37" s="14"/>
      <c r="L37" s="14"/>
      <c r="M37" s="14"/>
      <c r="N37" s="14"/>
      <c r="O37" s="14"/>
      <c r="P37" s="15"/>
      <c r="Q37" s="4" t="s">
        <v>289</v>
      </c>
      <c r="R37" s="4" t="s">
        <v>373</v>
      </c>
      <c r="S37" s="4" t="s">
        <v>337</v>
      </c>
      <c r="T37">
        <v>4</v>
      </c>
      <c r="U37">
        <f t="shared" si="0"/>
        <v>0.6</v>
      </c>
      <c r="V37">
        <f t="shared" si="1"/>
        <v>1988</v>
      </c>
      <c r="W37">
        <f t="shared" si="2"/>
        <v>36</v>
      </c>
      <c r="X37" s="22" t="b">
        <f t="shared" si="3"/>
        <v>0</v>
      </c>
    </row>
    <row r="38" spans="1:24" x14ac:dyDescent="0.35">
      <c r="A38" s="5">
        <v>1988</v>
      </c>
      <c r="B38" s="4" t="s">
        <v>334</v>
      </c>
      <c r="C38" s="6" t="s">
        <v>291</v>
      </c>
      <c r="D38" s="6" t="s">
        <v>346</v>
      </c>
      <c r="E38" s="6" t="s">
        <v>344</v>
      </c>
      <c r="F38" s="6" t="s">
        <v>434</v>
      </c>
      <c r="G38" s="10">
        <v>6</v>
      </c>
      <c r="H38" s="11">
        <v>1</v>
      </c>
      <c r="I38" s="11">
        <v>7</v>
      </c>
      <c r="J38" s="11">
        <v>6</v>
      </c>
      <c r="K38" s="11"/>
      <c r="L38" s="11"/>
      <c r="M38" s="11"/>
      <c r="N38" s="11"/>
      <c r="O38" s="11"/>
      <c r="P38" s="12"/>
      <c r="Q38" s="6" t="s">
        <v>272</v>
      </c>
      <c r="R38" s="6" t="s">
        <v>362</v>
      </c>
      <c r="S38" s="6" t="s">
        <v>336</v>
      </c>
      <c r="T38">
        <v>4</v>
      </c>
      <c r="U38">
        <f t="shared" si="0"/>
        <v>0.65</v>
      </c>
      <c r="V38">
        <f t="shared" si="1"/>
        <v>1988</v>
      </c>
      <c r="W38">
        <f t="shared" si="2"/>
        <v>36</v>
      </c>
      <c r="X38" s="22" t="b">
        <f t="shared" si="3"/>
        <v>0</v>
      </c>
    </row>
    <row r="39" spans="1:24" x14ac:dyDescent="0.35">
      <c r="A39" s="3">
        <v>1987</v>
      </c>
      <c r="B39" s="4" t="s">
        <v>334</v>
      </c>
      <c r="C39" s="4" t="s">
        <v>283</v>
      </c>
      <c r="D39" s="4" t="s">
        <v>373</v>
      </c>
      <c r="E39" s="8" t="s">
        <v>337</v>
      </c>
      <c r="F39" s="4" t="s">
        <v>433</v>
      </c>
      <c r="G39" s="13">
        <v>7</v>
      </c>
      <c r="H39" s="14">
        <v>5</v>
      </c>
      <c r="I39" s="14">
        <v>7</v>
      </c>
      <c r="J39" s="14">
        <v>6</v>
      </c>
      <c r="K39" s="14"/>
      <c r="L39" s="14"/>
      <c r="M39" s="14"/>
      <c r="N39" s="14"/>
      <c r="O39" s="14"/>
      <c r="P39" s="15"/>
      <c r="Q39" s="4" t="s">
        <v>286</v>
      </c>
      <c r="R39" s="4" t="s">
        <v>362</v>
      </c>
      <c r="S39" s="4" t="s">
        <v>336</v>
      </c>
      <c r="T39">
        <v>2</v>
      </c>
      <c r="U39">
        <f t="shared" si="0"/>
        <v>0.56000000000000005</v>
      </c>
      <c r="V39">
        <f t="shared" si="1"/>
        <v>1980</v>
      </c>
      <c r="W39">
        <f t="shared" si="2"/>
        <v>44</v>
      </c>
      <c r="X39" s="22" t="b">
        <f t="shared" si="3"/>
        <v>0</v>
      </c>
    </row>
    <row r="40" spans="1:24" x14ac:dyDescent="0.35">
      <c r="A40" s="3">
        <v>1985</v>
      </c>
      <c r="B40" s="4" t="s">
        <v>334</v>
      </c>
      <c r="C40" s="4" t="s">
        <v>286</v>
      </c>
      <c r="D40" s="4" t="s">
        <v>362</v>
      </c>
      <c r="E40" s="8" t="s">
        <v>336</v>
      </c>
      <c r="F40" s="4" t="s">
        <v>290</v>
      </c>
      <c r="G40" s="10">
        <v>6</v>
      </c>
      <c r="H40" s="11">
        <v>2</v>
      </c>
      <c r="I40" s="11">
        <v>4</v>
      </c>
      <c r="J40" s="11">
        <v>6</v>
      </c>
      <c r="K40" s="11">
        <v>6</v>
      </c>
      <c r="L40" s="11">
        <v>2</v>
      </c>
      <c r="M40" s="11"/>
      <c r="N40" s="11"/>
      <c r="O40" s="11"/>
      <c r="P40" s="12"/>
      <c r="Q40" s="4" t="s">
        <v>272</v>
      </c>
      <c r="R40" s="4" t="s">
        <v>362</v>
      </c>
      <c r="S40" s="4" t="s">
        <v>336</v>
      </c>
      <c r="T40">
        <v>3</v>
      </c>
      <c r="U40">
        <f t="shared" si="0"/>
        <v>0.61538461538461542</v>
      </c>
      <c r="V40">
        <f t="shared" si="1"/>
        <v>1981</v>
      </c>
      <c r="W40">
        <f t="shared" si="2"/>
        <v>43</v>
      </c>
      <c r="X40" s="22" t="b">
        <f t="shared" si="3"/>
        <v>0</v>
      </c>
    </row>
    <row r="41" spans="1:24" x14ac:dyDescent="0.35">
      <c r="A41" s="5">
        <v>1984</v>
      </c>
      <c r="B41" s="4" t="s">
        <v>334</v>
      </c>
      <c r="C41" s="6" t="s">
        <v>272</v>
      </c>
      <c r="D41" s="6" t="s">
        <v>362</v>
      </c>
      <c r="E41" s="6" t="s">
        <v>336</v>
      </c>
      <c r="F41" s="6" t="s">
        <v>432</v>
      </c>
      <c r="G41" s="13">
        <v>6</v>
      </c>
      <c r="H41" s="14">
        <v>7</v>
      </c>
      <c r="I41" s="14">
        <v>6</v>
      </c>
      <c r="J41" s="14">
        <v>1</v>
      </c>
      <c r="K41" s="14">
        <v>6</v>
      </c>
      <c r="L41" s="14">
        <v>3</v>
      </c>
      <c r="M41" s="14"/>
      <c r="N41" s="14"/>
      <c r="O41" s="14"/>
      <c r="P41" s="15"/>
      <c r="Q41" s="6" t="s">
        <v>289</v>
      </c>
      <c r="R41" s="6" t="s">
        <v>373</v>
      </c>
      <c r="S41" s="6" t="s">
        <v>337</v>
      </c>
      <c r="T41">
        <v>2</v>
      </c>
      <c r="U41">
        <f t="shared" si="0"/>
        <v>0.62068965517241381</v>
      </c>
      <c r="V41">
        <f t="shared" si="1"/>
        <v>1982</v>
      </c>
      <c r="W41">
        <f t="shared" si="2"/>
        <v>42</v>
      </c>
      <c r="X41" s="22" t="b">
        <f t="shared" si="3"/>
        <v>0</v>
      </c>
    </row>
    <row r="42" spans="1:24" x14ac:dyDescent="0.35">
      <c r="A42" s="3">
        <v>1983</v>
      </c>
      <c r="B42" s="4" t="s">
        <v>334</v>
      </c>
      <c r="C42" s="4" t="s">
        <v>286</v>
      </c>
      <c r="D42" s="4" t="s">
        <v>362</v>
      </c>
      <c r="E42" s="8" t="s">
        <v>336</v>
      </c>
      <c r="F42" s="4" t="s">
        <v>431</v>
      </c>
      <c r="G42" s="10">
        <v>6</v>
      </c>
      <c r="H42" s="11">
        <v>2</v>
      </c>
      <c r="I42" s="11">
        <v>7</v>
      </c>
      <c r="J42" s="11">
        <v>6</v>
      </c>
      <c r="K42" s="11"/>
      <c r="L42" s="11"/>
      <c r="M42" s="11"/>
      <c r="N42" s="11"/>
      <c r="O42" s="11"/>
      <c r="P42" s="12"/>
      <c r="Q42" s="4" t="s">
        <v>288</v>
      </c>
      <c r="R42" s="4" t="s">
        <v>362</v>
      </c>
      <c r="S42" s="4" t="s">
        <v>336</v>
      </c>
      <c r="T42">
        <v>3</v>
      </c>
      <c r="U42">
        <f t="shared" si="0"/>
        <v>0.61904761904761907</v>
      </c>
      <c r="V42">
        <f t="shared" si="1"/>
        <v>1981</v>
      </c>
      <c r="W42">
        <f t="shared" si="2"/>
        <v>43</v>
      </c>
      <c r="X42" s="22" t="b">
        <f t="shared" si="3"/>
        <v>0</v>
      </c>
    </row>
    <row r="43" spans="1:24" x14ac:dyDescent="0.35">
      <c r="A43" s="5">
        <v>1982</v>
      </c>
      <c r="B43" s="4" t="s">
        <v>334</v>
      </c>
      <c r="C43" s="6" t="s">
        <v>272</v>
      </c>
      <c r="D43" s="6" t="s">
        <v>362</v>
      </c>
      <c r="E43" s="6" t="s">
        <v>336</v>
      </c>
      <c r="F43" s="6" t="s">
        <v>287</v>
      </c>
      <c r="G43" s="13">
        <v>6</v>
      </c>
      <c r="H43" s="14">
        <v>3</v>
      </c>
      <c r="I43" s="14">
        <v>2</v>
      </c>
      <c r="J43" s="14">
        <v>6</v>
      </c>
      <c r="K43" s="14">
        <v>6</v>
      </c>
      <c r="L43" s="14">
        <v>3</v>
      </c>
      <c r="M43" s="14"/>
      <c r="N43" s="14"/>
      <c r="O43" s="14"/>
      <c r="P43" s="15"/>
      <c r="Q43" s="6" t="s">
        <v>286</v>
      </c>
      <c r="R43" s="6" t="s">
        <v>362</v>
      </c>
      <c r="S43" s="6" t="s">
        <v>336</v>
      </c>
      <c r="T43">
        <v>2</v>
      </c>
      <c r="U43">
        <f t="shared" si="0"/>
        <v>0.53846153846153844</v>
      </c>
      <c r="V43">
        <f t="shared" si="1"/>
        <v>1982</v>
      </c>
      <c r="W43">
        <f t="shared" si="2"/>
        <v>42</v>
      </c>
      <c r="X43" s="22" t="b">
        <f t="shared" si="3"/>
        <v>1</v>
      </c>
    </row>
    <row r="44" spans="1:24" x14ac:dyDescent="0.35">
      <c r="A44" s="3">
        <v>1981</v>
      </c>
      <c r="B44" s="4" t="s">
        <v>334</v>
      </c>
      <c r="C44" s="4" t="s">
        <v>286</v>
      </c>
      <c r="D44" s="4" t="s">
        <v>362</v>
      </c>
      <c r="E44" s="8" t="s">
        <v>336</v>
      </c>
      <c r="F44" s="4" t="s">
        <v>430</v>
      </c>
      <c r="G44" s="10">
        <v>6</v>
      </c>
      <c r="H44" s="11">
        <v>7</v>
      </c>
      <c r="I44" s="11">
        <v>6</v>
      </c>
      <c r="J44" s="11">
        <v>4</v>
      </c>
      <c r="K44" s="11">
        <v>7</v>
      </c>
      <c r="L44" s="11">
        <v>5</v>
      </c>
      <c r="M44" s="11"/>
      <c r="N44" s="11"/>
      <c r="O44" s="11"/>
      <c r="P44" s="12"/>
      <c r="Q44" s="4" t="s">
        <v>272</v>
      </c>
      <c r="R44" s="4" t="s">
        <v>362</v>
      </c>
      <c r="S44" s="4" t="s">
        <v>336</v>
      </c>
      <c r="T44">
        <v>3</v>
      </c>
      <c r="U44">
        <f t="shared" si="0"/>
        <v>0.54285714285714282</v>
      </c>
      <c r="V44">
        <f t="shared" si="1"/>
        <v>1981</v>
      </c>
      <c r="W44">
        <f t="shared" si="2"/>
        <v>43</v>
      </c>
      <c r="X44" s="22" t="b">
        <f t="shared" si="3"/>
        <v>1</v>
      </c>
    </row>
    <row r="45" spans="1:24" x14ac:dyDescent="0.35">
      <c r="A45" s="5">
        <v>1980</v>
      </c>
      <c r="B45" s="4" t="s">
        <v>334</v>
      </c>
      <c r="C45" s="6" t="s">
        <v>283</v>
      </c>
      <c r="D45" s="6" t="s">
        <v>373</v>
      </c>
      <c r="E45" s="6" t="s">
        <v>337</v>
      </c>
      <c r="F45" s="6" t="s">
        <v>285</v>
      </c>
      <c r="G45" s="13">
        <v>6</v>
      </c>
      <c r="H45" s="14">
        <v>0</v>
      </c>
      <c r="I45" s="14">
        <v>7</v>
      </c>
      <c r="J45" s="14">
        <v>5</v>
      </c>
      <c r="K45" s="14"/>
      <c r="L45" s="14"/>
      <c r="M45" s="14"/>
      <c r="N45" s="14"/>
      <c r="O45" s="14"/>
      <c r="P45" s="15"/>
      <c r="Q45" s="6" t="s">
        <v>284</v>
      </c>
      <c r="R45" s="6" t="s">
        <v>359</v>
      </c>
      <c r="S45" s="6" t="s">
        <v>355</v>
      </c>
      <c r="T45">
        <v>2</v>
      </c>
      <c r="U45">
        <f t="shared" si="0"/>
        <v>0.72222222222222221</v>
      </c>
      <c r="V45">
        <f t="shared" si="1"/>
        <v>1980</v>
      </c>
      <c r="W45">
        <f t="shared" si="2"/>
        <v>44</v>
      </c>
      <c r="X45" s="22" t="b">
        <f t="shared" si="3"/>
        <v>0</v>
      </c>
    </row>
    <row r="46" spans="1:24" x14ac:dyDescent="0.35">
      <c r="A46" s="3">
        <v>1979</v>
      </c>
      <c r="B46" s="4" t="s">
        <v>334</v>
      </c>
      <c r="C46" s="4" t="s">
        <v>280</v>
      </c>
      <c r="D46" s="4" t="s">
        <v>362</v>
      </c>
      <c r="E46" s="8" t="s">
        <v>336</v>
      </c>
      <c r="F46" s="4" t="s">
        <v>282</v>
      </c>
      <c r="G46" s="10">
        <v>6</v>
      </c>
      <c r="H46" s="11">
        <v>3</v>
      </c>
      <c r="I46" s="11">
        <v>6</v>
      </c>
      <c r="J46" s="11">
        <v>3</v>
      </c>
      <c r="K46" s="11"/>
      <c r="L46" s="11"/>
      <c r="M46" s="11"/>
      <c r="N46" s="11"/>
      <c r="O46" s="11"/>
      <c r="P46" s="12"/>
      <c r="Q46" s="4" t="s">
        <v>281</v>
      </c>
      <c r="R46" s="4" t="s">
        <v>362</v>
      </c>
      <c r="S46" s="4" t="s">
        <v>336</v>
      </c>
      <c r="T46">
        <v>1</v>
      </c>
      <c r="U46">
        <f t="shared" si="0"/>
        <v>0.66666666666666663</v>
      </c>
      <c r="V46">
        <f t="shared" si="1"/>
        <v>1979</v>
      </c>
      <c r="W46">
        <f t="shared" si="2"/>
        <v>45</v>
      </c>
      <c r="X46" s="22" t="b">
        <f t="shared" si="3"/>
        <v>0</v>
      </c>
    </row>
    <row r="47" spans="1:24" x14ac:dyDescent="0.35">
      <c r="A47" s="5">
        <v>1978</v>
      </c>
      <c r="B47" s="4" t="s">
        <v>334</v>
      </c>
      <c r="C47" s="6" t="s">
        <v>278</v>
      </c>
      <c r="D47" s="6" t="s">
        <v>359</v>
      </c>
      <c r="E47" s="6" t="s">
        <v>355</v>
      </c>
      <c r="F47" s="6" t="s">
        <v>429</v>
      </c>
      <c r="G47" s="13">
        <v>6</v>
      </c>
      <c r="H47" s="14">
        <v>3</v>
      </c>
      <c r="I47" s="14">
        <v>7</v>
      </c>
      <c r="J47" s="14">
        <v>6</v>
      </c>
      <c r="K47" s="14"/>
      <c r="L47" s="14"/>
      <c r="M47" s="14"/>
      <c r="N47" s="14"/>
      <c r="O47" s="14"/>
      <c r="P47" s="15"/>
      <c r="Q47" s="6" t="s">
        <v>279</v>
      </c>
      <c r="R47" s="6" t="s">
        <v>362</v>
      </c>
      <c r="S47" s="6" t="s">
        <v>336</v>
      </c>
      <c r="T47">
        <v>1</v>
      </c>
      <c r="U47">
        <f t="shared" si="0"/>
        <v>0.59090909090909094</v>
      </c>
      <c r="V47">
        <f t="shared" si="1"/>
        <v>1978</v>
      </c>
      <c r="W47">
        <f t="shared" si="2"/>
        <v>46</v>
      </c>
      <c r="X47" s="22" t="b">
        <f t="shared" si="3"/>
        <v>0</v>
      </c>
    </row>
    <row r="48" spans="1:24" x14ac:dyDescent="0.35">
      <c r="A48" s="28">
        <v>1977</v>
      </c>
      <c r="B48" s="4" t="s">
        <v>334</v>
      </c>
      <c r="C48" s="4" t="s">
        <v>269</v>
      </c>
      <c r="D48" s="4" t="s">
        <v>359</v>
      </c>
      <c r="E48" s="4" t="s">
        <v>355</v>
      </c>
      <c r="F48" s="4" t="s">
        <v>277</v>
      </c>
      <c r="G48" s="10">
        <v>6</v>
      </c>
      <c r="H48" s="11">
        <v>3</v>
      </c>
      <c r="I48" s="11">
        <v>6</v>
      </c>
      <c r="J48" s="11">
        <v>0</v>
      </c>
      <c r="K48" s="11"/>
      <c r="L48" s="11"/>
      <c r="M48" s="11"/>
      <c r="N48" s="11"/>
      <c r="O48" s="11"/>
      <c r="P48" s="12"/>
      <c r="Q48" s="4" t="s">
        <v>276</v>
      </c>
      <c r="R48" s="4" t="s">
        <v>359</v>
      </c>
      <c r="S48" s="4" t="s">
        <v>355</v>
      </c>
      <c r="T48">
        <v>4</v>
      </c>
      <c r="U48">
        <f t="shared" si="0"/>
        <v>0.8</v>
      </c>
      <c r="V48">
        <f t="shared" si="1"/>
        <v>1974</v>
      </c>
      <c r="W48">
        <f t="shared" si="2"/>
        <v>50</v>
      </c>
      <c r="X48" s="22" t="b">
        <f t="shared" si="3"/>
        <v>0</v>
      </c>
    </row>
    <row r="49" spans="1:24" x14ac:dyDescent="0.35">
      <c r="A49" s="27">
        <v>1977</v>
      </c>
      <c r="B49" s="4" t="s">
        <v>334</v>
      </c>
      <c r="C49" s="6" t="s">
        <v>274</v>
      </c>
      <c r="D49" s="6" t="s">
        <v>359</v>
      </c>
      <c r="E49" s="6" t="s">
        <v>355</v>
      </c>
      <c r="F49" s="6" t="s">
        <v>210</v>
      </c>
      <c r="G49" s="13">
        <v>7</v>
      </c>
      <c r="H49" s="14">
        <v>5</v>
      </c>
      <c r="I49" s="14">
        <v>6</v>
      </c>
      <c r="J49" s="14">
        <v>2</v>
      </c>
      <c r="K49" s="14"/>
      <c r="L49" s="14"/>
      <c r="M49" s="14"/>
      <c r="N49" s="14"/>
      <c r="O49" s="14"/>
      <c r="P49" s="15"/>
      <c r="Q49" s="6" t="s">
        <v>275</v>
      </c>
      <c r="R49" s="6" t="s">
        <v>359</v>
      </c>
      <c r="S49" s="6" t="s">
        <v>355</v>
      </c>
      <c r="T49">
        <v>1</v>
      </c>
      <c r="U49">
        <f t="shared" si="0"/>
        <v>0.65</v>
      </c>
      <c r="V49">
        <f t="shared" si="1"/>
        <v>1977</v>
      </c>
      <c r="W49">
        <f t="shared" si="2"/>
        <v>47</v>
      </c>
      <c r="X49" s="22" t="b">
        <f t="shared" si="3"/>
        <v>0</v>
      </c>
    </row>
    <row r="50" spans="1:24" x14ac:dyDescent="0.35">
      <c r="A50" s="3">
        <v>1976</v>
      </c>
      <c r="B50" s="4" t="s">
        <v>334</v>
      </c>
      <c r="C50" s="4" t="s">
        <v>269</v>
      </c>
      <c r="D50" s="4" t="s">
        <v>359</v>
      </c>
      <c r="E50" s="4" t="s">
        <v>355</v>
      </c>
      <c r="F50" s="4" t="s">
        <v>259</v>
      </c>
      <c r="G50" s="10">
        <v>6</v>
      </c>
      <c r="H50" s="11">
        <v>2</v>
      </c>
      <c r="I50" s="11">
        <v>6</v>
      </c>
      <c r="J50" s="11">
        <v>2</v>
      </c>
      <c r="K50" s="11"/>
      <c r="L50" s="11"/>
      <c r="M50" s="11"/>
      <c r="N50" s="11"/>
      <c r="O50" s="11"/>
      <c r="P50" s="12"/>
      <c r="Q50" s="4" t="s">
        <v>273</v>
      </c>
      <c r="R50" s="4" t="s">
        <v>373</v>
      </c>
      <c r="S50" s="4" t="s">
        <v>337</v>
      </c>
      <c r="T50">
        <v>4</v>
      </c>
      <c r="U50">
        <f t="shared" si="0"/>
        <v>0.75</v>
      </c>
      <c r="V50">
        <f t="shared" si="1"/>
        <v>1974</v>
      </c>
      <c r="W50">
        <f t="shared" si="2"/>
        <v>50</v>
      </c>
      <c r="X50" s="22" t="b">
        <f t="shared" si="3"/>
        <v>0</v>
      </c>
    </row>
    <row r="51" spans="1:24" x14ac:dyDescent="0.35">
      <c r="A51" s="5">
        <v>1975</v>
      </c>
      <c r="B51" s="4" t="s">
        <v>334</v>
      </c>
      <c r="C51" s="6" t="s">
        <v>269</v>
      </c>
      <c r="D51" s="6" t="s">
        <v>359</v>
      </c>
      <c r="E51" s="6" t="s">
        <v>355</v>
      </c>
      <c r="F51" s="6" t="s">
        <v>231</v>
      </c>
      <c r="G51" s="13">
        <v>6</v>
      </c>
      <c r="H51" s="14">
        <v>3</v>
      </c>
      <c r="I51" s="14">
        <v>6</v>
      </c>
      <c r="J51" s="14">
        <v>2</v>
      </c>
      <c r="K51" s="14"/>
      <c r="L51" s="14"/>
      <c r="M51" s="14"/>
      <c r="N51" s="14"/>
      <c r="O51" s="14"/>
      <c r="P51" s="15"/>
      <c r="Q51" s="6" t="s">
        <v>286</v>
      </c>
      <c r="R51" s="6" t="s">
        <v>373</v>
      </c>
      <c r="S51" s="6" t="s">
        <v>337</v>
      </c>
      <c r="T51">
        <v>4</v>
      </c>
      <c r="U51">
        <f t="shared" si="0"/>
        <v>0.70588235294117652</v>
      </c>
      <c r="V51">
        <f t="shared" si="1"/>
        <v>1974</v>
      </c>
      <c r="W51">
        <f t="shared" si="2"/>
        <v>50</v>
      </c>
      <c r="X51" s="22" t="b">
        <f t="shared" si="3"/>
        <v>0</v>
      </c>
    </row>
    <row r="52" spans="1:24" x14ac:dyDescent="0.35">
      <c r="A52" s="3">
        <v>1974</v>
      </c>
      <c r="B52" s="4" t="s">
        <v>334</v>
      </c>
      <c r="C52" s="4" t="s">
        <v>269</v>
      </c>
      <c r="D52" s="4" t="s">
        <v>359</v>
      </c>
      <c r="E52" s="4" t="s">
        <v>355</v>
      </c>
      <c r="F52" s="4" t="s">
        <v>428</v>
      </c>
      <c r="G52" s="10">
        <v>7</v>
      </c>
      <c r="H52" s="11">
        <v>6</v>
      </c>
      <c r="I52" s="11">
        <v>4</v>
      </c>
      <c r="J52" s="11">
        <v>6</v>
      </c>
      <c r="K52" s="11">
        <v>6</v>
      </c>
      <c r="L52" s="11">
        <v>0</v>
      </c>
      <c r="M52" s="11"/>
      <c r="N52" s="11"/>
      <c r="O52" s="11"/>
      <c r="P52" s="12"/>
      <c r="Q52" s="4" t="s">
        <v>272</v>
      </c>
      <c r="R52" s="4" t="s">
        <v>362</v>
      </c>
      <c r="S52" s="4" t="s">
        <v>336</v>
      </c>
      <c r="T52">
        <v>4</v>
      </c>
      <c r="U52">
        <f t="shared" si="0"/>
        <v>0.58620689655172409</v>
      </c>
      <c r="V52">
        <f t="shared" si="1"/>
        <v>1974</v>
      </c>
      <c r="W52">
        <f t="shared" si="2"/>
        <v>50</v>
      </c>
      <c r="X52" s="22" t="b">
        <f t="shared" si="3"/>
        <v>1</v>
      </c>
    </row>
    <row r="53" spans="1:24" x14ac:dyDescent="0.35">
      <c r="A53" s="5">
        <v>1973</v>
      </c>
      <c r="B53" s="4" t="s">
        <v>334</v>
      </c>
      <c r="C53" s="6" t="s">
        <v>266</v>
      </c>
      <c r="D53" s="6" t="s">
        <v>359</v>
      </c>
      <c r="E53" s="6" t="s">
        <v>355</v>
      </c>
      <c r="F53" s="6" t="s">
        <v>271</v>
      </c>
      <c r="G53" s="13">
        <v>6</v>
      </c>
      <c r="H53" s="14">
        <v>4</v>
      </c>
      <c r="I53" s="14">
        <v>7</v>
      </c>
      <c r="J53" s="14">
        <v>5</v>
      </c>
      <c r="K53" s="14"/>
      <c r="L53" s="14"/>
      <c r="M53" s="14"/>
      <c r="N53" s="14"/>
      <c r="O53" s="14"/>
      <c r="P53" s="15"/>
      <c r="Q53" s="6" t="s">
        <v>269</v>
      </c>
      <c r="R53" s="6" t="s">
        <v>359</v>
      </c>
      <c r="S53" s="6" t="s">
        <v>355</v>
      </c>
      <c r="T53">
        <v>4</v>
      </c>
      <c r="U53">
        <f t="shared" si="0"/>
        <v>0.59090909090909094</v>
      </c>
      <c r="V53">
        <f t="shared" si="1"/>
        <v>1969</v>
      </c>
      <c r="W53">
        <f t="shared" si="2"/>
        <v>55</v>
      </c>
      <c r="X53" s="22" t="b">
        <f t="shared" si="3"/>
        <v>0</v>
      </c>
    </row>
    <row r="54" spans="1:24" x14ac:dyDescent="0.35">
      <c r="A54" s="3">
        <v>1972</v>
      </c>
      <c r="B54" s="4" t="s">
        <v>334</v>
      </c>
      <c r="C54" s="4" t="s">
        <v>270</v>
      </c>
      <c r="D54" s="4" t="s">
        <v>352</v>
      </c>
      <c r="E54" s="4" t="s">
        <v>345</v>
      </c>
      <c r="F54" s="4" t="s">
        <v>226</v>
      </c>
      <c r="G54" s="10">
        <v>6</v>
      </c>
      <c r="H54" s="11">
        <v>4</v>
      </c>
      <c r="I54" s="11">
        <v>6</v>
      </c>
      <c r="J54" s="11">
        <v>4</v>
      </c>
      <c r="K54" s="11"/>
      <c r="L54" s="11"/>
      <c r="M54" s="11"/>
      <c r="N54" s="11"/>
      <c r="O54" s="11"/>
      <c r="P54" s="12"/>
      <c r="Q54" s="4" t="s">
        <v>269</v>
      </c>
      <c r="R54" s="4" t="s">
        <v>359</v>
      </c>
      <c r="S54" s="4" t="s">
        <v>355</v>
      </c>
      <c r="T54">
        <v>1</v>
      </c>
      <c r="U54">
        <f t="shared" si="0"/>
        <v>0.6</v>
      </c>
      <c r="V54">
        <f t="shared" si="1"/>
        <v>1972</v>
      </c>
      <c r="W54">
        <f t="shared" si="2"/>
        <v>52</v>
      </c>
      <c r="X54" s="22" t="b">
        <f t="shared" si="3"/>
        <v>0</v>
      </c>
    </row>
    <row r="55" spans="1:24" x14ac:dyDescent="0.35">
      <c r="A55" s="5">
        <v>1971</v>
      </c>
      <c r="B55" s="4" t="s">
        <v>334</v>
      </c>
      <c r="C55" s="6" t="s">
        <v>266</v>
      </c>
      <c r="D55" s="6" t="s">
        <v>359</v>
      </c>
      <c r="E55" s="6" t="s">
        <v>355</v>
      </c>
      <c r="F55" s="6" t="s">
        <v>427</v>
      </c>
      <c r="G55" s="13">
        <v>2</v>
      </c>
      <c r="H55" s="14">
        <v>6</v>
      </c>
      <c r="I55" s="14">
        <v>7</v>
      </c>
      <c r="J55" s="14">
        <v>6</v>
      </c>
      <c r="K55" s="14">
        <v>7</v>
      </c>
      <c r="L55" s="14">
        <v>5</v>
      </c>
      <c r="M55" s="14"/>
      <c r="N55" s="14"/>
      <c r="O55" s="14"/>
      <c r="P55" s="15"/>
      <c r="Q55" s="6" t="s">
        <v>269</v>
      </c>
      <c r="R55" s="6" t="s">
        <v>359</v>
      </c>
      <c r="S55" s="6" t="s">
        <v>355</v>
      </c>
      <c r="T55">
        <v>4</v>
      </c>
      <c r="U55">
        <f t="shared" si="0"/>
        <v>0.48484848484848486</v>
      </c>
      <c r="V55">
        <f t="shared" si="1"/>
        <v>1969</v>
      </c>
      <c r="W55">
        <f t="shared" si="2"/>
        <v>55</v>
      </c>
      <c r="X55" s="22" t="b">
        <f t="shared" si="3"/>
        <v>1</v>
      </c>
    </row>
    <row r="56" spans="1:24" x14ac:dyDescent="0.35">
      <c r="A56" s="3">
        <v>1970</v>
      </c>
      <c r="B56" s="4" t="s">
        <v>334</v>
      </c>
      <c r="C56" s="4" t="s">
        <v>266</v>
      </c>
      <c r="D56" s="4" t="s">
        <v>359</v>
      </c>
      <c r="E56" s="4" t="s">
        <v>355</v>
      </c>
      <c r="F56" s="4" t="s">
        <v>208</v>
      </c>
      <c r="G56" s="10">
        <v>6</v>
      </c>
      <c r="H56" s="11">
        <v>1</v>
      </c>
      <c r="I56" s="11">
        <v>6</v>
      </c>
      <c r="J56" s="11">
        <v>3</v>
      </c>
      <c r="K56" s="11"/>
      <c r="L56" s="11"/>
      <c r="M56" s="11"/>
      <c r="N56" s="11"/>
      <c r="O56" s="11"/>
      <c r="P56" s="12"/>
      <c r="Q56" s="4" t="s">
        <v>268</v>
      </c>
      <c r="R56" s="4" t="s">
        <v>359</v>
      </c>
      <c r="S56" s="4" t="s">
        <v>355</v>
      </c>
      <c r="T56">
        <v>4</v>
      </c>
      <c r="U56">
        <f t="shared" si="0"/>
        <v>0.75</v>
      </c>
      <c r="V56">
        <f t="shared" si="1"/>
        <v>1969</v>
      </c>
      <c r="W56">
        <f t="shared" si="2"/>
        <v>55</v>
      </c>
      <c r="X56" s="22" t="b">
        <f t="shared" si="3"/>
        <v>0</v>
      </c>
    </row>
    <row r="57" spans="1:24" x14ac:dyDescent="0.35">
      <c r="A57" s="5">
        <v>1969</v>
      </c>
      <c r="B57" s="4" t="s">
        <v>334</v>
      </c>
      <c r="C57" s="6" t="s">
        <v>266</v>
      </c>
      <c r="D57" s="6" t="s">
        <v>359</v>
      </c>
      <c r="E57" s="6" t="s">
        <v>355</v>
      </c>
      <c r="F57" s="6" t="s">
        <v>267</v>
      </c>
      <c r="G57" s="13">
        <v>6</v>
      </c>
      <c r="H57" s="14">
        <v>4</v>
      </c>
      <c r="I57" s="14">
        <v>6</v>
      </c>
      <c r="J57" s="14">
        <v>1</v>
      </c>
      <c r="K57" s="14"/>
      <c r="L57" s="14"/>
      <c r="M57" s="14"/>
      <c r="N57" s="14"/>
      <c r="O57" s="14"/>
      <c r="P57" s="15"/>
      <c r="Q57" s="6" t="s">
        <v>265</v>
      </c>
      <c r="R57" s="6" t="s">
        <v>362</v>
      </c>
      <c r="S57" s="6" t="s">
        <v>336</v>
      </c>
      <c r="T57">
        <v>4</v>
      </c>
      <c r="U57">
        <f t="shared" si="0"/>
        <v>0.70588235294117652</v>
      </c>
      <c r="V57">
        <f t="shared" si="1"/>
        <v>1969</v>
      </c>
      <c r="W57">
        <f t="shared" si="2"/>
        <v>55</v>
      </c>
      <c r="X57" s="22" t="b">
        <f t="shared" si="3"/>
        <v>0</v>
      </c>
    </row>
    <row r="58" spans="1:24" x14ac:dyDescent="0.35">
      <c r="A58" s="3">
        <v>1968</v>
      </c>
      <c r="B58" s="4" t="s">
        <v>334</v>
      </c>
      <c r="C58" s="4" t="s">
        <v>265</v>
      </c>
      <c r="D58" s="4" t="s">
        <v>362</v>
      </c>
      <c r="E58" s="8" t="s">
        <v>336</v>
      </c>
      <c r="F58" s="4" t="s">
        <v>233</v>
      </c>
      <c r="G58" s="10">
        <v>6</v>
      </c>
      <c r="H58" s="11">
        <v>1</v>
      </c>
      <c r="I58" s="11">
        <v>6</v>
      </c>
      <c r="J58" s="11">
        <v>2</v>
      </c>
      <c r="K58" s="11"/>
      <c r="L58" s="11"/>
      <c r="M58" s="11"/>
      <c r="N58" s="11"/>
      <c r="O58" s="11"/>
      <c r="P58" s="12"/>
      <c r="Q58" s="4" t="s">
        <v>266</v>
      </c>
      <c r="R58" s="4" t="s">
        <v>359</v>
      </c>
      <c r="S58" s="4" t="s">
        <v>355</v>
      </c>
      <c r="T58">
        <v>1</v>
      </c>
      <c r="U58">
        <f t="shared" si="0"/>
        <v>0.8</v>
      </c>
      <c r="V58">
        <f t="shared" si="1"/>
        <v>1968</v>
      </c>
      <c r="W58">
        <f t="shared" si="2"/>
        <v>56</v>
      </c>
      <c r="X58" s="22" t="b">
        <f t="shared" si="3"/>
        <v>0</v>
      </c>
    </row>
    <row r="59" spans="1:24" x14ac:dyDescent="0.35">
      <c r="A59" s="5">
        <v>1967</v>
      </c>
      <c r="B59" s="4" t="s">
        <v>334</v>
      </c>
      <c r="C59" s="6" t="s">
        <v>263</v>
      </c>
      <c r="D59" s="6" t="s">
        <v>362</v>
      </c>
      <c r="E59" s="6" t="s">
        <v>336</v>
      </c>
      <c r="F59" s="6" t="s">
        <v>221</v>
      </c>
      <c r="G59" s="13">
        <v>6</v>
      </c>
      <c r="H59" s="14">
        <v>1</v>
      </c>
      <c r="I59" s="14">
        <v>6</v>
      </c>
      <c r="J59" s="14">
        <v>4</v>
      </c>
      <c r="K59" s="14"/>
      <c r="L59" s="14"/>
      <c r="M59" s="14"/>
      <c r="N59" s="14"/>
      <c r="O59" s="14"/>
      <c r="P59" s="15"/>
      <c r="Q59" s="6" t="s">
        <v>260</v>
      </c>
      <c r="R59" s="6" t="s">
        <v>359</v>
      </c>
      <c r="S59" s="6" t="s">
        <v>355</v>
      </c>
      <c r="T59">
        <v>1</v>
      </c>
      <c r="U59">
        <f t="shared" si="0"/>
        <v>0.70588235294117652</v>
      </c>
      <c r="V59">
        <f t="shared" si="1"/>
        <v>1967</v>
      </c>
      <c r="W59">
        <f t="shared" si="2"/>
        <v>57</v>
      </c>
      <c r="X59" s="22" t="b">
        <f t="shared" si="3"/>
        <v>0</v>
      </c>
    </row>
    <row r="60" spans="1:24" x14ac:dyDescent="0.35">
      <c r="A60" s="3">
        <v>1966</v>
      </c>
      <c r="B60" s="4" t="s">
        <v>334</v>
      </c>
      <c r="C60" s="4" t="s">
        <v>256</v>
      </c>
      <c r="D60" s="4" t="s">
        <v>359</v>
      </c>
      <c r="E60" s="4" t="s">
        <v>355</v>
      </c>
      <c r="F60" s="4" t="s">
        <v>264</v>
      </c>
      <c r="G60" s="10"/>
      <c r="H60" s="11"/>
      <c r="I60" s="11"/>
      <c r="J60" s="11"/>
      <c r="K60" s="11"/>
      <c r="L60" s="11"/>
      <c r="M60" s="11"/>
      <c r="N60" s="11"/>
      <c r="O60" s="11"/>
      <c r="P60" s="12"/>
      <c r="Q60" s="4" t="s">
        <v>263</v>
      </c>
      <c r="R60" s="4" t="s">
        <v>362</v>
      </c>
      <c r="S60" s="4" t="s">
        <v>336</v>
      </c>
      <c r="T60">
        <v>7</v>
      </c>
      <c r="U60" t="e">
        <f t="shared" si="0"/>
        <v>#DIV/0!</v>
      </c>
      <c r="V60">
        <f t="shared" si="1"/>
        <v>1960</v>
      </c>
      <c r="W60">
        <f t="shared" si="2"/>
        <v>64</v>
      </c>
      <c r="X60" s="22" t="b">
        <f t="shared" si="3"/>
        <v>1</v>
      </c>
    </row>
    <row r="61" spans="1:24" x14ac:dyDescent="0.35">
      <c r="A61" s="5">
        <v>1965</v>
      </c>
      <c r="B61" s="4" t="s">
        <v>334</v>
      </c>
      <c r="C61" s="6" t="s">
        <v>256</v>
      </c>
      <c r="D61" s="6" t="s">
        <v>359</v>
      </c>
      <c r="E61" s="6" t="s">
        <v>355</v>
      </c>
      <c r="F61" s="6" t="s">
        <v>262</v>
      </c>
      <c r="G61" s="13">
        <v>5</v>
      </c>
      <c r="H61" s="14">
        <v>7</v>
      </c>
      <c r="I61" s="14">
        <v>6</v>
      </c>
      <c r="J61" s="14">
        <v>4</v>
      </c>
      <c r="K61" s="14">
        <v>5</v>
      </c>
      <c r="L61" s="14">
        <v>2</v>
      </c>
      <c r="M61" s="14"/>
      <c r="N61" s="14"/>
      <c r="O61" s="14"/>
      <c r="P61" s="15"/>
      <c r="Q61" s="6" t="s">
        <v>261</v>
      </c>
      <c r="R61" s="6" t="s">
        <v>383</v>
      </c>
      <c r="S61" s="6" t="s">
        <v>389</v>
      </c>
      <c r="T61">
        <v>7</v>
      </c>
      <c r="U61">
        <f t="shared" si="0"/>
        <v>0.55172413793103448</v>
      </c>
      <c r="V61">
        <f t="shared" si="1"/>
        <v>1960</v>
      </c>
      <c r="W61">
        <f t="shared" si="2"/>
        <v>64</v>
      </c>
      <c r="X61" s="22" t="b">
        <f t="shared" si="3"/>
        <v>1</v>
      </c>
    </row>
    <row r="62" spans="1:24" x14ac:dyDescent="0.35">
      <c r="A62" s="3">
        <v>1964</v>
      </c>
      <c r="B62" s="4" t="s">
        <v>334</v>
      </c>
      <c r="C62" s="4" t="s">
        <v>256</v>
      </c>
      <c r="D62" s="4" t="s">
        <v>359</v>
      </c>
      <c r="E62" s="4" t="s">
        <v>355</v>
      </c>
      <c r="F62" s="4" t="s">
        <v>231</v>
      </c>
      <c r="G62" s="10">
        <v>6</v>
      </c>
      <c r="H62" s="11">
        <v>3</v>
      </c>
      <c r="I62" s="11">
        <v>6</v>
      </c>
      <c r="J62" s="11">
        <v>2</v>
      </c>
      <c r="K62" s="11"/>
      <c r="L62" s="11"/>
      <c r="M62" s="11"/>
      <c r="N62" s="11"/>
      <c r="O62" s="11"/>
      <c r="P62" s="12"/>
      <c r="Q62" s="4" t="s">
        <v>260</v>
      </c>
      <c r="R62" s="4" t="s">
        <v>359</v>
      </c>
      <c r="S62" s="4" t="s">
        <v>355</v>
      </c>
      <c r="T62">
        <v>7</v>
      </c>
      <c r="U62">
        <f t="shared" si="0"/>
        <v>0.70588235294117652</v>
      </c>
      <c r="V62">
        <f t="shared" si="1"/>
        <v>1960</v>
      </c>
      <c r="W62">
        <f t="shared" si="2"/>
        <v>64</v>
      </c>
      <c r="X62" s="22" t="b">
        <f t="shared" si="3"/>
        <v>0</v>
      </c>
    </row>
    <row r="63" spans="1:24" x14ac:dyDescent="0.35">
      <c r="A63" s="5">
        <v>1963</v>
      </c>
      <c r="B63" s="4" t="s">
        <v>334</v>
      </c>
      <c r="C63" s="6" t="s">
        <v>256</v>
      </c>
      <c r="D63" s="6" t="s">
        <v>359</v>
      </c>
      <c r="E63" s="6" t="s">
        <v>355</v>
      </c>
      <c r="F63" s="6" t="s">
        <v>259</v>
      </c>
      <c r="G63" s="13">
        <v>6</v>
      </c>
      <c r="H63" s="14">
        <v>2</v>
      </c>
      <c r="I63" s="14">
        <v>6</v>
      </c>
      <c r="J63" s="14">
        <v>2</v>
      </c>
      <c r="K63" s="14"/>
      <c r="L63" s="14"/>
      <c r="M63" s="14"/>
      <c r="N63" s="14"/>
      <c r="O63" s="14"/>
      <c r="P63" s="15"/>
      <c r="Q63" s="6" t="s">
        <v>257</v>
      </c>
      <c r="R63" s="6" t="s">
        <v>359</v>
      </c>
      <c r="S63" s="6" t="s">
        <v>355</v>
      </c>
      <c r="T63">
        <v>7</v>
      </c>
      <c r="U63">
        <f t="shared" si="0"/>
        <v>0.75</v>
      </c>
      <c r="V63">
        <f t="shared" si="1"/>
        <v>1960</v>
      </c>
      <c r="W63">
        <f t="shared" si="2"/>
        <v>64</v>
      </c>
      <c r="X63" s="22" t="b">
        <f t="shared" si="3"/>
        <v>0</v>
      </c>
    </row>
    <row r="64" spans="1:24" x14ac:dyDescent="0.35">
      <c r="A64" s="3">
        <v>1962</v>
      </c>
      <c r="B64" s="4" t="s">
        <v>334</v>
      </c>
      <c r="C64" s="4" t="s">
        <v>256</v>
      </c>
      <c r="D64" s="4" t="s">
        <v>359</v>
      </c>
      <c r="E64" s="4" t="s">
        <v>355</v>
      </c>
      <c r="F64" s="4" t="s">
        <v>258</v>
      </c>
      <c r="G64" s="10">
        <v>6</v>
      </c>
      <c r="H64" s="11">
        <v>0</v>
      </c>
      <c r="I64" s="11">
        <v>6</v>
      </c>
      <c r="J64" s="11">
        <v>2</v>
      </c>
      <c r="K64" s="11"/>
      <c r="L64" s="11"/>
      <c r="M64" s="11"/>
      <c r="N64" s="11"/>
      <c r="O64" s="11"/>
      <c r="P64" s="12"/>
      <c r="Q64" s="4" t="s">
        <v>257</v>
      </c>
      <c r="R64" s="4" t="s">
        <v>359</v>
      </c>
      <c r="S64" s="4" t="s">
        <v>355</v>
      </c>
      <c r="T64">
        <v>7</v>
      </c>
      <c r="U64">
        <f t="shared" si="0"/>
        <v>0.8571428571428571</v>
      </c>
      <c r="V64">
        <f t="shared" si="1"/>
        <v>1960</v>
      </c>
      <c r="W64">
        <f t="shared" si="2"/>
        <v>64</v>
      </c>
      <c r="X64" s="22" t="b">
        <f t="shared" si="3"/>
        <v>0</v>
      </c>
    </row>
    <row r="65" spans="1:24" x14ac:dyDescent="0.35">
      <c r="A65" s="5">
        <v>1961</v>
      </c>
      <c r="B65" s="4" t="s">
        <v>334</v>
      </c>
      <c r="C65" s="6" t="s">
        <v>256</v>
      </c>
      <c r="D65" s="6" t="s">
        <v>359</v>
      </c>
      <c r="E65" s="6" t="s">
        <v>355</v>
      </c>
      <c r="F65" s="6" t="s">
        <v>221</v>
      </c>
      <c r="G65" s="13">
        <v>6</v>
      </c>
      <c r="H65" s="14">
        <v>1</v>
      </c>
      <c r="I65" s="14">
        <v>6</v>
      </c>
      <c r="J65" s="14">
        <v>4</v>
      </c>
      <c r="K65" s="14"/>
      <c r="L65" s="14"/>
      <c r="M65" s="14"/>
      <c r="N65" s="14"/>
      <c r="O65" s="14"/>
      <c r="P65" s="15"/>
      <c r="Q65" s="6" t="s">
        <v>257</v>
      </c>
      <c r="R65" s="6" t="s">
        <v>359</v>
      </c>
      <c r="S65" s="6" t="s">
        <v>355</v>
      </c>
      <c r="T65">
        <v>7</v>
      </c>
      <c r="U65">
        <f t="shared" si="0"/>
        <v>0.70588235294117652</v>
      </c>
      <c r="V65">
        <f t="shared" si="1"/>
        <v>1960</v>
      </c>
      <c r="W65">
        <f t="shared" si="2"/>
        <v>64</v>
      </c>
      <c r="X65" s="22" t="b">
        <f t="shared" si="3"/>
        <v>0</v>
      </c>
    </row>
    <row r="66" spans="1:24" x14ac:dyDescent="0.35">
      <c r="A66" s="3">
        <v>1960</v>
      </c>
      <c r="B66" s="4" t="s">
        <v>334</v>
      </c>
      <c r="C66" s="4" t="s">
        <v>256</v>
      </c>
      <c r="D66" s="4" t="s">
        <v>359</v>
      </c>
      <c r="E66" s="4" t="s">
        <v>355</v>
      </c>
      <c r="F66" s="4" t="s">
        <v>210</v>
      </c>
      <c r="G66" s="10">
        <v>7</v>
      </c>
      <c r="H66" s="11">
        <v>5</v>
      </c>
      <c r="I66" s="11">
        <v>6</v>
      </c>
      <c r="J66" s="11">
        <v>2</v>
      </c>
      <c r="K66" s="11"/>
      <c r="L66" s="11"/>
      <c r="M66" s="11"/>
      <c r="N66" s="11"/>
      <c r="O66" s="11"/>
      <c r="P66" s="12"/>
      <c r="Q66" s="4" t="s">
        <v>257</v>
      </c>
      <c r="R66" s="4" t="s">
        <v>359</v>
      </c>
      <c r="S66" s="4" t="s">
        <v>355</v>
      </c>
      <c r="T66">
        <v>7</v>
      </c>
      <c r="U66">
        <f t="shared" si="0"/>
        <v>0.65</v>
      </c>
      <c r="V66">
        <f t="shared" si="1"/>
        <v>1960</v>
      </c>
      <c r="W66">
        <f t="shared" si="2"/>
        <v>64</v>
      </c>
      <c r="X66" s="22" t="b">
        <f t="shared" si="3"/>
        <v>0</v>
      </c>
    </row>
    <row r="67" spans="1:24" x14ac:dyDescent="0.35">
      <c r="A67" s="5">
        <v>1959</v>
      </c>
      <c r="B67" s="4" t="s">
        <v>334</v>
      </c>
      <c r="C67" s="6" t="s">
        <v>249</v>
      </c>
      <c r="D67" s="6" t="s">
        <v>359</v>
      </c>
      <c r="E67" s="6" t="s">
        <v>355</v>
      </c>
      <c r="F67" s="6" t="s">
        <v>244</v>
      </c>
      <c r="G67" s="13">
        <v>6</v>
      </c>
      <c r="H67" s="14">
        <v>2</v>
      </c>
      <c r="I67" s="14">
        <v>6</v>
      </c>
      <c r="J67" s="14">
        <v>3</v>
      </c>
      <c r="K67" s="14"/>
      <c r="L67" s="14"/>
      <c r="M67" s="14"/>
      <c r="N67" s="14"/>
      <c r="O67" s="14"/>
      <c r="P67" s="15"/>
      <c r="Q67" s="6" t="s">
        <v>255</v>
      </c>
      <c r="R67" s="6" t="s">
        <v>374</v>
      </c>
      <c r="S67" s="6" t="s">
        <v>341</v>
      </c>
      <c r="T67">
        <v>2</v>
      </c>
      <c r="U67">
        <f t="shared" ref="U67:U99" si="4">SUM(G67,I67,K67,M67,O67)/(SUM(G67,I67,K67,M67,O67) + SUM(H67,J67,L67,N67,P67))</f>
        <v>0.70588235294117652</v>
      </c>
      <c r="V67">
        <f t="shared" si="1"/>
        <v>1956</v>
      </c>
      <c r="W67">
        <f t="shared" ref="W67:W99" si="5">2024 - V67</f>
        <v>68</v>
      </c>
      <c r="X67" s="22" t="b">
        <f t="shared" ref="X67:X99" si="6">(J67+H67)-(G67+I67)&gt;-2</f>
        <v>0</v>
      </c>
    </row>
    <row r="68" spans="1:24" x14ac:dyDescent="0.35">
      <c r="A68" s="3">
        <v>1958</v>
      </c>
      <c r="B68" s="4" t="s">
        <v>334</v>
      </c>
      <c r="C68" s="4" t="s">
        <v>253</v>
      </c>
      <c r="D68" s="4" t="s">
        <v>352</v>
      </c>
      <c r="E68" s="4" t="s">
        <v>345</v>
      </c>
      <c r="F68" s="4" t="s">
        <v>240</v>
      </c>
      <c r="G68" s="10">
        <v>6</v>
      </c>
      <c r="H68" s="11">
        <v>3</v>
      </c>
      <c r="I68" s="11">
        <v>6</v>
      </c>
      <c r="J68" s="11">
        <v>4</v>
      </c>
      <c r="K68" s="11"/>
      <c r="L68" s="11"/>
      <c r="M68" s="11"/>
      <c r="N68" s="11"/>
      <c r="O68" s="11"/>
      <c r="P68" s="12"/>
      <c r="Q68" s="4" t="s">
        <v>254</v>
      </c>
      <c r="R68" s="4" t="s">
        <v>359</v>
      </c>
      <c r="S68" s="4" t="s">
        <v>355</v>
      </c>
      <c r="T68">
        <v>1</v>
      </c>
      <c r="U68">
        <f t="shared" si="4"/>
        <v>0.63157894736842102</v>
      </c>
      <c r="V68">
        <f t="shared" ref="V68:V82" si="7">_xlfn.MINIFS($A$2:$A$1000, $C$2:$C$1000, C68)</f>
        <v>1958</v>
      </c>
      <c r="W68">
        <f t="shared" si="5"/>
        <v>66</v>
      </c>
      <c r="X68" s="22" t="b">
        <f t="shared" si="6"/>
        <v>0</v>
      </c>
    </row>
    <row r="69" spans="1:24" x14ac:dyDescent="0.35">
      <c r="A69" s="5">
        <v>1957</v>
      </c>
      <c r="B69" s="4" t="s">
        <v>334</v>
      </c>
      <c r="C69" s="6" t="s">
        <v>251</v>
      </c>
      <c r="D69" s="6" t="s">
        <v>362</v>
      </c>
      <c r="E69" s="6" t="s">
        <v>336</v>
      </c>
      <c r="F69" s="6" t="s">
        <v>240</v>
      </c>
      <c r="G69" s="13">
        <v>6</v>
      </c>
      <c r="H69" s="14">
        <v>3</v>
      </c>
      <c r="I69" s="14">
        <v>6</v>
      </c>
      <c r="J69" s="14">
        <v>4</v>
      </c>
      <c r="K69" s="14"/>
      <c r="L69" s="14"/>
      <c r="M69" s="14"/>
      <c r="N69" s="14"/>
      <c r="O69" s="14"/>
      <c r="P69" s="15"/>
      <c r="Q69" s="6" t="s">
        <v>252</v>
      </c>
      <c r="R69" s="6" t="s">
        <v>362</v>
      </c>
      <c r="S69" s="6" t="s">
        <v>336</v>
      </c>
      <c r="T69">
        <v>1</v>
      </c>
      <c r="U69">
        <f t="shared" si="4"/>
        <v>0.63157894736842102</v>
      </c>
      <c r="V69">
        <f t="shared" si="7"/>
        <v>1957</v>
      </c>
      <c r="W69">
        <f t="shared" si="5"/>
        <v>67</v>
      </c>
      <c r="X69" s="22" t="b">
        <f t="shared" si="6"/>
        <v>0</v>
      </c>
    </row>
    <row r="70" spans="1:24" x14ac:dyDescent="0.35">
      <c r="A70" s="3">
        <v>1956</v>
      </c>
      <c r="B70" s="4" t="s">
        <v>334</v>
      </c>
      <c r="C70" s="4" t="s">
        <v>249</v>
      </c>
      <c r="D70" s="4" t="s">
        <v>359</v>
      </c>
      <c r="E70" s="4" t="s">
        <v>355</v>
      </c>
      <c r="F70" s="4" t="s">
        <v>250</v>
      </c>
      <c r="G70" s="10">
        <v>3</v>
      </c>
      <c r="H70" s="11">
        <v>6</v>
      </c>
      <c r="I70" s="11">
        <v>6</v>
      </c>
      <c r="J70" s="11">
        <v>2</v>
      </c>
      <c r="K70" s="11">
        <v>9</v>
      </c>
      <c r="L70" s="11">
        <v>7</v>
      </c>
      <c r="M70" s="11"/>
      <c r="N70" s="11"/>
      <c r="O70" s="11"/>
      <c r="P70" s="12"/>
      <c r="Q70" s="4" t="s">
        <v>234</v>
      </c>
      <c r="R70" s="4" t="s">
        <v>359</v>
      </c>
      <c r="S70" s="4" t="s">
        <v>355</v>
      </c>
      <c r="T70">
        <v>2</v>
      </c>
      <c r="U70">
        <f t="shared" si="4"/>
        <v>0.54545454545454541</v>
      </c>
      <c r="V70">
        <f t="shared" si="7"/>
        <v>1956</v>
      </c>
      <c r="W70">
        <f t="shared" si="5"/>
        <v>68</v>
      </c>
      <c r="X70" s="22" t="b">
        <f t="shared" si="6"/>
        <v>1</v>
      </c>
    </row>
    <row r="71" spans="1:24" x14ac:dyDescent="0.35">
      <c r="A71" s="5">
        <v>1955</v>
      </c>
      <c r="B71" s="4" t="s">
        <v>334</v>
      </c>
      <c r="C71" s="6" t="s">
        <v>248</v>
      </c>
      <c r="D71" s="6" t="s">
        <v>359</v>
      </c>
      <c r="E71" s="6" t="s">
        <v>355</v>
      </c>
      <c r="F71" s="6" t="s">
        <v>220</v>
      </c>
      <c r="G71" s="13">
        <v>6</v>
      </c>
      <c r="H71" s="14">
        <v>4</v>
      </c>
      <c r="I71" s="14">
        <v>6</v>
      </c>
      <c r="J71" s="14">
        <v>3</v>
      </c>
      <c r="K71" s="14"/>
      <c r="L71" s="14"/>
      <c r="M71" s="14"/>
      <c r="N71" s="14"/>
      <c r="O71" s="14"/>
      <c r="P71" s="15"/>
      <c r="Q71" s="6" t="s">
        <v>234</v>
      </c>
      <c r="R71" s="6" t="s">
        <v>359</v>
      </c>
      <c r="S71" s="6" t="s">
        <v>355</v>
      </c>
      <c r="T71">
        <v>1</v>
      </c>
      <c r="U71">
        <f t="shared" si="4"/>
        <v>0.63157894736842102</v>
      </c>
      <c r="V71">
        <f t="shared" si="7"/>
        <v>1955</v>
      </c>
      <c r="W71">
        <f t="shared" si="5"/>
        <v>69</v>
      </c>
      <c r="X71" s="22" t="b">
        <f t="shared" si="6"/>
        <v>0</v>
      </c>
    </row>
    <row r="72" spans="1:24" x14ac:dyDescent="0.35">
      <c r="A72" s="3">
        <v>1954</v>
      </c>
      <c r="B72" s="4" t="s">
        <v>334</v>
      </c>
      <c r="C72" s="4" t="s">
        <v>234</v>
      </c>
      <c r="D72" s="4" t="s">
        <v>359</v>
      </c>
      <c r="E72" s="4" t="s">
        <v>355</v>
      </c>
      <c r="F72" s="4" t="s">
        <v>240</v>
      </c>
      <c r="G72" s="10">
        <v>6</v>
      </c>
      <c r="H72" s="11">
        <v>3</v>
      </c>
      <c r="I72" s="11">
        <v>6</v>
      </c>
      <c r="J72" s="11">
        <v>4</v>
      </c>
      <c r="K72" s="11"/>
      <c r="L72" s="11"/>
      <c r="M72" s="11"/>
      <c r="N72" s="11"/>
      <c r="O72" s="11"/>
      <c r="P72" s="12"/>
      <c r="Q72" s="4" t="s">
        <v>247</v>
      </c>
      <c r="R72" s="4" t="s">
        <v>359</v>
      </c>
      <c r="S72" s="4" t="s">
        <v>355</v>
      </c>
      <c r="T72">
        <v>2</v>
      </c>
      <c r="U72">
        <f t="shared" si="4"/>
        <v>0.63157894736842102</v>
      </c>
      <c r="V72">
        <f t="shared" si="7"/>
        <v>1952</v>
      </c>
      <c r="W72">
        <f t="shared" si="5"/>
        <v>72</v>
      </c>
      <c r="X72" s="22" t="b">
        <f t="shared" si="6"/>
        <v>0</v>
      </c>
    </row>
    <row r="73" spans="1:24" x14ac:dyDescent="0.35">
      <c r="A73" s="5">
        <v>1953</v>
      </c>
      <c r="B73" s="4" t="s">
        <v>334</v>
      </c>
      <c r="C73" s="6" t="s">
        <v>245</v>
      </c>
      <c r="D73" s="6" t="s">
        <v>362</v>
      </c>
      <c r="E73" s="6" t="s">
        <v>336</v>
      </c>
      <c r="F73" s="6" t="s">
        <v>231</v>
      </c>
      <c r="G73" s="13">
        <v>6</v>
      </c>
      <c r="H73" s="14">
        <v>3</v>
      </c>
      <c r="I73" s="14">
        <v>6</v>
      </c>
      <c r="J73" s="14">
        <v>2</v>
      </c>
      <c r="K73" s="14"/>
      <c r="L73" s="14"/>
      <c r="M73" s="14"/>
      <c r="N73" s="14"/>
      <c r="O73" s="14"/>
      <c r="P73" s="15"/>
      <c r="Q73" s="6" t="s">
        <v>246</v>
      </c>
      <c r="R73" s="6" t="s">
        <v>362</v>
      </c>
      <c r="S73" s="6" t="s">
        <v>336</v>
      </c>
      <c r="T73">
        <v>1</v>
      </c>
      <c r="U73">
        <f t="shared" si="4"/>
        <v>0.70588235294117652</v>
      </c>
      <c r="V73">
        <f t="shared" si="7"/>
        <v>1953</v>
      </c>
      <c r="W73">
        <f t="shared" si="5"/>
        <v>71</v>
      </c>
      <c r="X73" s="22" t="b">
        <f t="shared" si="6"/>
        <v>0</v>
      </c>
    </row>
    <row r="74" spans="1:24" x14ac:dyDescent="0.35">
      <c r="A74" s="3">
        <v>1952</v>
      </c>
      <c r="B74" s="4" t="s">
        <v>334</v>
      </c>
      <c r="C74" s="4" t="s">
        <v>234</v>
      </c>
      <c r="D74" s="4" t="s">
        <v>359</v>
      </c>
      <c r="E74" s="4" t="s">
        <v>355</v>
      </c>
      <c r="F74" s="4" t="s">
        <v>244</v>
      </c>
      <c r="G74" s="10">
        <v>6</v>
      </c>
      <c r="H74" s="11">
        <v>2</v>
      </c>
      <c r="I74" s="11">
        <v>6</v>
      </c>
      <c r="J74" s="11">
        <v>3</v>
      </c>
      <c r="K74" s="11"/>
      <c r="L74" s="11"/>
      <c r="M74" s="11"/>
      <c r="N74" s="11"/>
      <c r="O74" s="11"/>
      <c r="P74" s="12"/>
      <c r="Q74" s="4" t="s">
        <v>243</v>
      </c>
      <c r="R74" s="4" t="s">
        <v>359</v>
      </c>
      <c r="S74" s="4" t="s">
        <v>355</v>
      </c>
      <c r="T74">
        <v>2</v>
      </c>
      <c r="U74">
        <f t="shared" si="4"/>
        <v>0.70588235294117652</v>
      </c>
      <c r="V74">
        <f t="shared" si="7"/>
        <v>1952</v>
      </c>
      <c r="W74">
        <f t="shared" si="5"/>
        <v>72</v>
      </c>
      <c r="X74" s="22" t="b">
        <f t="shared" si="6"/>
        <v>0</v>
      </c>
    </row>
    <row r="75" spans="1:24" x14ac:dyDescent="0.35">
      <c r="A75" s="5">
        <v>1951</v>
      </c>
      <c r="B75" s="4" t="s">
        <v>334</v>
      </c>
      <c r="C75" s="6" t="s">
        <v>225</v>
      </c>
      <c r="D75" s="6" t="s">
        <v>359</v>
      </c>
      <c r="E75" s="6" t="s">
        <v>355</v>
      </c>
      <c r="F75" s="6" t="s">
        <v>203</v>
      </c>
      <c r="G75" s="13">
        <v>6</v>
      </c>
      <c r="H75" s="14">
        <v>1</v>
      </c>
      <c r="I75" s="14">
        <v>7</v>
      </c>
      <c r="J75" s="14">
        <v>5</v>
      </c>
      <c r="K75" s="14"/>
      <c r="L75" s="14"/>
      <c r="M75" s="14"/>
      <c r="N75" s="14"/>
      <c r="O75" s="14"/>
      <c r="P75" s="15"/>
      <c r="Q75" s="6" t="s">
        <v>234</v>
      </c>
      <c r="R75" s="6" t="s">
        <v>359</v>
      </c>
      <c r="S75" s="6" t="s">
        <v>355</v>
      </c>
      <c r="T75">
        <v>6</v>
      </c>
      <c r="U75">
        <f t="shared" si="4"/>
        <v>0.68421052631578949</v>
      </c>
      <c r="V75">
        <f t="shared" si="7"/>
        <v>1937</v>
      </c>
      <c r="W75">
        <f t="shared" si="5"/>
        <v>87</v>
      </c>
      <c r="X75" s="22" t="b">
        <f t="shared" si="6"/>
        <v>0</v>
      </c>
    </row>
    <row r="76" spans="1:24" x14ac:dyDescent="0.35">
      <c r="A76" s="3">
        <v>1950</v>
      </c>
      <c r="B76" s="4" t="s">
        <v>334</v>
      </c>
      <c r="C76" s="4" t="s">
        <v>241</v>
      </c>
      <c r="D76" s="4" t="s">
        <v>362</v>
      </c>
      <c r="E76" s="8" t="s">
        <v>336</v>
      </c>
      <c r="F76" s="4" t="s">
        <v>242</v>
      </c>
      <c r="G76" s="10">
        <v>6</v>
      </c>
      <c r="H76" s="11">
        <v>4</v>
      </c>
      <c r="I76" s="11">
        <v>3</v>
      </c>
      <c r="J76" s="11">
        <v>6</v>
      </c>
      <c r="K76" s="11">
        <v>6</v>
      </c>
      <c r="L76" s="11">
        <v>4</v>
      </c>
      <c r="M76" s="11"/>
      <c r="N76" s="11"/>
      <c r="O76" s="11"/>
      <c r="P76" s="12"/>
      <c r="Q76" s="4" t="s">
        <v>239</v>
      </c>
      <c r="R76" s="4" t="s">
        <v>362</v>
      </c>
      <c r="S76" s="4" t="s">
        <v>336</v>
      </c>
      <c r="T76">
        <v>1</v>
      </c>
      <c r="U76">
        <f t="shared" si="4"/>
        <v>0.51724137931034486</v>
      </c>
      <c r="V76">
        <f t="shared" si="7"/>
        <v>1950</v>
      </c>
      <c r="W76">
        <f t="shared" si="5"/>
        <v>74</v>
      </c>
      <c r="X76" s="22" t="b">
        <f t="shared" si="6"/>
        <v>1</v>
      </c>
    </row>
    <row r="77" spans="1:24" x14ac:dyDescent="0.35">
      <c r="A77" s="5">
        <v>1949</v>
      </c>
      <c r="B77" s="4" t="s">
        <v>334</v>
      </c>
      <c r="C77" s="6" t="s">
        <v>239</v>
      </c>
      <c r="D77" s="6" t="s">
        <v>362</v>
      </c>
      <c r="E77" s="6" t="s">
        <v>336</v>
      </c>
      <c r="F77" s="6" t="s">
        <v>240</v>
      </c>
      <c r="G77" s="13">
        <v>6</v>
      </c>
      <c r="H77" s="14">
        <v>3</v>
      </c>
      <c r="I77" s="14">
        <v>6</v>
      </c>
      <c r="J77" s="14">
        <v>4</v>
      </c>
      <c r="K77" s="14"/>
      <c r="L77" s="14"/>
      <c r="M77" s="14"/>
      <c r="N77" s="14"/>
      <c r="O77" s="14"/>
      <c r="P77" s="15"/>
      <c r="Q77" s="6" t="s">
        <v>225</v>
      </c>
      <c r="R77" s="6" t="s">
        <v>359</v>
      </c>
      <c r="S77" s="6" t="s">
        <v>355</v>
      </c>
      <c r="T77">
        <v>1</v>
      </c>
      <c r="U77">
        <f t="shared" si="4"/>
        <v>0.63157894736842102</v>
      </c>
      <c r="V77">
        <f t="shared" si="7"/>
        <v>1949</v>
      </c>
      <c r="W77">
        <f t="shared" si="5"/>
        <v>75</v>
      </c>
      <c r="X77" s="22" t="b">
        <f t="shared" si="6"/>
        <v>0</v>
      </c>
    </row>
    <row r="78" spans="1:24" x14ac:dyDescent="0.35">
      <c r="A78" s="3">
        <v>1948</v>
      </c>
      <c r="B78" s="4" t="s">
        <v>334</v>
      </c>
      <c r="C78" s="4" t="s">
        <v>225</v>
      </c>
      <c r="D78" s="4" t="s">
        <v>359</v>
      </c>
      <c r="E78" s="4" t="s">
        <v>355</v>
      </c>
      <c r="F78" s="4" t="s">
        <v>238</v>
      </c>
      <c r="G78" s="10">
        <v>6</v>
      </c>
      <c r="H78" s="11">
        <v>3</v>
      </c>
      <c r="I78" s="11">
        <v>6</v>
      </c>
      <c r="J78" s="11">
        <v>1</v>
      </c>
      <c r="K78" s="11"/>
      <c r="L78" s="11"/>
      <c r="M78" s="11"/>
      <c r="N78" s="11"/>
      <c r="O78" s="11"/>
      <c r="P78" s="12"/>
      <c r="Q78" s="4" t="s">
        <v>237</v>
      </c>
      <c r="R78" s="4" t="s">
        <v>359</v>
      </c>
      <c r="S78" s="4" t="s">
        <v>355</v>
      </c>
      <c r="T78">
        <v>6</v>
      </c>
      <c r="U78">
        <f t="shared" si="4"/>
        <v>0.75</v>
      </c>
      <c r="V78">
        <f t="shared" si="7"/>
        <v>1937</v>
      </c>
      <c r="W78">
        <f t="shared" si="5"/>
        <v>87</v>
      </c>
      <c r="X78" s="22" t="b">
        <f t="shared" si="6"/>
        <v>0</v>
      </c>
    </row>
    <row r="79" spans="1:24" x14ac:dyDescent="0.35">
      <c r="A79" s="5">
        <v>1947</v>
      </c>
      <c r="B79" s="4" t="s">
        <v>334</v>
      </c>
      <c r="C79" s="6" t="s">
        <v>225</v>
      </c>
      <c r="D79" s="6" t="s">
        <v>359</v>
      </c>
      <c r="E79" s="6" t="s">
        <v>355</v>
      </c>
      <c r="F79" s="6" t="s">
        <v>231</v>
      </c>
      <c r="G79" s="13">
        <v>6</v>
      </c>
      <c r="H79" s="14">
        <v>3</v>
      </c>
      <c r="I79" s="14">
        <v>6</v>
      </c>
      <c r="J79" s="14">
        <v>2</v>
      </c>
      <c r="K79" s="14"/>
      <c r="L79" s="14"/>
      <c r="M79" s="14"/>
      <c r="N79" s="14"/>
      <c r="O79" s="14"/>
      <c r="P79" s="15"/>
      <c r="Q79" s="6" t="s">
        <v>232</v>
      </c>
      <c r="R79" s="6" t="s">
        <v>359</v>
      </c>
      <c r="S79" s="6" t="s">
        <v>355</v>
      </c>
      <c r="T79">
        <v>6</v>
      </c>
      <c r="U79">
        <f t="shared" si="4"/>
        <v>0.70588235294117652</v>
      </c>
      <c r="V79">
        <f t="shared" si="7"/>
        <v>1937</v>
      </c>
      <c r="W79">
        <f t="shared" si="5"/>
        <v>87</v>
      </c>
      <c r="X79" s="22" t="b">
        <f t="shared" si="6"/>
        <v>0</v>
      </c>
    </row>
    <row r="80" spans="1:24" x14ac:dyDescent="0.35">
      <c r="A80" s="3">
        <v>1946</v>
      </c>
      <c r="B80" s="4" t="s">
        <v>334</v>
      </c>
      <c r="C80" s="4" t="s">
        <v>225</v>
      </c>
      <c r="D80" s="4" t="s">
        <v>359</v>
      </c>
      <c r="E80" s="4" t="s">
        <v>355</v>
      </c>
      <c r="F80" s="4" t="s">
        <v>226</v>
      </c>
      <c r="G80" s="10">
        <v>6</v>
      </c>
      <c r="H80" s="11">
        <v>4</v>
      </c>
      <c r="I80" s="11">
        <v>6</v>
      </c>
      <c r="J80" s="11">
        <v>4</v>
      </c>
      <c r="K80" s="11"/>
      <c r="L80" s="11"/>
      <c r="M80" s="11"/>
      <c r="N80" s="11"/>
      <c r="O80" s="11"/>
      <c r="P80" s="12"/>
      <c r="Q80" s="4" t="s">
        <v>236</v>
      </c>
      <c r="R80" s="4" t="s">
        <v>359</v>
      </c>
      <c r="S80" s="4" t="s">
        <v>355</v>
      </c>
      <c r="T80">
        <v>6</v>
      </c>
      <c r="U80">
        <f t="shared" si="4"/>
        <v>0.6</v>
      </c>
      <c r="V80">
        <f t="shared" si="7"/>
        <v>1937</v>
      </c>
      <c r="W80">
        <f t="shared" si="5"/>
        <v>87</v>
      </c>
      <c r="X80" s="22" t="b">
        <f t="shared" si="6"/>
        <v>0</v>
      </c>
    </row>
    <row r="81" spans="1:24" x14ac:dyDescent="0.35">
      <c r="A81" s="3">
        <v>1940</v>
      </c>
      <c r="B81" s="4" t="s">
        <v>334</v>
      </c>
      <c r="C81" s="4" t="s">
        <v>225</v>
      </c>
      <c r="D81" s="4" t="s">
        <v>359</v>
      </c>
      <c r="E81" s="4" t="s">
        <v>355</v>
      </c>
      <c r="F81" s="4" t="s">
        <v>235</v>
      </c>
      <c r="G81" s="13">
        <v>5</v>
      </c>
      <c r="H81" s="14">
        <v>7</v>
      </c>
      <c r="I81" s="14">
        <v>6</v>
      </c>
      <c r="J81" s="14">
        <v>4</v>
      </c>
      <c r="K81" s="14">
        <v>6</v>
      </c>
      <c r="L81" s="14">
        <v>0</v>
      </c>
      <c r="M81" s="14"/>
      <c r="N81" s="14"/>
      <c r="O81" s="14"/>
      <c r="P81" s="15"/>
      <c r="Q81" s="4" t="s">
        <v>234</v>
      </c>
      <c r="R81" s="4" t="s">
        <v>359</v>
      </c>
      <c r="S81" s="4" t="s">
        <v>355</v>
      </c>
      <c r="T81">
        <v>6</v>
      </c>
      <c r="U81">
        <f t="shared" si="4"/>
        <v>0.6071428571428571</v>
      </c>
      <c r="V81">
        <f t="shared" si="7"/>
        <v>1937</v>
      </c>
      <c r="W81">
        <f t="shared" si="5"/>
        <v>87</v>
      </c>
      <c r="X81" s="22" t="b">
        <f t="shared" si="6"/>
        <v>1</v>
      </c>
    </row>
    <row r="82" spans="1:24" x14ac:dyDescent="0.35">
      <c r="A82" s="5">
        <v>1939</v>
      </c>
      <c r="B82" s="4" t="s">
        <v>334</v>
      </c>
      <c r="C82" s="6" t="s">
        <v>227</v>
      </c>
      <c r="D82" s="6" t="s">
        <v>359</v>
      </c>
      <c r="E82" s="6" t="s">
        <v>355</v>
      </c>
      <c r="F82" s="6" t="s">
        <v>233</v>
      </c>
      <c r="G82" s="10">
        <v>6</v>
      </c>
      <c r="H82" s="11">
        <v>1</v>
      </c>
      <c r="I82" s="11">
        <v>6</v>
      </c>
      <c r="J82" s="11">
        <v>2</v>
      </c>
      <c r="K82" s="11"/>
      <c r="L82" s="11"/>
      <c r="M82" s="11"/>
      <c r="N82" s="11"/>
      <c r="O82" s="11"/>
      <c r="P82" s="12"/>
      <c r="Q82" s="6" t="s">
        <v>232</v>
      </c>
      <c r="R82" s="6" t="s">
        <v>359</v>
      </c>
      <c r="S82" s="6" t="s">
        <v>355</v>
      </c>
      <c r="T82">
        <v>1</v>
      </c>
      <c r="U82">
        <f t="shared" si="4"/>
        <v>0.8</v>
      </c>
      <c r="V82">
        <f t="shared" si="7"/>
        <v>1939</v>
      </c>
      <c r="W82">
        <f t="shared" si="5"/>
        <v>85</v>
      </c>
      <c r="X82" s="22" t="b">
        <f t="shared" si="6"/>
        <v>0</v>
      </c>
    </row>
    <row r="83" spans="1:24" x14ac:dyDescent="0.35">
      <c r="A83" s="3">
        <v>1938</v>
      </c>
      <c r="B83" s="4" t="s">
        <v>334</v>
      </c>
      <c r="C83" s="4" t="s">
        <v>229</v>
      </c>
      <c r="D83" s="4" t="s">
        <v>362</v>
      </c>
      <c r="E83" s="8" t="s">
        <v>336</v>
      </c>
      <c r="F83" s="4" t="s">
        <v>231</v>
      </c>
      <c r="G83" s="13">
        <v>6</v>
      </c>
      <c r="H83" s="14">
        <v>3</v>
      </c>
      <c r="I83" s="14">
        <v>6</v>
      </c>
      <c r="J83" s="14">
        <v>2</v>
      </c>
      <c r="K83" s="14"/>
      <c r="L83" s="14"/>
      <c r="M83" s="14"/>
      <c r="N83" s="14"/>
      <c r="O83" s="14"/>
      <c r="P83" s="15"/>
      <c r="Q83" s="4" t="s">
        <v>230</v>
      </c>
      <c r="R83" s="4" t="s">
        <v>359</v>
      </c>
      <c r="S83" s="4" t="s">
        <v>355</v>
      </c>
      <c r="T83">
        <v>1</v>
      </c>
      <c r="U83">
        <f t="shared" si="4"/>
        <v>0.70588235294117652</v>
      </c>
      <c r="V83">
        <f t="shared" ref="V83:V99" si="8">_xlfn.MINIFS($A$2:$A$1000, $C$2:$C$1000, C83)</f>
        <v>1938</v>
      </c>
      <c r="W83">
        <f t="shared" si="5"/>
        <v>86</v>
      </c>
      <c r="X83" s="22" t="b">
        <f t="shared" si="6"/>
        <v>0</v>
      </c>
    </row>
    <row r="84" spans="1:24" x14ac:dyDescent="0.35">
      <c r="A84" s="5">
        <v>1937</v>
      </c>
      <c r="B84" s="4" t="s">
        <v>334</v>
      </c>
      <c r="C84" s="6" t="s">
        <v>225</v>
      </c>
      <c r="D84" s="6" t="s">
        <v>359</v>
      </c>
      <c r="E84" s="6" t="s">
        <v>355</v>
      </c>
      <c r="F84" s="6" t="s">
        <v>228</v>
      </c>
      <c r="G84" s="10">
        <v>6</v>
      </c>
      <c r="H84" s="11">
        <v>3</v>
      </c>
      <c r="I84" s="11">
        <v>5</v>
      </c>
      <c r="J84" s="11">
        <v>7</v>
      </c>
      <c r="K84" s="11">
        <v>6</v>
      </c>
      <c r="L84" s="11">
        <v>4</v>
      </c>
      <c r="M84" s="11"/>
      <c r="N84" s="11"/>
      <c r="O84" s="11"/>
      <c r="P84" s="12"/>
      <c r="Q84" s="6" t="s">
        <v>227</v>
      </c>
      <c r="R84" s="6" t="s">
        <v>359</v>
      </c>
      <c r="S84" s="6" t="s">
        <v>355</v>
      </c>
      <c r="T84">
        <v>6</v>
      </c>
      <c r="U84">
        <f t="shared" si="4"/>
        <v>0.54838709677419351</v>
      </c>
      <c r="V84">
        <f t="shared" si="8"/>
        <v>1937</v>
      </c>
      <c r="W84">
        <f t="shared" si="5"/>
        <v>87</v>
      </c>
      <c r="X84" s="22" t="b">
        <f t="shared" si="6"/>
        <v>1</v>
      </c>
    </row>
    <row r="85" spans="1:24" x14ac:dyDescent="0.35">
      <c r="A85" s="3">
        <v>1936</v>
      </c>
      <c r="B85" s="4" t="s">
        <v>334</v>
      </c>
      <c r="C85" s="4" t="s">
        <v>219</v>
      </c>
      <c r="D85" s="4" t="s">
        <v>359</v>
      </c>
      <c r="E85" s="4" t="s">
        <v>355</v>
      </c>
      <c r="F85" s="4" t="s">
        <v>226</v>
      </c>
      <c r="G85" s="13">
        <v>6</v>
      </c>
      <c r="H85" s="14">
        <v>4</v>
      </c>
      <c r="I85" s="14">
        <v>6</v>
      </c>
      <c r="J85" s="14">
        <v>4</v>
      </c>
      <c r="K85" s="14"/>
      <c r="L85" s="14"/>
      <c r="M85" s="14"/>
      <c r="N85" s="14"/>
      <c r="O85" s="14"/>
      <c r="P85" s="15"/>
      <c r="Q85" s="4" t="s">
        <v>225</v>
      </c>
      <c r="R85" s="4" t="s">
        <v>359</v>
      </c>
      <c r="S85" s="4" t="s">
        <v>355</v>
      </c>
      <c r="T85">
        <v>3</v>
      </c>
      <c r="U85">
        <f t="shared" si="4"/>
        <v>0.6</v>
      </c>
      <c r="V85">
        <f t="shared" si="8"/>
        <v>1933</v>
      </c>
      <c r="W85">
        <f t="shared" si="5"/>
        <v>91</v>
      </c>
      <c r="X85" s="22" t="b">
        <f t="shared" si="6"/>
        <v>0</v>
      </c>
    </row>
    <row r="86" spans="1:24" x14ac:dyDescent="0.35">
      <c r="A86" s="5">
        <v>1935</v>
      </c>
      <c r="B86" s="4" t="s">
        <v>334</v>
      </c>
      <c r="C86" s="6" t="s">
        <v>222</v>
      </c>
      <c r="D86" s="6" t="s">
        <v>352</v>
      </c>
      <c r="E86" s="6" t="s">
        <v>345</v>
      </c>
      <c r="F86" s="6" t="s">
        <v>224</v>
      </c>
      <c r="G86" s="10">
        <v>1</v>
      </c>
      <c r="H86" s="11">
        <v>6</v>
      </c>
      <c r="I86" s="11">
        <v>6</v>
      </c>
      <c r="J86" s="11">
        <v>1</v>
      </c>
      <c r="K86" s="11">
        <v>6</v>
      </c>
      <c r="L86" s="11">
        <v>3</v>
      </c>
      <c r="M86" s="11"/>
      <c r="N86" s="11"/>
      <c r="O86" s="11"/>
      <c r="P86" s="12"/>
      <c r="Q86" s="6" t="s">
        <v>223</v>
      </c>
      <c r="R86" s="6" t="s">
        <v>352</v>
      </c>
      <c r="S86" s="6" t="s">
        <v>345</v>
      </c>
      <c r="T86">
        <v>1</v>
      </c>
      <c r="U86">
        <f t="shared" si="4"/>
        <v>0.56521739130434778</v>
      </c>
      <c r="V86">
        <f t="shared" si="8"/>
        <v>1935</v>
      </c>
      <c r="W86">
        <f t="shared" si="5"/>
        <v>89</v>
      </c>
      <c r="X86" s="22" t="b">
        <f t="shared" si="6"/>
        <v>1</v>
      </c>
    </row>
    <row r="87" spans="1:24" x14ac:dyDescent="0.35">
      <c r="A87" s="3">
        <v>1934</v>
      </c>
      <c r="B87" s="4" t="s">
        <v>334</v>
      </c>
      <c r="C87" s="4" t="s">
        <v>219</v>
      </c>
      <c r="D87" s="4" t="s">
        <v>359</v>
      </c>
      <c r="E87" s="4" t="s">
        <v>355</v>
      </c>
      <c r="F87" s="4" t="s">
        <v>221</v>
      </c>
      <c r="G87" s="13">
        <v>6</v>
      </c>
      <c r="H87" s="14">
        <v>1</v>
      </c>
      <c r="I87" s="14">
        <v>6</v>
      </c>
      <c r="J87" s="14">
        <v>4</v>
      </c>
      <c r="K87" s="14"/>
      <c r="L87" s="14"/>
      <c r="M87" s="14"/>
      <c r="N87" s="14"/>
      <c r="O87" s="14"/>
      <c r="P87" s="15"/>
      <c r="Q87" s="4" t="s">
        <v>200</v>
      </c>
      <c r="R87" s="4" t="s">
        <v>359</v>
      </c>
      <c r="S87" s="4" t="s">
        <v>355</v>
      </c>
      <c r="T87">
        <v>3</v>
      </c>
      <c r="U87">
        <f t="shared" si="4"/>
        <v>0.70588235294117652</v>
      </c>
      <c r="V87">
        <f t="shared" si="8"/>
        <v>1933</v>
      </c>
      <c r="W87">
        <f t="shared" si="5"/>
        <v>91</v>
      </c>
      <c r="X87" s="22" t="b">
        <f t="shared" si="6"/>
        <v>0</v>
      </c>
    </row>
    <row r="88" spans="1:24" x14ac:dyDescent="0.35">
      <c r="A88" s="5">
        <v>1933</v>
      </c>
      <c r="B88" s="4" t="s">
        <v>334</v>
      </c>
      <c r="C88" s="6" t="s">
        <v>219</v>
      </c>
      <c r="D88" s="6" t="s">
        <v>359</v>
      </c>
      <c r="E88" s="6" t="s">
        <v>355</v>
      </c>
      <c r="F88" s="6" t="s">
        <v>220</v>
      </c>
      <c r="G88" s="10">
        <v>6</v>
      </c>
      <c r="H88" s="11">
        <v>4</v>
      </c>
      <c r="I88" s="11">
        <v>6</v>
      </c>
      <c r="J88" s="11">
        <v>3</v>
      </c>
      <c r="K88" s="11"/>
      <c r="L88" s="11"/>
      <c r="M88" s="11"/>
      <c r="N88" s="11"/>
      <c r="O88" s="11"/>
      <c r="P88" s="12"/>
      <c r="Q88" s="6" t="s">
        <v>214</v>
      </c>
      <c r="R88" s="6" t="s">
        <v>359</v>
      </c>
      <c r="S88" s="6" t="s">
        <v>355</v>
      </c>
      <c r="T88">
        <v>3</v>
      </c>
      <c r="U88">
        <f t="shared" si="4"/>
        <v>0.63157894736842102</v>
      </c>
      <c r="V88">
        <f t="shared" si="8"/>
        <v>1933</v>
      </c>
      <c r="W88">
        <f t="shared" si="5"/>
        <v>91</v>
      </c>
      <c r="X88" s="22" t="b">
        <f t="shared" si="6"/>
        <v>0</v>
      </c>
    </row>
    <row r="89" spans="1:24" x14ac:dyDescent="0.35">
      <c r="A89" s="3">
        <v>1932</v>
      </c>
      <c r="B89" s="4" t="s">
        <v>334</v>
      </c>
      <c r="C89" s="4" t="s">
        <v>214</v>
      </c>
      <c r="D89" s="4" t="s">
        <v>359</v>
      </c>
      <c r="E89" s="4" t="s">
        <v>355</v>
      </c>
      <c r="F89" s="4" t="s">
        <v>218</v>
      </c>
      <c r="G89" s="13">
        <v>9</v>
      </c>
      <c r="H89" s="14">
        <v>7</v>
      </c>
      <c r="I89" s="14">
        <v>6</v>
      </c>
      <c r="J89" s="14">
        <v>4</v>
      </c>
      <c r="K89" s="14"/>
      <c r="L89" s="14"/>
      <c r="M89" s="14"/>
      <c r="N89" s="14"/>
      <c r="O89" s="14"/>
      <c r="P89" s="15"/>
      <c r="Q89" s="4" t="s">
        <v>217</v>
      </c>
      <c r="R89" s="4" t="s">
        <v>359</v>
      </c>
      <c r="S89" s="4" t="s">
        <v>355</v>
      </c>
      <c r="T89">
        <v>2</v>
      </c>
      <c r="U89">
        <f t="shared" si="4"/>
        <v>0.57692307692307687</v>
      </c>
      <c r="V89">
        <f t="shared" si="8"/>
        <v>1931</v>
      </c>
      <c r="W89">
        <f t="shared" si="5"/>
        <v>93</v>
      </c>
      <c r="X89" s="22" t="b">
        <f t="shared" si="6"/>
        <v>0</v>
      </c>
    </row>
    <row r="90" spans="1:24" x14ac:dyDescent="0.35">
      <c r="A90" s="5">
        <v>1931</v>
      </c>
      <c r="B90" s="4" t="s">
        <v>334</v>
      </c>
      <c r="C90" s="6" t="s">
        <v>214</v>
      </c>
      <c r="D90" s="6" t="s">
        <v>359</v>
      </c>
      <c r="E90" s="6" t="s">
        <v>355</v>
      </c>
      <c r="F90" s="6" t="s">
        <v>216</v>
      </c>
      <c r="G90" s="10">
        <v>1</v>
      </c>
      <c r="H90" s="11">
        <v>6</v>
      </c>
      <c r="I90" s="11">
        <v>6</v>
      </c>
      <c r="J90" s="11">
        <v>3</v>
      </c>
      <c r="K90" s="11">
        <v>6</v>
      </c>
      <c r="L90" s="11">
        <v>4</v>
      </c>
      <c r="M90" s="11"/>
      <c r="N90" s="11"/>
      <c r="O90" s="11"/>
      <c r="P90" s="12"/>
      <c r="Q90" s="6" t="s">
        <v>215</v>
      </c>
      <c r="R90" s="6" t="s">
        <v>359</v>
      </c>
      <c r="S90" s="6" t="s">
        <v>355</v>
      </c>
      <c r="T90">
        <v>2</v>
      </c>
      <c r="U90">
        <f t="shared" si="4"/>
        <v>0.5</v>
      </c>
      <c r="V90">
        <f t="shared" si="8"/>
        <v>1931</v>
      </c>
      <c r="W90">
        <f t="shared" si="5"/>
        <v>93</v>
      </c>
      <c r="X90" s="22" t="b">
        <f t="shared" si="6"/>
        <v>1</v>
      </c>
    </row>
    <row r="91" spans="1:24" x14ac:dyDescent="0.35">
      <c r="A91" s="3">
        <v>1930</v>
      </c>
      <c r="B91" s="4" t="s">
        <v>334</v>
      </c>
      <c r="C91" s="4" t="s">
        <v>206</v>
      </c>
      <c r="D91" s="4" t="s">
        <v>359</v>
      </c>
      <c r="E91" s="4" t="s">
        <v>355</v>
      </c>
      <c r="F91" s="4" t="s">
        <v>213</v>
      </c>
      <c r="G91" s="13">
        <v>10</v>
      </c>
      <c r="H91" s="14">
        <v>8</v>
      </c>
      <c r="I91" s="14">
        <v>2</v>
      </c>
      <c r="J91" s="14">
        <v>6</v>
      </c>
      <c r="K91" s="14">
        <v>7</v>
      </c>
      <c r="L91" s="14">
        <v>5</v>
      </c>
      <c r="M91" s="14"/>
      <c r="N91" s="14"/>
      <c r="O91" s="14"/>
      <c r="P91" s="15"/>
      <c r="Q91" s="4" t="s">
        <v>204</v>
      </c>
      <c r="R91" s="4" t="s">
        <v>359</v>
      </c>
      <c r="S91" s="4" t="s">
        <v>355</v>
      </c>
      <c r="T91">
        <v>5</v>
      </c>
      <c r="U91">
        <f t="shared" si="4"/>
        <v>0.5</v>
      </c>
      <c r="V91">
        <f t="shared" si="8"/>
        <v>1925</v>
      </c>
      <c r="W91">
        <f t="shared" si="5"/>
        <v>99</v>
      </c>
      <c r="X91" s="22" t="b">
        <f t="shared" si="6"/>
        <v>1</v>
      </c>
    </row>
    <row r="92" spans="1:24" x14ac:dyDescent="0.35">
      <c r="A92" s="5">
        <v>1929</v>
      </c>
      <c r="B92" s="4" t="s">
        <v>334</v>
      </c>
      <c r="C92" s="6" t="s">
        <v>206</v>
      </c>
      <c r="D92" s="6" t="s">
        <v>359</v>
      </c>
      <c r="E92" s="6" t="s">
        <v>355</v>
      </c>
      <c r="F92" s="6" t="s">
        <v>212</v>
      </c>
      <c r="G92" s="10">
        <v>6</v>
      </c>
      <c r="H92" s="11">
        <v>1</v>
      </c>
      <c r="I92" s="11">
        <v>5</v>
      </c>
      <c r="J92" s="11">
        <v>7</v>
      </c>
      <c r="K92" s="11">
        <v>6</v>
      </c>
      <c r="L92" s="11">
        <v>2</v>
      </c>
      <c r="M92" s="11"/>
      <c r="N92" s="11"/>
      <c r="O92" s="11"/>
      <c r="P92" s="12"/>
      <c r="Q92" s="6" t="s">
        <v>211</v>
      </c>
      <c r="R92" s="6" t="s">
        <v>359</v>
      </c>
      <c r="S92" s="6" t="s">
        <v>355</v>
      </c>
      <c r="T92">
        <v>5</v>
      </c>
      <c r="U92">
        <f t="shared" si="4"/>
        <v>0.62962962962962965</v>
      </c>
      <c r="V92">
        <f t="shared" si="8"/>
        <v>1925</v>
      </c>
      <c r="W92">
        <f t="shared" si="5"/>
        <v>99</v>
      </c>
      <c r="X92" s="22" t="b">
        <f t="shared" si="6"/>
        <v>0</v>
      </c>
    </row>
    <row r="93" spans="1:24" x14ac:dyDescent="0.35">
      <c r="A93" s="3">
        <v>1928</v>
      </c>
      <c r="B93" s="4" t="s">
        <v>334</v>
      </c>
      <c r="C93" s="4" t="s">
        <v>206</v>
      </c>
      <c r="D93" s="4" t="s">
        <v>359</v>
      </c>
      <c r="E93" s="4" t="s">
        <v>355</v>
      </c>
      <c r="F93" s="4" t="s">
        <v>210</v>
      </c>
      <c r="G93" s="13">
        <v>7</v>
      </c>
      <c r="H93" s="14">
        <v>5</v>
      </c>
      <c r="I93" s="14">
        <v>6</v>
      </c>
      <c r="J93" s="14">
        <v>2</v>
      </c>
      <c r="K93" s="14"/>
      <c r="L93" s="14"/>
      <c r="M93" s="14"/>
      <c r="N93" s="14"/>
      <c r="O93" s="14"/>
      <c r="P93" s="15"/>
      <c r="Q93" s="4" t="s">
        <v>201</v>
      </c>
      <c r="R93" s="4" t="s">
        <v>359</v>
      </c>
      <c r="S93" s="4" t="s">
        <v>355</v>
      </c>
      <c r="T93">
        <v>5</v>
      </c>
      <c r="U93">
        <f t="shared" si="4"/>
        <v>0.65</v>
      </c>
      <c r="V93">
        <f t="shared" si="8"/>
        <v>1925</v>
      </c>
      <c r="W93">
        <f t="shared" si="5"/>
        <v>99</v>
      </c>
      <c r="X93" s="22" t="b">
        <f t="shared" si="6"/>
        <v>0</v>
      </c>
    </row>
    <row r="94" spans="1:24" x14ac:dyDescent="0.35">
      <c r="A94" s="5">
        <v>1927</v>
      </c>
      <c r="B94" s="4" t="s">
        <v>334</v>
      </c>
      <c r="C94" s="6" t="s">
        <v>201</v>
      </c>
      <c r="D94" s="6" t="s">
        <v>359</v>
      </c>
      <c r="E94" s="6" t="s">
        <v>355</v>
      </c>
      <c r="F94" s="6" t="s">
        <v>209</v>
      </c>
      <c r="G94" s="10">
        <v>5</v>
      </c>
      <c r="H94" s="11">
        <v>7</v>
      </c>
      <c r="I94" s="11">
        <v>6</v>
      </c>
      <c r="J94" s="11">
        <v>1</v>
      </c>
      <c r="K94" s="11">
        <v>6</v>
      </c>
      <c r="L94" s="11">
        <v>2</v>
      </c>
      <c r="M94" s="11"/>
      <c r="N94" s="11"/>
      <c r="O94" s="11"/>
      <c r="P94" s="12"/>
      <c r="Q94" s="6" t="s">
        <v>204</v>
      </c>
      <c r="R94" s="6" t="s">
        <v>359</v>
      </c>
      <c r="S94" s="6" t="s">
        <v>355</v>
      </c>
      <c r="T94">
        <v>1</v>
      </c>
      <c r="U94">
        <f t="shared" si="4"/>
        <v>0.62962962962962965</v>
      </c>
      <c r="V94">
        <f t="shared" si="8"/>
        <v>1927</v>
      </c>
      <c r="W94">
        <f t="shared" si="5"/>
        <v>97</v>
      </c>
      <c r="X94" s="22" t="b">
        <f t="shared" si="6"/>
        <v>0</v>
      </c>
    </row>
    <row r="95" spans="1:24" x14ac:dyDescent="0.35">
      <c r="A95" s="3">
        <v>1926</v>
      </c>
      <c r="B95" s="4" t="s">
        <v>334</v>
      </c>
      <c r="C95" s="4" t="s">
        <v>206</v>
      </c>
      <c r="D95" s="4" t="s">
        <v>359</v>
      </c>
      <c r="E95" s="4" t="s">
        <v>355</v>
      </c>
      <c r="F95" s="4" t="s">
        <v>208</v>
      </c>
      <c r="G95" s="13">
        <v>6</v>
      </c>
      <c r="H95" s="14">
        <v>1</v>
      </c>
      <c r="I95" s="14">
        <v>6</v>
      </c>
      <c r="J95" s="14">
        <v>3</v>
      </c>
      <c r="K95" s="14"/>
      <c r="L95" s="14"/>
      <c r="M95" s="14"/>
      <c r="N95" s="14"/>
      <c r="O95" s="14"/>
      <c r="P95" s="15"/>
      <c r="Q95" s="4" t="s">
        <v>201</v>
      </c>
      <c r="R95" s="4" t="s">
        <v>359</v>
      </c>
      <c r="S95" s="4" t="s">
        <v>355</v>
      </c>
      <c r="T95">
        <v>5</v>
      </c>
      <c r="U95">
        <f t="shared" si="4"/>
        <v>0.75</v>
      </c>
      <c r="V95">
        <f t="shared" si="8"/>
        <v>1925</v>
      </c>
      <c r="W95">
        <f t="shared" si="5"/>
        <v>99</v>
      </c>
      <c r="X95" s="22" t="b">
        <f t="shared" si="6"/>
        <v>0</v>
      </c>
    </row>
    <row r="96" spans="1:24" x14ac:dyDescent="0.35">
      <c r="A96" s="5">
        <v>1925</v>
      </c>
      <c r="B96" s="4" t="s">
        <v>334</v>
      </c>
      <c r="C96" s="6" t="s">
        <v>206</v>
      </c>
      <c r="D96" s="6" t="s">
        <v>359</v>
      </c>
      <c r="E96" s="6" t="s">
        <v>355</v>
      </c>
      <c r="F96" s="6" t="s">
        <v>207</v>
      </c>
      <c r="G96" s="10">
        <v>1</v>
      </c>
      <c r="H96" s="11">
        <v>6</v>
      </c>
      <c r="I96" s="11">
        <v>8</v>
      </c>
      <c r="J96" s="11">
        <v>6</v>
      </c>
      <c r="K96" s="11">
        <v>6</v>
      </c>
      <c r="L96" s="11">
        <v>4</v>
      </c>
      <c r="M96" s="11"/>
      <c r="N96" s="11"/>
      <c r="O96" s="11"/>
      <c r="P96" s="12"/>
      <c r="Q96" s="6" t="s">
        <v>201</v>
      </c>
      <c r="R96" s="6" t="s">
        <v>359</v>
      </c>
      <c r="S96" s="6" t="s">
        <v>355</v>
      </c>
      <c r="T96">
        <v>5</v>
      </c>
      <c r="U96">
        <f t="shared" si="4"/>
        <v>0.4838709677419355</v>
      </c>
      <c r="V96">
        <f t="shared" si="8"/>
        <v>1925</v>
      </c>
      <c r="W96">
        <f t="shared" si="5"/>
        <v>99</v>
      </c>
      <c r="X96" s="22" t="b">
        <f t="shared" si="6"/>
        <v>1</v>
      </c>
    </row>
    <row r="97" spans="1:24" x14ac:dyDescent="0.35">
      <c r="A97" s="3">
        <v>1924</v>
      </c>
      <c r="B97" s="4" t="s">
        <v>334</v>
      </c>
      <c r="C97" s="4" t="s">
        <v>204</v>
      </c>
      <c r="D97" s="4" t="s">
        <v>359</v>
      </c>
      <c r="E97" s="4" t="s">
        <v>355</v>
      </c>
      <c r="F97" s="4" t="s">
        <v>205</v>
      </c>
      <c r="G97" s="13">
        <v>6</v>
      </c>
      <c r="H97" s="14">
        <v>3</v>
      </c>
      <c r="I97" s="14">
        <v>3</v>
      </c>
      <c r="J97" s="14">
        <v>6</v>
      </c>
      <c r="K97" s="14">
        <v>8</v>
      </c>
      <c r="L97" s="14">
        <v>6</v>
      </c>
      <c r="M97" s="14"/>
      <c r="N97" s="14"/>
      <c r="O97" s="14"/>
      <c r="P97" s="15"/>
      <c r="Q97" s="4" t="s">
        <v>201</v>
      </c>
      <c r="R97" s="4" t="s">
        <v>359</v>
      </c>
      <c r="S97" s="4" t="s">
        <v>355</v>
      </c>
      <c r="T97">
        <v>1</v>
      </c>
      <c r="U97">
        <f t="shared" si="4"/>
        <v>0.53125</v>
      </c>
      <c r="V97">
        <f t="shared" si="8"/>
        <v>1924</v>
      </c>
      <c r="W97">
        <f t="shared" si="5"/>
        <v>100</v>
      </c>
      <c r="X97" s="22" t="b">
        <f t="shared" si="6"/>
        <v>1</v>
      </c>
    </row>
    <row r="98" spans="1:24" x14ac:dyDescent="0.35">
      <c r="A98" s="5">
        <v>1923</v>
      </c>
      <c r="B98" s="4" t="s">
        <v>334</v>
      </c>
      <c r="C98" s="6" t="s">
        <v>200</v>
      </c>
      <c r="D98" s="6" t="s">
        <v>359</v>
      </c>
      <c r="E98" s="6" t="s">
        <v>355</v>
      </c>
      <c r="F98" s="6" t="s">
        <v>203</v>
      </c>
      <c r="G98" s="10">
        <v>6</v>
      </c>
      <c r="H98" s="11">
        <v>1</v>
      </c>
      <c r="I98" s="11">
        <v>7</v>
      </c>
      <c r="J98" s="11">
        <v>5</v>
      </c>
      <c r="K98" s="11"/>
      <c r="L98" s="11"/>
      <c r="M98" s="11"/>
      <c r="N98" s="11"/>
      <c r="O98" s="11"/>
      <c r="P98" s="12"/>
      <c r="Q98" s="6" t="s">
        <v>201</v>
      </c>
      <c r="R98" s="6" t="s">
        <v>359</v>
      </c>
      <c r="S98" s="6" t="s">
        <v>355</v>
      </c>
      <c r="T98">
        <v>2</v>
      </c>
      <c r="U98">
        <f t="shared" si="4"/>
        <v>0.68421052631578949</v>
      </c>
      <c r="V98">
        <f t="shared" si="8"/>
        <v>1922</v>
      </c>
      <c r="W98">
        <f t="shared" si="5"/>
        <v>102</v>
      </c>
      <c r="X98" s="22" t="b">
        <f t="shared" si="6"/>
        <v>0</v>
      </c>
    </row>
    <row r="99" spans="1:24" x14ac:dyDescent="0.35">
      <c r="A99" s="3">
        <v>1922</v>
      </c>
      <c r="B99" s="4" t="s">
        <v>334</v>
      </c>
      <c r="C99" s="4" t="s">
        <v>200</v>
      </c>
      <c r="D99" s="4" t="s">
        <v>359</v>
      </c>
      <c r="E99" s="4" t="s">
        <v>355</v>
      </c>
      <c r="F99" s="4" t="s">
        <v>202</v>
      </c>
      <c r="G99" s="13">
        <v>6</v>
      </c>
      <c r="H99" s="14">
        <v>3</v>
      </c>
      <c r="I99" s="14">
        <v>10</v>
      </c>
      <c r="J99" s="14">
        <v>8</v>
      </c>
      <c r="K99" s="14"/>
      <c r="L99" s="14"/>
      <c r="M99" s="14"/>
      <c r="N99" s="14"/>
      <c r="O99" s="14"/>
      <c r="P99" s="15"/>
      <c r="Q99" s="4" t="s">
        <v>201</v>
      </c>
      <c r="R99" s="4" t="s">
        <v>359</v>
      </c>
      <c r="S99" s="4" t="s">
        <v>355</v>
      </c>
      <c r="T99">
        <v>2</v>
      </c>
      <c r="U99">
        <f t="shared" si="4"/>
        <v>0.59259259259259256</v>
      </c>
      <c r="V99">
        <f t="shared" si="8"/>
        <v>1922</v>
      </c>
      <c r="W99">
        <f t="shared" si="5"/>
        <v>102</v>
      </c>
      <c r="X99" s="22" t="b">
        <f t="shared" si="6"/>
        <v>0</v>
      </c>
    </row>
  </sheetData>
  <conditionalFormatting sqref="X1:X1048576">
    <cfRule type="containsText" dxfId="1" priority="1" operator="containsText" text="TRUE">
      <formula>NOT(ISERROR(SEARCH("TRUE",X1)))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F37C73-5287-4DB9-A3C2-80CCAC96A7D5}">
  <dimension ref="A1:Z47"/>
  <sheetViews>
    <sheetView tabSelected="1" topLeftCell="F1" zoomScale="52" zoomScaleNormal="100" workbookViewId="0">
      <selection activeCell="AC59" sqref="AC59"/>
    </sheetView>
  </sheetViews>
  <sheetFormatPr defaultRowHeight="14.5" x14ac:dyDescent="0.35"/>
  <cols>
    <col min="1" max="1" width="8.26953125" style="29" bestFit="1" customWidth="1"/>
    <col min="2" max="2" width="9.26953125" bestFit="1" customWidth="1"/>
    <col min="3" max="3" width="20.7265625" bestFit="1" customWidth="1"/>
    <col min="4" max="4" width="20.54296875" bestFit="1" customWidth="1"/>
    <col min="5" max="5" width="17.7265625" bestFit="1" customWidth="1"/>
    <col min="6" max="6" width="28" customWidth="1"/>
    <col min="7" max="7" width="14.453125" customWidth="1"/>
    <col min="8" max="8" width="8.26953125" bestFit="1" customWidth="1"/>
    <col min="9" max="9" width="7.7265625" bestFit="1" customWidth="1"/>
    <col min="10" max="10" width="8.7265625" bestFit="1" customWidth="1"/>
    <col min="11" max="12" width="8.453125" bestFit="1" customWidth="1"/>
    <col min="13" max="13" width="8" bestFit="1" customWidth="1"/>
    <col min="14" max="14" width="8.453125" bestFit="1" customWidth="1"/>
    <col min="15" max="15" width="8" bestFit="1" customWidth="1"/>
    <col min="16" max="16" width="8.453125" bestFit="1" customWidth="1"/>
    <col min="17" max="17" width="8" bestFit="1" customWidth="1"/>
    <col min="18" max="19" width="8" customWidth="1"/>
    <col min="20" max="20" width="22.453125" bestFit="1" customWidth="1"/>
    <col min="21" max="21" width="21" bestFit="1" customWidth="1"/>
    <col min="22" max="22" width="18.26953125" bestFit="1" customWidth="1"/>
    <col min="23" max="23" width="31.453125" customWidth="1"/>
    <col min="25" max="25" width="8.7265625" style="29"/>
  </cols>
  <sheetData>
    <row r="1" spans="1:26" s="1" customFormat="1" x14ac:dyDescent="0.35">
      <c r="A1" s="26" t="s">
        <v>0</v>
      </c>
      <c r="B1" s="2" t="s">
        <v>1</v>
      </c>
      <c r="C1" s="2" t="s">
        <v>2</v>
      </c>
      <c r="D1" s="2" t="s">
        <v>3</v>
      </c>
      <c r="E1" s="17" t="s">
        <v>4</v>
      </c>
      <c r="F1" s="1" t="s">
        <v>5</v>
      </c>
      <c r="G1" s="1" t="s">
        <v>453</v>
      </c>
      <c r="H1" s="16" t="s">
        <v>392</v>
      </c>
      <c r="I1" s="16" t="s">
        <v>393</v>
      </c>
      <c r="J1" s="16" t="s">
        <v>394</v>
      </c>
      <c r="K1" s="16" t="s">
        <v>395</v>
      </c>
      <c r="L1" s="16" t="s">
        <v>396</v>
      </c>
      <c r="M1" s="16" t="s">
        <v>397</v>
      </c>
      <c r="N1" s="16" t="s">
        <v>398</v>
      </c>
      <c r="O1" s="16" t="s">
        <v>399</v>
      </c>
      <c r="P1" s="16" t="s">
        <v>400</v>
      </c>
      <c r="Q1" s="16" t="s">
        <v>401</v>
      </c>
      <c r="R1" s="16" t="s">
        <v>451</v>
      </c>
      <c r="S1" s="16" t="s">
        <v>452</v>
      </c>
      <c r="T1" s="2" t="s">
        <v>6</v>
      </c>
      <c r="U1" s="2" t="s">
        <v>7</v>
      </c>
      <c r="V1" s="17" t="s">
        <v>8</v>
      </c>
      <c r="W1" s="1" t="s">
        <v>465</v>
      </c>
      <c r="X1" s="1" t="s">
        <v>461</v>
      </c>
      <c r="Y1" s="26" t="s">
        <v>463</v>
      </c>
      <c r="Z1" s="1" t="s">
        <v>464</v>
      </c>
    </row>
    <row r="2" spans="1:26" s="22" customFormat="1" x14ac:dyDescent="0.35">
      <c r="A2" s="3">
        <v>1930</v>
      </c>
      <c r="B2" s="4" t="s">
        <v>334</v>
      </c>
      <c r="C2" s="4" t="s">
        <v>206</v>
      </c>
      <c r="D2" s="4" t="s">
        <v>359</v>
      </c>
      <c r="E2" s="4" t="s">
        <v>355</v>
      </c>
      <c r="F2" s="4" t="s">
        <v>213</v>
      </c>
      <c r="G2" s="24">
        <v>0.5</v>
      </c>
      <c r="H2" s="13">
        <v>10</v>
      </c>
      <c r="I2" s="14">
        <v>8</v>
      </c>
      <c r="J2" s="14">
        <v>2</v>
      </c>
      <c r="K2" s="14">
        <v>6</v>
      </c>
      <c r="L2" s="14">
        <v>7</v>
      </c>
      <c r="M2" s="14">
        <v>5</v>
      </c>
      <c r="N2" s="14"/>
      <c r="O2" s="14"/>
      <c r="P2" s="14"/>
      <c r="Q2" s="15"/>
      <c r="R2" s="21">
        <f t="shared" ref="R2:S47" si="0">SUM(H2,J2,L2,N2,P2)</f>
        <v>19</v>
      </c>
      <c r="S2" s="21">
        <f t="shared" si="0"/>
        <v>19</v>
      </c>
      <c r="T2" s="4" t="s">
        <v>204</v>
      </c>
      <c r="U2" s="4" t="s">
        <v>359</v>
      </c>
      <c r="V2" s="4" t="s">
        <v>355</v>
      </c>
      <c r="W2" s="22" t="b">
        <f>(I2+K2)-(J2+H2)&gt;-2</f>
        <v>1</v>
      </c>
      <c r="X2">
        <f>COUNTIF($C$2:$C$1000, C2)</f>
        <v>5</v>
      </c>
      <c r="Y2" s="29">
        <f>_xlfn.MINIFS($A$2:$A$1000, $C$2:$C$1000, C2)</f>
        <v>1925</v>
      </c>
      <c r="Z2">
        <f>2024 - Y2</f>
        <v>99</v>
      </c>
    </row>
    <row r="3" spans="1:26" s="22" customFormat="1" x14ac:dyDescent="0.35">
      <c r="A3" s="5">
        <v>1929</v>
      </c>
      <c r="B3" s="4" t="s">
        <v>334</v>
      </c>
      <c r="C3" s="6" t="s">
        <v>206</v>
      </c>
      <c r="D3" s="6" t="s">
        <v>359</v>
      </c>
      <c r="E3" s="6" t="s">
        <v>355</v>
      </c>
      <c r="F3" s="6" t="s">
        <v>212</v>
      </c>
      <c r="G3" s="23">
        <v>0.62962962962962965</v>
      </c>
      <c r="H3" s="10">
        <v>6</v>
      </c>
      <c r="I3" s="11">
        <v>1</v>
      </c>
      <c r="J3" s="11">
        <v>5</v>
      </c>
      <c r="K3" s="11">
        <v>7</v>
      </c>
      <c r="L3" s="11">
        <v>6</v>
      </c>
      <c r="M3" s="11">
        <v>2</v>
      </c>
      <c r="N3" s="11"/>
      <c r="O3" s="11"/>
      <c r="P3" s="11"/>
      <c r="Q3" s="12"/>
      <c r="R3" s="21">
        <f t="shared" si="0"/>
        <v>17</v>
      </c>
      <c r="S3" s="21">
        <f t="shared" si="0"/>
        <v>10</v>
      </c>
      <c r="T3" s="6" t="s">
        <v>211</v>
      </c>
      <c r="U3" s="6" t="s">
        <v>359</v>
      </c>
      <c r="V3" s="6" t="s">
        <v>355</v>
      </c>
      <c r="W3" s="22" t="b">
        <f t="shared" ref="W3:W47" si="1">(I3+K3)-(J3+H3)&gt;-2</f>
        <v>0</v>
      </c>
      <c r="X3">
        <f t="shared" ref="X3:X47" si="2">COUNTIF($C$2:$C$1000, C3)</f>
        <v>5</v>
      </c>
      <c r="Y3" s="29">
        <f t="shared" ref="Y3:Y47" si="3">_xlfn.MINIFS($A$2:$A$1000, $C$2:$C$1000, C3)</f>
        <v>1925</v>
      </c>
      <c r="Z3">
        <f t="shared" ref="Z3:Z66" si="4">2024 - Y3</f>
        <v>99</v>
      </c>
    </row>
    <row r="4" spans="1:26" x14ac:dyDescent="0.35">
      <c r="A4" s="3">
        <v>1928</v>
      </c>
      <c r="B4" s="4" t="s">
        <v>334</v>
      </c>
      <c r="C4" s="4" t="s">
        <v>206</v>
      </c>
      <c r="D4" s="4" t="s">
        <v>359</v>
      </c>
      <c r="E4" s="4" t="s">
        <v>355</v>
      </c>
      <c r="F4" s="4" t="s">
        <v>210</v>
      </c>
      <c r="G4" s="24">
        <v>0.65</v>
      </c>
      <c r="H4" s="13">
        <v>7</v>
      </c>
      <c r="I4" s="14">
        <v>5</v>
      </c>
      <c r="J4" s="14">
        <v>6</v>
      </c>
      <c r="K4" s="14">
        <v>2</v>
      </c>
      <c r="L4" s="14"/>
      <c r="M4" s="14"/>
      <c r="N4" s="14"/>
      <c r="O4" s="14"/>
      <c r="P4" s="14"/>
      <c r="Q4" s="15"/>
      <c r="R4" s="21">
        <f t="shared" si="0"/>
        <v>13</v>
      </c>
      <c r="S4" s="21">
        <f t="shared" si="0"/>
        <v>7</v>
      </c>
      <c r="T4" s="4" t="s">
        <v>201</v>
      </c>
      <c r="U4" s="4" t="s">
        <v>359</v>
      </c>
      <c r="V4" s="4" t="s">
        <v>355</v>
      </c>
      <c r="W4" s="22" t="b">
        <f t="shared" si="1"/>
        <v>0</v>
      </c>
      <c r="X4">
        <f t="shared" si="2"/>
        <v>5</v>
      </c>
      <c r="Y4" s="29">
        <f t="shared" si="3"/>
        <v>1925</v>
      </c>
      <c r="Z4">
        <f t="shared" si="4"/>
        <v>99</v>
      </c>
    </row>
    <row r="5" spans="1:26" x14ac:dyDescent="0.35">
      <c r="A5" s="3">
        <v>1926</v>
      </c>
      <c r="B5" s="4" t="s">
        <v>334</v>
      </c>
      <c r="C5" s="4" t="s">
        <v>206</v>
      </c>
      <c r="D5" s="4" t="s">
        <v>359</v>
      </c>
      <c r="E5" s="4" t="s">
        <v>355</v>
      </c>
      <c r="F5" s="4" t="s">
        <v>208</v>
      </c>
      <c r="G5" s="24">
        <v>0.75</v>
      </c>
      <c r="H5" s="13">
        <v>6</v>
      </c>
      <c r="I5" s="14">
        <v>1</v>
      </c>
      <c r="J5" s="14">
        <v>6</v>
      </c>
      <c r="K5" s="14">
        <v>3</v>
      </c>
      <c r="L5" s="14"/>
      <c r="M5" s="14"/>
      <c r="N5" s="14"/>
      <c r="O5" s="14"/>
      <c r="P5" s="14"/>
      <c r="Q5" s="15"/>
      <c r="R5" s="21">
        <f t="shared" si="0"/>
        <v>12</v>
      </c>
      <c r="S5" s="21">
        <f t="shared" si="0"/>
        <v>4</v>
      </c>
      <c r="T5" s="4" t="s">
        <v>201</v>
      </c>
      <c r="U5" s="4" t="s">
        <v>359</v>
      </c>
      <c r="V5" s="4" t="s">
        <v>355</v>
      </c>
      <c r="W5" s="22" t="b">
        <f t="shared" si="1"/>
        <v>0</v>
      </c>
      <c r="X5">
        <f t="shared" si="2"/>
        <v>5</v>
      </c>
      <c r="Y5" s="29">
        <f t="shared" si="3"/>
        <v>1925</v>
      </c>
      <c r="Z5">
        <f t="shared" si="4"/>
        <v>99</v>
      </c>
    </row>
    <row r="6" spans="1:26" x14ac:dyDescent="0.35">
      <c r="A6" s="27">
        <v>1925</v>
      </c>
      <c r="B6" s="4" t="s">
        <v>334</v>
      </c>
      <c r="C6" s="6" t="s">
        <v>206</v>
      </c>
      <c r="D6" s="6" t="s">
        <v>359</v>
      </c>
      <c r="E6" s="6" t="s">
        <v>355</v>
      </c>
      <c r="F6" s="6" t="s">
        <v>207</v>
      </c>
      <c r="G6" s="23">
        <v>0.4838709677419355</v>
      </c>
      <c r="H6" s="10">
        <v>1</v>
      </c>
      <c r="I6" s="11">
        <v>6</v>
      </c>
      <c r="J6" s="11">
        <v>8</v>
      </c>
      <c r="K6" s="11">
        <v>6</v>
      </c>
      <c r="L6" s="11">
        <v>6</v>
      </c>
      <c r="M6" s="11">
        <v>4</v>
      </c>
      <c r="N6" s="11"/>
      <c r="O6" s="11"/>
      <c r="P6" s="11"/>
      <c r="Q6" s="12"/>
      <c r="R6" s="21">
        <f t="shared" si="0"/>
        <v>15</v>
      </c>
      <c r="S6" s="21">
        <f t="shared" si="0"/>
        <v>16</v>
      </c>
      <c r="T6" s="6" t="s">
        <v>201</v>
      </c>
      <c r="U6" s="6" t="s">
        <v>359</v>
      </c>
      <c r="V6" s="6" t="s">
        <v>355</v>
      </c>
      <c r="W6" s="22" t="b">
        <f t="shared" si="1"/>
        <v>1</v>
      </c>
      <c r="X6">
        <f t="shared" si="2"/>
        <v>5</v>
      </c>
      <c r="Y6" s="29">
        <f t="shared" si="3"/>
        <v>1925</v>
      </c>
      <c r="Z6">
        <f t="shared" si="4"/>
        <v>99</v>
      </c>
    </row>
    <row r="7" spans="1:26" x14ac:dyDescent="0.35">
      <c r="A7" s="3">
        <v>1966</v>
      </c>
      <c r="B7" s="4" t="s">
        <v>334</v>
      </c>
      <c r="C7" s="4" t="s">
        <v>256</v>
      </c>
      <c r="D7" s="4" t="s">
        <v>359</v>
      </c>
      <c r="E7" s="4" t="s">
        <v>355</v>
      </c>
      <c r="F7" s="4" t="s">
        <v>264</v>
      </c>
      <c r="G7" s="24"/>
      <c r="H7" s="10"/>
      <c r="I7" s="11"/>
      <c r="J7" s="11"/>
      <c r="K7" s="11"/>
      <c r="L7" s="11"/>
      <c r="M7" s="11"/>
      <c r="N7" s="11"/>
      <c r="O7" s="11"/>
      <c r="P7" s="11"/>
      <c r="Q7" s="12"/>
      <c r="R7" s="21">
        <f t="shared" si="0"/>
        <v>0</v>
      </c>
      <c r="S7" s="21">
        <f t="shared" si="0"/>
        <v>0</v>
      </c>
      <c r="T7" s="4" t="s">
        <v>263</v>
      </c>
      <c r="U7" s="4" t="s">
        <v>362</v>
      </c>
      <c r="V7" s="4" t="s">
        <v>336</v>
      </c>
      <c r="W7" s="22" t="b">
        <f t="shared" si="1"/>
        <v>1</v>
      </c>
      <c r="X7">
        <f t="shared" si="2"/>
        <v>6</v>
      </c>
      <c r="Y7" s="29">
        <f t="shared" si="3"/>
        <v>1961</v>
      </c>
      <c r="Z7">
        <f t="shared" si="4"/>
        <v>63</v>
      </c>
    </row>
    <row r="8" spans="1:26" x14ac:dyDescent="0.35">
      <c r="A8" s="5">
        <v>1965</v>
      </c>
      <c r="B8" s="4" t="s">
        <v>334</v>
      </c>
      <c r="C8" s="6" t="s">
        <v>256</v>
      </c>
      <c r="D8" s="6" t="s">
        <v>359</v>
      </c>
      <c r="E8" s="6" t="s">
        <v>355</v>
      </c>
      <c r="F8" s="6" t="s">
        <v>262</v>
      </c>
      <c r="G8" s="23">
        <v>0.55172413793103448</v>
      </c>
      <c r="H8" s="13">
        <v>5</v>
      </c>
      <c r="I8" s="14">
        <v>7</v>
      </c>
      <c r="J8" s="14">
        <v>6</v>
      </c>
      <c r="K8" s="14">
        <v>4</v>
      </c>
      <c r="L8" s="14">
        <v>5</v>
      </c>
      <c r="M8" s="14">
        <v>2</v>
      </c>
      <c r="N8" s="14"/>
      <c r="O8" s="14"/>
      <c r="P8" s="14"/>
      <c r="Q8" s="15"/>
      <c r="R8" s="21">
        <f t="shared" si="0"/>
        <v>16</v>
      </c>
      <c r="S8" s="21">
        <f t="shared" si="0"/>
        <v>13</v>
      </c>
      <c r="T8" s="6" t="s">
        <v>261</v>
      </c>
      <c r="U8" s="6" t="s">
        <v>383</v>
      </c>
      <c r="V8" s="6" t="s">
        <v>389</v>
      </c>
      <c r="W8" s="22" t="b">
        <f t="shared" si="1"/>
        <v>1</v>
      </c>
      <c r="X8">
        <f t="shared" si="2"/>
        <v>6</v>
      </c>
      <c r="Y8" s="29">
        <f t="shared" si="3"/>
        <v>1961</v>
      </c>
      <c r="Z8">
        <f t="shared" si="4"/>
        <v>63</v>
      </c>
    </row>
    <row r="9" spans="1:26" x14ac:dyDescent="0.35">
      <c r="A9" s="3">
        <v>1964</v>
      </c>
      <c r="B9" s="4" t="s">
        <v>334</v>
      </c>
      <c r="C9" s="4" t="s">
        <v>256</v>
      </c>
      <c r="D9" s="4" t="s">
        <v>359</v>
      </c>
      <c r="E9" s="4" t="s">
        <v>355</v>
      </c>
      <c r="F9" s="4" t="s">
        <v>231</v>
      </c>
      <c r="G9" s="24">
        <v>0.70588235294117652</v>
      </c>
      <c r="H9" s="10">
        <v>6</v>
      </c>
      <c r="I9" s="11">
        <v>3</v>
      </c>
      <c r="J9" s="11">
        <v>6</v>
      </c>
      <c r="K9" s="11">
        <v>2</v>
      </c>
      <c r="L9" s="11"/>
      <c r="M9" s="11"/>
      <c r="N9" s="11"/>
      <c r="O9" s="11"/>
      <c r="P9" s="11"/>
      <c r="Q9" s="12"/>
      <c r="R9" s="21">
        <f t="shared" si="0"/>
        <v>12</v>
      </c>
      <c r="S9" s="21">
        <f t="shared" si="0"/>
        <v>5</v>
      </c>
      <c r="T9" s="4" t="s">
        <v>260</v>
      </c>
      <c r="U9" s="4" t="s">
        <v>359</v>
      </c>
      <c r="V9" s="4" t="s">
        <v>355</v>
      </c>
      <c r="W9" s="22" t="b">
        <f t="shared" si="1"/>
        <v>0</v>
      </c>
      <c r="X9">
        <f t="shared" si="2"/>
        <v>6</v>
      </c>
      <c r="Y9" s="29">
        <f t="shared" si="3"/>
        <v>1961</v>
      </c>
      <c r="Z9">
        <f t="shared" si="4"/>
        <v>63</v>
      </c>
    </row>
    <row r="10" spans="1:26" x14ac:dyDescent="0.35">
      <c r="A10" s="5">
        <v>1963</v>
      </c>
      <c r="B10" s="4" t="s">
        <v>334</v>
      </c>
      <c r="C10" s="6" t="s">
        <v>256</v>
      </c>
      <c r="D10" s="6" t="s">
        <v>359</v>
      </c>
      <c r="E10" s="6" t="s">
        <v>355</v>
      </c>
      <c r="F10" s="6" t="s">
        <v>259</v>
      </c>
      <c r="G10" s="23">
        <v>0.75</v>
      </c>
      <c r="H10" s="13">
        <v>6</v>
      </c>
      <c r="I10" s="14">
        <v>2</v>
      </c>
      <c r="J10" s="14">
        <v>6</v>
      </c>
      <c r="K10" s="14">
        <v>2</v>
      </c>
      <c r="L10" s="14"/>
      <c r="M10" s="14"/>
      <c r="N10" s="14"/>
      <c r="O10" s="14"/>
      <c r="P10" s="14"/>
      <c r="Q10" s="15"/>
      <c r="R10" s="21">
        <f t="shared" si="0"/>
        <v>12</v>
      </c>
      <c r="S10" s="21">
        <f t="shared" si="0"/>
        <v>4</v>
      </c>
      <c r="T10" s="6" t="s">
        <v>257</v>
      </c>
      <c r="U10" s="6" t="s">
        <v>359</v>
      </c>
      <c r="V10" s="6" t="s">
        <v>355</v>
      </c>
      <c r="W10" s="22" t="b">
        <f t="shared" si="1"/>
        <v>0</v>
      </c>
      <c r="X10">
        <f t="shared" si="2"/>
        <v>6</v>
      </c>
      <c r="Y10" s="29">
        <f t="shared" si="3"/>
        <v>1961</v>
      </c>
      <c r="Z10">
        <f t="shared" si="4"/>
        <v>63</v>
      </c>
    </row>
    <row r="11" spans="1:26" x14ac:dyDescent="0.35">
      <c r="A11" s="3">
        <v>1962</v>
      </c>
      <c r="B11" s="4" t="s">
        <v>334</v>
      </c>
      <c r="C11" s="4" t="s">
        <v>256</v>
      </c>
      <c r="D11" s="4" t="s">
        <v>359</v>
      </c>
      <c r="E11" s="4" t="s">
        <v>355</v>
      </c>
      <c r="F11" s="4" t="s">
        <v>258</v>
      </c>
      <c r="G11" s="24">
        <v>0.8571428571428571</v>
      </c>
      <c r="H11" s="10">
        <v>6</v>
      </c>
      <c r="I11" s="11">
        <v>0</v>
      </c>
      <c r="J11" s="11">
        <v>6</v>
      </c>
      <c r="K11" s="11">
        <v>2</v>
      </c>
      <c r="L11" s="11"/>
      <c r="M11" s="11"/>
      <c r="N11" s="11"/>
      <c r="O11" s="11"/>
      <c r="P11" s="11"/>
      <c r="Q11" s="12"/>
      <c r="R11" s="21">
        <f t="shared" si="0"/>
        <v>12</v>
      </c>
      <c r="S11" s="21">
        <f t="shared" si="0"/>
        <v>2</v>
      </c>
      <c r="T11" s="4" t="s">
        <v>257</v>
      </c>
      <c r="U11" s="4" t="s">
        <v>359</v>
      </c>
      <c r="V11" s="4" t="s">
        <v>355</v>
      </c>
      <c r="W11" s="22" t="b">
        <f t="shared" si="1"/>
        <v>0</v>
      </c>
      <c r="X11">
        <f t="shared" si="2"/>
        <v>6</v>
      </c>
      <c r="Y11" s="29">
        <f t="shared" si="3"/>
        <v>1961</v>
      </c>
      <c r="Z11">
        <f t="shared" si="4"/>
        <v>63</v>
      </c>
    </row>
    <row r="12" spans="1:26" x14ac:dyDescent="0.35">
      <c r="A12" s="5">
        <v>1961</v>
      </c>
      <c r="B12" s="4" t="s">
        <v>334</v>
      </c>
      <c r="C12" s="6" t="s">
        <v>256</v>
      </c>
      <c r="D12" s="6" t="s">
        <v>359</v>
      </c>
      <c r="E12" s="6" t="s">
        <v>355</v>
      </c>
      <c r="F12" s="6" t="s">
        <v>221</v>
      </c>
      <c r="G12" s="23">
        <v>0.70588235294117652</v>
      </c>
      <c r="H12" s="13">
        <v>6</v>
      </c>
      <c r="I12" s="14">
        <v>1</v>
      </c>
      <c r="J12" s="14">
        <v>6</v>
      </c>
      <c r="K12" s="14">
        <v>4</v>
      </c>
      <c r="L12" s="14"/>
      <c r="M12" s="14"/>
      <c r="N12" s="14"/>
      <c r="O12" s="14"/>
      <c r="P12" s="14"/>
      <c r="Q12" s="15"/>
      <c r="R12" s="21">
        <f t="shared" si="0"/>
        <v>12</v>
      </c>
      <c r="S12" s="21">
        <f t="shared" si="0"/>
        <v>5</v>
      </c>
      <c r="T12" s="6" t="s">
        <v>257</v>
      </c>
      <c r="U12" s="6" t="s">
        <v>359</v>
      </c>
      <c r="V12" s="6" t="s">
        <v>355</v>
      </c>
      <c r="W12" s="22" t="b">
        <f t="shared" si="1"/>
        <v>0</v>
      </c>
      <c r="X12">
        <f t="shared" si="2"/>
        <v>6</v>
      </c>
      <c r="Y12" s="29">
        <f t="shared" si="3"/>
        <v>1961</v>
      </c>
      <c r="Z12">
        <f t="shared" si="4"/>
        <v>63</v>
      </c>
    </row>
    <row r="13" spans="1:26" x14ac:dyDescent="0.35">
      <c r="A13" s="5">
        <v>1951</v>
      </c>
      <c r="B13" s="4" t="s">
        <v>334</v>
      </c>
      <c r="C13" s="6" t="s">
        <v>225</v>
      </c>
      <c r="D13" s="6" t="s">
        <v>359</v>
      </c>
      <c r="E13" s="6" t="s">
        <v>355</v>
      </c>
      <c r="F13" s="6" t="s">
        <v>203</v>
      </c>
      <c r="G13" s="23">
        <v>0.68421052631578949</v>
      </c>
      <c r="H13" s="13">
        <v>6</v>
      </c>
      <c r="I13" s="14">
        <v>1</v>
      </c>
      <c r="J13" s="14">
        <v>7</v>
      </c>
      <c r="K13" s="14">
        <v>5</v>
      </c>
      <c r="L13" s="14"/>
      <c r="M13" s="14"/>
      <c r="N13" s="14"/>
      <c r="O13" s="14"/>
      <c r="P13" s="14"/>
      <c r="Q13" s="15"/>
      <c r="R13" s="21">
        <f t="shared" si="0"/>
        <v>13</v>
      </c>
      <c r="S13" s="21">
        <f t="shared" si="0"/>
        <v>6</v>
      </c>
      <c r="T13" s="6" t="s">
        <v>234</v>
      </c>
      <c r="U13" s="6" t="s">
        <v>359</v>
      </c>
      <c r="V13" s="6" t="s">
        <v>355</v>
      </c>
      <c r="W13" s="22" t="b">
        <f t="shared" si="1"/>
        <v>0</v>
      </c>
      <c r="X13">
        <f t="shared" si="2"/>
        <v>6</v>
      </c>
      <c r="Y13" s="29">
        <f t="shared" si="3"/>
        <v>1937</v>
      </c>
      <c r="Z13">
        <f t="shared" si="4"/>
        <v>87</v>
      </c>
    </row>
    <row r="14" spans="1:26" x14ac:dyDescent="0.35">
      <c r="A14" s="3">
        <v>1948</v>
      </c>
      <c r="B14" s="4" t="s">
        <v>334</v>
      </c>
      <c r="C14" s="4" t="s">
        <v>225</v>
      </c>
      <c r="D14" s="4" t="s">
        <v>359</v>
      </c>
      <c r="E14" s="4" t="s">
        <v>355</v>
      </c>
      <c r="F14" s="4" t="s">
        <v>238</v>
      </c>
      <c r="G14" s="24">
        <v>0.75</v>
      </c>
      <c r="H14" s="10">
        <v>6</v>
      </c>
      <c r="I14" s="11">
        <v>3</v>
      </c>
      <c r="J14" s="11">
        <v>6</v>
      </c>
      <c r="K14" s="11">
        <v>1</v>
      </c>
      <c r="L14" s="11"/>
      <c r="M14" s="11"/>
      <c r="N14" s="11"/>
      <c r="O14" s="11"/>
      <c r="P14" s="11"/>
      <c r="Q14" s="12"/>
      <c r="R14" s="21">
        <f t="shared" si="0"/>
        <v>12</v>
      </c>
      <c r="S14" s="21">
        <f t="shared" si="0"/>
        <v>4</v>
      </c>
      <c r="T14" s="4" t="s">
        <v>237</v>
      </c>
      <c r="U14" s="4" t="s">
        <v>359</v>
      </c>
      <c r="V14" s="4" t="s">
        <v>355</v>
      </c>
      <c r="W14" s="22" t="b">
        <f t="shared" si="1"/>
        <v>0</v>
      </c>
      <c r="X14">
        <f t="shared" si="2"/>
        <v>6</v>
      </c>
      <c r="Y14" s="29">
        <f t="shared" si="3"/>
        <v>1937</v>
      </c>
      <c r="Z14">
        <f t="shared" si="4"/>
        <v>87</v>
      </c>
    </row>
    <row r="15" spans="1:26" x14ac:dyDescent="0.35">
      <c r="A15" s="5">
        <v>1947</v>
      </c>
      <c r="B15" s="4" t="s">
        <v>334</v>
      </c>
      <c r="C15" s="6" t="s">
        <v>225</v>
      </c>
      <c r="D15" s="6" t="s">
        <v>359</v>
      </c>
      <c r="E15" s="6" t="s">
        <v>355</v>
      </c>
      <c r="F15" s="6" t="s">
        <v>231</v>
      </c>
      <c r="G15" s="23">
        <v>0.70588235294117652</v>
      </c>
      <c r="H15" s="13">
        <v>6</v>
      </c>
      <c r="I15" s="14">
        <v>3</v>
      </c>
      <c r="J15" s="14">
        <v>6</v>
      </c>
      <c r="K15" s="14">
        <v>2</v>
      </c>
      <c r="L15" s="14"/>
      <c r="M15" s="14"/>
      <c r="N15" s="14"/>
      <c r="O15" s="14"/>
      <c r="P15" s="14"/>
      <c r="Q15" s="15"/>
      <c r="R15" s="21">
        <f t="shared" si="0"/>
        <v>12</v>
      </c>
      <c r="S15" s="21">
        <f t="shared" si="0"/>
        <v>5</v>
      </c>
      <c r="T15" s="6" t="s">
        <v>232</v>
      </c>
      <c r="U15" s="6" t="s">
        <v>359</v>
      </c>
      <c r="V15" s="6" t="s">
        <v>355</v>
      </c>
      <c r="W15" s="22" t="b">
        <f t="shared" si="1"/>
        <v>0</v>
      </c>
      <c r="X15">
        <f t="shared" si="2"/>
        <v>6</v>
      </c>
      <c r="Y15" s="29">
        <f t="shared" si="3"/>
        <v>1937</v>
      </c>
      <c r="Z15">
        <f t="shared" si="4"/>
        <v>87</v>
      </c>
    </row>
    <row r="16" spans="1:26" x14ac:dyDescent="0.35">
      <c r="A16" s="3">
        <v>1946</v>
      </c>
      <c r="B16" s="4" t="s">
        <v>334</v>
      </c>
      <c r="C16" s="4" t="s">
        <v>225</v>
      </c>
      <c r="D16" s="4" t="s">
        <v>359</v>
      </c>
      <c r="E16" s="4" t="s">
        <v>355</v>
      </c>
      <c r="F16" s="4" t="s">
        <v>226</v>
      </c>
      <c r="G16" s="24">
        <v>0.6</v>
      </c>
      <c r="H16" s="10">
        <v>6</v>
      </c>
      <c r="I16" s="11">
        <v>4</v>
      </c>
      <c r="J16" s="11">
        <v>6</v>
      </c>
      <c r="K16" s="11">
        <v>4</v>
      </c>
      <c r="L16" s="11"/>
      <c r="M16" s="11"/>
      <c r="N16" s="11"/>
      <c r="O16" s="11"/>
      <c r="P16" s="11"/>
      <c r="Q16" s="12"/>
      <c r="R16" s="21">
        <f t="shared" si="0"/>
        <v>12</v>
      </c>
      <c r="S16" s="21">
        <f t="shared" si="0"/>
        <v>8</v>
      </c>
      <c r="T16" s="4" t="s">
        <v>236</v>
      </c>
      <c r="U16" s="4" t="s">
        <v>359</v>
      </c>
      <c r="V16" s="4" t="s">
        <v>355</v>
      </c>
      <c r="W16" s="22" t="b">
        <f t="shared" si="1"/>
        <v>0</v>
      </c>
      <c r="X16">
        <f t="shared" si="2"/>
        <v>6</v>
      </c>
      <c r="Y16" s="29">
        <f t="shared" si="3"/>
        <v>1937</v>
      </c>
      <c r="Z16">
        <f t="shared" si="4"/>
        <v>87</v>
      </c>
    </row>
    <row r="17" spans="1:26" x14ac:dyDescent="0.35">
      <c r="A17" s="3">
        <v>1940</v>
      </c>
      <c r="B17" s="4" t="s">
        <v>334</v>
      </c>
      <c r="C17" s="4" t="s">
        <v>225</v>
      </c>
      <c r="D17" s="4" t="s">
        <v>359</v>
      </c>
      <c r="E17" s="4" t="s">
        <v>355</v>
      </c>
      <c r="F17" s="4" t="s">
        <v>235</v>
      </c>
      <c r="G17" s="24">
        <v>0.6071428571428571</v>
      </c>
      <c r="H17" s="13">
        <v>5</v>
      </c>
      <c r="I17" s="14">
        <v>7</v>
      </c>
      <c r="J17" s="14">
        <v>6</v>
      </c>
      <c r="K17" s="14">
        <v>4</v>
      </c>
      <c r="L17" s="14">
        <v>6</v>
      </c>
      <c r="M17" s="14">
        <v>0</v>
      </c>
      <c r="N17" s="14"/>
      <c r="O17" s="14"/>
      <c r="P17" s="14"/>
      <c r="Q17" s="15"/>
      <c r="R17" s="21">
        <f t="shared" si="0"/>
        <v>17</v>
      </c>
      <c r="S17" s="21">
        <f t="shared" si="0"/>
        <v>11</v>
      </c>
      <c r="T17" s="4" t="s">
        <v>234</v>
      </c>
      <c r="U17" s="4" t="s">
        <v>359</v>
      </c>
      <c r="V17" s="4" t="s">
        <v>355</v>
      </c>
      <c r="W17" s="22" t="b">
        <f t="shared" si="1"/>
        <v>1</v>
      </c>
      <c r="X17">
        <f t="shared" si="2"/>
        <v>6</v>
      </c>
      <c r="Y17" s="29">
        <f t="shared" si="3"/>
        <v>1937</v>
      </c>
      <c r="Z17">
        <f t="shared" si="4"/>
        <v>87</v>
      </c>
    </row>
    <row r="18" spans="1:26" x14ac:dyDescent="0.35">
      <c r="A18" s="5">
        <v>1937</v>
      </c>
      <c r="B18" s="4" t="s">
        <v>334</v>
      </c>
      <c r="C18" s="6" t="s">
        <v>225</v>
      </c>
      <c r="D18" s="6" t="s">
        <v>359</v>
      </c>
      <c r="E18" s="6" t="s">
        <v>355</v>
      </c>
      <c r="F18" s="6" t="s">
        <v>228</v>
      </c>
      <c r="G18" s="23">
        <v>0.54838709677419351</v>
      </c>
      <c r="H18" s="10">
        <v>6</v>
      </c>
      <c r="I18" s="11">
        <v>3</v>
      </c>
      <c r="J18" s="11">
        <v>5</v>
      </c>
      <c r="K18" s="11">
        <v>7</v>
      </c>
      <c r="L18" s="11">
        <v>6</v>
      </c>
      <c r="M18" s="11">
        <v>4</v>
      </c>
      <c r="N18" s="11"/>
      <c r="O18" s="11"/>
      <c r="P18" s="11"/>
      <c r="Q18" s="12"/>
      <c r="R18" s="21">
        <f t="shared" si="0"/>
        <v>17</v>
      </c>
      <c r="S18" s="21">
        <f t="shared" si="0"/>
        <v>14</v>
      </c>
      <c r="T18" s="6" t="s">
        <v>227</v>
      </c>
      <c r="U18" s="6" t="s">
        <v>359</v>
      </c>
      <c r="V18" s="6" t="s">
        <v>355</v>
      </c>
      <c r="W18" s="22" t="b">
        <f t="shared" si="1"/>
        <v>1</v>
      </c>
      <c r="X18">
        <f t="shared" si="2"/>
        <v>6</v>
      </c>
      <c r="Y18" s="29">
        <f t="shared" si="3"/>
        <v>1937</v>
      </c>
      <c r="Z18">
        <f t="shared" si="4"/>
        <v>87</v>
      </c>
    </row>
    <row r="19" spans="1:26" x14ac:dyDescent="0.35">
      <c r="A19" s="28">
        <v>2023</v>
      </c>
      <c r="B19" s="4" t="s">
        <v>199</v>
      </c>
      <c r="C19" s="4" t="s">
        <v>184</v>
      </c>
      <c r="D19" s="4" t="s">
        <v>360</v>
      </c>
      <c r="E19" s="4" t="s">
        <v>339</v>
      </c>
      <c r="F19" s="25" t="s">
        <v>442</v>
      </c>
      <c r="G19" s="24">
        <v>0.5714285714285714</v>
      </c>
      <c r="H19" s="13">
        <v>6</v>
      </c>
      <c r="I19" s="14">
        <v>3</v>
      </c>
      <c r="J19" s="14">
        <v>7</v>
      </c>
      <c r="K19" s="14">
        <v>6</v>
      </c>
      <c r="L19" s="14">
        <v>7</v>
      </c>
      <c r="M19" s="14">
        <v>6</v>
      </c>
      <c r="N19" s="14"/>
      <c r="O19" s="14"/>
      <c r="P19" s="14"/>
      <c r="Q19" s="15"/>
      <c r="R19" s="21">
        <f t="shared" si="0"/>
        <v>20</v>
      </c>
      <c r="S19" s="21">
        <f t="shared" si="0"/>
        <v>15</v>
      </c>
      <c r="T19" s="25" t="s">
        <v>446</v>
      </c>
      <c r="U19" s="25" t="s">
        <v>447</v>
      </c>
      <c r="V19" s="25" t="s">
        <v>448</v>
      </c>
      <c r="W19" s="22" t="b">
        <f t="shared" si="1"/>
        <v>0</v>
      </c>
      <c r="X19">
        <f t="shared" si="2"/>
        <v>10</v>
      </c>
      <c r="Y19" s="29">
        <f t="shared" si="3"/>
        <v>2008</v>
      </c>
      <c r="Z19">
        <f t="shared" si="4"/>
        <v>16</v>
      </c>
    </row>
    <row r="20" spans="1:26" x14ac:dyDescent="0.35">
      <c r="A20" s="3">
        <v>2021</v>
      </c>
      <c r="B20" s="4" t="s">
        <v>199</v>
      </c>
      <c r="C20" s="4" t="s">
        <v>184</v>
      </c>
      <c r="D20" s="4" t="s">
        <v>360</v>
      </c>
      <c r="E20" s="4" t="s">
        <v>339</v>
      </c>
      <c r="F20" s="4" t="s">
        <v>198</v>
      </c>
      <c r="G20" s="24">
        <v>0.6785714285714286</v>
      </c>
      <c r="H20" s="13">
        <v>7</v>
      </c>
      <c r="I20" s="14">
        <v>5</v>
      </c>
      <c r="J20" s="14">
        <v>6</v>
      </c>
      <c r="K20" s="14">
        <v>2</v>
      </c>
      <c r="L20" s="14">
        <v>6</v>
      </c>
      <c r="M20" s="14">
        <v>2</v>
      </c>
      <c r="N20" s="14"/>
      <c r="O20" s="14"/>
      <c r="P20" s="14"/>
      <c r="Q20" s="15"/>
      <c r="R20" s="21">
        <f t="shared" si="0"/>
        <v>19</v>
      </c>
      <c r="S20" s="21">
        <f t="shared" si="0"/>
        <v>9</v>
      </c>
      <c r="T20" s="4" t="s">
        <v>197</v>
      </c>
      <c r="U20" s="4" t="s">
        <v>368</v>
      </c>
      <c r="V20" s="4" t="s">
        <v>340</v>
      </c>
      <c r="W20" s="22" t="b">
        <f t="shared" si="1"/>
        <v>0</v>
      </c>
      <c r="X20">
        <f t="shared" si="2"/>
        <v>10</v>
      </c>
      <c r="Y20" s="29">
        <f t="shared" si="3"/>
        <v>2008</v>
      </c>
      <c r="Z20">
        <f t="shared" si="4"/>
        <v>16</v>
      </c>
    </row>
    <row r="21" spans="1:26" x14ac:dyDescent="0.35">
      <c r="A21" s="5">
        <v>2020</v>
      </c>
      <c r="B21" s="4" t="s">
        <v>199</v>
      </c>
      <c r="C21" s="6" t="s">
        <v>184</v>
      </c>
      <c r="D21" s="6" t="s">
        <v>360</v>
      </c>
      <c r="E21" s="7" t="s">
        <v>339</v>
      </c>
      <c r="F21" s="6" t="s">
        <v>196</v>
      </c>
      <c r="G21" s="23">
        <v>0.51063829787234039</v>
      </c>
      <c r="H21" s="10">
        <v>6</v>
      </c>
      <c r="I21" s="11">
        <v>4</v>
      </c>
      <c r="J21" s="11">
        <v>4</v>
      </c>
      <c r="K21" s="11">
        <v>6</v>
      </c>
      <c r="L21" s="11">
        <v>2</v>
      </c>
      <c r="M21" s="11">
        <v>6</v>
      </c>
      <c r="N21" s="11">
        <v>6</v>
      </c>
      <c r="O21" s="11">
        <v>3</v>
      </c>
      <c r="P21" s="11">
        <v>6</v>
      </c>
      <c r="Q21" s="12">
        <v>4</v>
      </c>
      <c r="R21" s="21">
        <f t="shared" si="0"/>
        <v>24</v>
      </c>
      <c r="S21" s="21">
        <f t="shared" si="0"/>
        <v>23</v>
      </c>
      <c r="T21" s="6" t="s">
        <v>195</v>
      </c>
      <c r="U21" s="6" t="s">
        <v>377</v>
      </c>
      <c r="V21" s="6" t="s">
        <v>390</v>
      </c>
      <c r="W21" s="22" t="b">
        <f t="shared" si="1"/>
        <v>1</v>
      </c>
      <c r="X21">
        <f t="shared" si="2"/>
        <v>10</v>
      </c>
      <c r="Y21" s="29">
        <f t="shared" si="3"/>
        <v>2008</v>
      </c>
      <c r="Z21">
        <f t="shared" si="4"/>
        <v>16</v>
      </c>
    </row>
    <row r="22" spans="1:26" x14ac:dyDescent="0.35">
      <c r="A22" s="3">
        <v>2019</v>
      </c>
      <c r="B22" s="4" t="s">
        <v>199</v>
      </c>
      <c r="C22" s="4" t="s">
        <v>184</v>
      </c>
      <c r="D22" s="4" t="s">
        <v>360</v>
      </c>
      <c r="E22" s="4" t="s">
        <v>339</v>
      </c>
      <c r="F22" s="4" t="s">
        <v>194</v>
      </c>
      <c r="G22" s="24">
        <v>0.69230769230769229</v>
      </c>
      <c r="H22" s="13">
        <v>6</v>
      </c>
      <c r="I22" s="14">
        <v>3</v>
      </c>
      <c r="J22" s="14">
        <v>6</v>
      </c>
      <c r="K22" s="14">
        <v>2</v>
      </c>
      <c r="L22" s="14">
        <v>6</v>
      </c>
      <c r="M22" s="14">
        <v>3</v>
      </c>
      <c r="N22" s="14"/>
      <c r="O22" s="14"/>
      <c r="P22" s="14"/>
      <c r="Q22" s="15"/>
      <c r="R22" s="21">
        <f t="shared" si="0"/>
        <v>18</v>
      </c>
      <c r="S22" s="21">
        <f t="shared" si="0"/>
        <v>8</v>
      </c>
      <c r="T22" s="4" t="s">
        <v>186</v>
      </c>
      <c r="U22" s="4" t="s">
        <v>358</v>
      </c>
      <c r="V22" s="4" t="s">
        <v>348</v>
      </c>
      <c r="W22" s="22" t="b">
        <f t="shared" si="1"/>
        <v>0</v>
      </c>
      <c r="X22">
        <f t="shared" si="2"/>
        <v>10</v>
      </c>
      <c r="Y22" s="29">
        <f t="shared" si="3"/>
        <v>2008</v>
      </c>
      <c r="Z22">
        <f t="shared" si="4"/>
        <v>16</v>
      </c>
    </row>
    <row r="23" spans="1:26" x14ac:dyDescent="0.35">
      <c r="A23" s="5">
        <v>2016</v>
      </c>
      <c r="B23" s="4" t="s">
        <v>199</v>
      </c>
      <c r="C23" s="6" t="s">
        <v>184</v>
      </c>
      <c r="D23" s="6" t="s">
        <v>360</v>
      </c>
      <c r="E23" s="7" t="s">
        <v>339</v>
      </c>
      <c r="F23" s="6" t="s">
        <v>424</v>
      </c>
      <c r="G23" s="23">
        <v>0.625</v>
      </c>
      <c r="H23" s="10">
        <v>6</v>
      </c>
      <c r="I23" s="11">
        <v>1</v>
      </c>
      <c r="J23" s="11">
        <v>7</v>
      </c>
      <c r="K23" s="11">
        <v>5</v>
      </c>
      <c r="L23" s="11">
        <v>7</v>
      </c>
      <c r="M23" s="11">
        <v>6</v>
      </c>
      <c r="N23" s="11"/>
      <c r="O23" s="11"/>
      <c r="P23" s="11"/>
      <c r="Q23" s="12"/>
      <c r="R23" s="21">
        <f t="shared" si="0"/>
        <v>20</v>
      </c>
      <c r="S23" s="21">
        <f t="shared" si="0"/>
        <v>12</v>
      </c>
      <c r="T23" s="6" t="s">
        <v>187</v>
      </c>
      <c r="U23" s="6" t="s">
        <v>352</v>
      </c>
      <c r="V23" s="6" t="s">
        <v>345</v>
      </c>
      <c r="W23" s="22" t="b">
        <f t="shared" si="1"/>
        <v>0</v>
      </c>
      <c r="X23">
        <f t="shared" si="2"/>
        <v>10</v>
      </c>
      <c r="Y23" s="29">
        <f t="shared" si="3"/>
        <v>2008</v>
      </c>
      <c r="Z23">
        <f t="shared" si="4"/>
        <v>16</v>
      </c>
    </row>
    <row r="24" spans="1:26" x14ac:dyDescent="0.35">
      <c r="A24" s="3">
        <v>2015</v>
      </c>
      <c r="B24" s="4" t="s">
        <v>199</v>
      </c>
      <c r="C24" s="4" t="s">
        <v>184</v>
      </c>
      <c r="D24" s="4" t="s">
        <v>360</v>
      </c>
      <c r="E24" s="4" t="s">
        <v>339</v>
      </c>
      <c r="F24" s="4" t="s">
        <v>423</v>
      </c>
      <c r="G24" s="24">
        <v>0.6097560975609756</v>
      </c>
      <c r="H24" s="13">
        <v>7</v>
      </c>
      <c r="I24" s="14">
        <v>6</v>
      </c>
      <c r="J24" s="14">
        <v>6</v>
      </c>
      <c r="K24" s="14">
        <v>7</v>
      </c>
      <c r="L24" s="14">
        <v>6</v>
      </c>
      <c r="M24" s="14">
        <v>3</v>
      </c>
      <c r="N24" s="14">
        <v>6</v>
      </c>
      <c r="O24" s="14">
        <v>0</v>
      </c>
      <c r="P24" s="14"/>
      <c r="Q24" s="15"/>
      <c r="R24" s="21">
        <f t="shared" si="0"/>
        <v>25</v>
      </c>
      <c r="S24" s="21">
        <f t="shared" si="0"/>
        <v>16</v>
      </c>
      <c r="T24" s="4" t="s">
        <v>187</v>
      </c>
      <c r="U24" s="4" t="s">
        <v>352</v>
      </c>
      <c r="V24" s="4" t="s">
        <v>345</v>
      </c>
      <c r="W24" s="22" t="b">
        <f t="shared" si="1"/>
        <v>1</v>
      </c>
      <c r="X24">
        <f t="shared" si="2"/>
        <v>10</v>
      </c>
      <c r="Y24" s="29">
        <f t="shared" si="3"/>
        <v>2008</v>
      </c>
      <c r="Z24">
        <f t="shared" si="4"/>
        <v>16</v>
      </c>
    </row>
    <row r="25" spans="1:26" x14ac:dyDescent="0.35">
      <c r="A25" s="3">
        <v>2013</v>
      </c>
      <c r="B25" s="4" t="s">
        <v>199</v>
      </c>
      <c r="C25" s="4" t="s">
        <v>184</v>
      </c>
      <c r="D25" s="4" t="s">
        <v>360</v>
      </c>
      <c r="E25" s="4" t="s">
        <v>339</v>
      </c>
      <c r="F25" s="4" t="s">
        <v>422</v>
      </c>
      <c r="G25" s="24">
        <v>0.58139534883720934</v>
      </c>
      <c r="H25" s="13">
        <v>6</v>
      </c>
      <c r="I25" s="14">
        <v>7</v>
      </c>
      <c r="J25" s="14">
        <v>7</v>
      </c>
      <c r="K25" s="14">
        <v>6</v>
      </c>
      <c r="L25" s="14">
        <v>6</v>
      </c>
      <c r="M25" s="14">
        <v>3</v>
      </c>
      <c r="N25" s="14">
        <v>6</v>
      </c>
      <c r="O25" s="14">
        <v>2</v>
      </c>
      <c r="P25" s="14"/>
      <c r="Q25" s="15"/>
      <c r="R25" s="21">
        <f t="shared" si="0"/>
        <v>25</v>
      </c>
      <c r="S25" s="21">
        <f t="shared" si="0"/>
        <v>18</v>
      </c>
      <c r="T25" s="4" t="s">
        <v>187</v>
      </c>
      <c r="U25" s="4" t="s">
        <v>352</v>
      </c>
      <c r="V25" s="4" t="s">
        <v>345</v>
      </c>
      <c r="W25" s="22" t="b">
        <f t="shared" si="1"/>
        <v>1</v>
      </c>
      <c r="X25">
        <f t="shared" si="2"/>
        <v>10</v>
      </c>
      <c r="Y25" s="29">
        <f t="shared" si="3"/>
        <v>2008</v>
      </c>
      <c r="Z25">
        <f t="shared" si="4"/>
        <v>16</v>
      </c>
    </row>
    <row r="26" spans="1:26" x14ac:dyDescent="0.35">
      <c r="A26" s="5">
        <v>2012</v>
      </c>
      <c r="B26" s="4" t="s">
        <v>199</v>
      </c>
      <c r="C26" s="6" t="s">
        <v>184</v>
      </c>
      <c r="D26" s="6" t="s">
        <v>360</v>
      </c>
      <c r="E26" s="7" t="s">
        <v>339</v>
      </c>
      <c r="F26" s="6" t="s">
        <v>421</v>
      </c>
      <c r="G26" s="23">
        <v>0.54545454545454541</v>
      </c>
      <c r="H26" s="10">
        <v>5</v>
      </c>
      <c r="I26" s="11">
        <v>7</v>
      </c>
      <c r="J26" s="11">
        <v>6</v>
      </c>
      <c r="K26" s="11">
        <v>4</v>
      </c>
      <c r="L26" s="11">
        <v>6</v>
      </c>
      <c r="M26" s="11">
        <v>2</v>
      </c>
      <c r="N26" s="11">
        <v>6</v>
      </c>
      <c r="O26" s="11">
        <v>7</v>
      </c>
      <c r="P26" s="11">
        <v>7</v>
      </c>
      <c r="Q26" s="12">
        <v>5</v>
      </c>
      <c r="R26" s="21">
        <f t="shared" si="0"/>
        <v>30</v>
      </c>
      <c r="S26" s="21">
        <f t="shared" si="0"/>
        <v>25</v>
      </c>
      <c r="T26" s="6" t="s">
        <v>186</v>
      </c>
      <c r="U26" s="6" t="s">
        <v>358</v>
      </c>
      <c r="V26" s="6" t="s">
        <v>348</v>
      </c>
      <c r="W26" s="22" t="b">
        <f t="shared" si="1"/>
        <v>1</v>
      </c>
      <c r="X26">
        <f t="shared" si="2"/>
        <v>10</v>
      </c>
      <c r="Y26" s="29">
        <f t="shared" si="3"/>
        <v>2008</v>
      </c>
      <c r="Z26">
        <f t="shared" si="4"/>
        <v>16</v>
      </c>
    </row>
    <row r="27" spans="1:26" x14ac:dyDescent="0.35">
      <c r="A27" s="3">
        <v>2011</v>
      </c>
      <c r="B27" s="4" t="s">
        <v>199</v>
      </c>
      <c r="C27" s="4" t="s">
        <v>184</v>
      </c>
      <c r="D27" s="4" t="s">
        <v>360</v>
      </c>
      <c r="E27" s="4" t="s">
        <v>339</v>
      </c>
      <c r="F27" s="4" t="s">
        <v>188</v>
      </c>
      <c r="G27" s="24">
        <v>0.66666666666666663</v>
      </c>
      <c r="H27" s="13">
        <v>6</v>
      </c>
      <c r="I27" s="14">
        <v>4</v>
      </c>
      <c r="J27" s="14">
        <v>6</v>
      </c>
      <c r="K27" s="14">
        <v>2</v>
      </c>
      <c r="L27" s="14">
        <v>6</v>
      </c>
      <c r="M27" s="14">
        <v>3</v>
      </c>
      <c r="N27" s="14"/>
      <c r="O27" s="14"/>
      <c r="P27" s="14"/>
      <c r="Q27" s="15"/>
      <c r="R27" s="21">
        <f t="shared" si="0"/>
        <v>18</v>
      </c>
      <c r="S27" s="21">
        <f t="shared" si="0"/>
        <v>9</v>
      </c>
      <c r="T27" s="4" t="s">
        <v>187</v>
      </c>
      <c r="U27" s="4" t="s">
        <v>352</v>
      </c>
      <c r="V27" s="4" t="s">
        <v>345</v>
      </c>
      <c r="W27" s="22" t="b">
        <f t="shared" si="1"/>
        <v>0</v>
      </c>
      <c r="X27">
        <f t="shared" si="2"/>
        <v>10</v>
      </c>
      <c r="Y27" s="29">
        <f t="shared" si="3"/>
        <v>2008</v>
      </c>
      <c r="Z27">
        <f t="shared" si="4"/>
        <v>16</v>
      </c>
    </row>
    <row r="28" spans="1:26" x14ac:dyDescent="0.35">
      <c r="A28" s="5">
        <v>2008</v>
      </c>
      <c r="B28" s="4" t="s">
        <v>199</v>
      </c>
      <c r="C28" s="6" t="s">
        <v>184</v>
      </c>
      <c r="D28" s="6" t="s">
        <v>360</v>
      </c>
      <c r="E28" s="7" t="s">
        <v>339</v>
      </c>
      <c r="F28" s="6" t="s">
        <v>418</v>
      </c>
      <c r="G28" s="23">
        <v>0.54761904761904767</v>
      </c>
      <c r="H28" s="10">
        <v>4</v>
      </c>
      <c r="I28" s="11">
        <v>6</v>
      </c>
      <c r="J28" s="11">
        <v>6</v>
      </c>
      <c r="K28" s="11">
        <v>4</v>
      </c>
      <c r="L28" s="11">
        <v>6</v>
      </c>
      <c r="M28" s="11">
        <v>3</v>
      </c>
      <c r="N28" s="11">
        <v>7</v>
      </c>
      <c r="O28" s="11">
        <v>6</v>
      </c>
      <c r="P28" s="11"/>
      <c r="Q28" s="12"/>
      <c r="R28" s="21">
        <f t="shared" si="0"/>
        <v>23</v>
      </c>
      <c r="S28" s="21">
        <f t="shared" si="0"/>
        <v>19</v>
      </c>
      <c r="T28" s="6" t="s">
        <v>185</v>
      </c>
      <c r="U28" s="6" t="s">
        <v>369</v>
      </c>
      <c r="V28" s="6" t="s">
        <v>347</v>
      </c>
      <c r="W28" s="22" t="b">
        <f t="shared" si="1"/>
        <v>1</v>
      </c>
      <c r="X28">
        <f t="shared" si="2"/>
        <v>10</v>
      </c>
      <c r="Y28" s="29">
        <f t="shared" si="3"/>
        <v>2008</v>
      </c>
      <c r="Z28">
        <f t="shared" si="4"/>
        <v>16</v>
      </c>
    </row>
    <row r="29" spans="1:26" x14ac:dyDescent="0.35">
      <c r="A29" s="5">
        <v>2018</v>
      </c>
      <c r="B29" s="4" t="s">
        <v>199</v>
      </c>
      <c r="C29" s="6" t="s">
        <v>178</v>
      </c>
      <c r="D29" s="6" t="s">
        <v>364</v>
      </c>
      <c r="E29" s="6" t="s">
        <v>357</v>
      </c>
      <c r="F29" s="6" t="s">
        <v>425</v>
      </c>
      <c r="G29" s="23">
        <v>0.58695652173913049</v>
      </c>
      <c r="H29" s="10">
        <v>6</v>
      </c>
      <c r="I29" s="11">
        <v>2</v>
      </c>
      <c r="J29" s="11">
        <v>6</v>
      </c>
      <c r="K29" s="11">
        <v>7</v>
      </c>
      <c r="L29" s="11">
        <v>6</v>
      </c>
      <c r="M29" s="11">
        <v>3</v>
      </c>
      <c r="N29" s="11">
        <v>3</v>
      </c>
      <c r="O29" s="11">
        <v>6</v>
      </c>
      <c r="P29" s="11">
        <v>6</v>
      </c>
      <c r="Q29" s="12">
        <v>1</v>
      </c>
      <c r="R29" s="21">
        <f t="shared" si="0"/>
        <v>27</v>
      </c>
      <c r="S29" s="21">
        <f t="shared" si="0"/>
        <v>19</v>
      </c>
      <c r="T29" s="6" t="s">
        <v>193</v>
      </c>
      <c r="U29" s="6" t="s">
        <v>379</v>
      </c>
      <c r="V29" s="6" t="s">
        <v>386</v>
      </c>
      <c r="W29" s="22" t="b">
        <f t="shared" si="1"/>
        <v>0</v>
      </c>
      <c r="X29">
        <f t="shared" si="2"/>
        <v>6</v>
      </c>
      <c r="Y29" s="29">
        <f t="shared" si="3"/>
        <v>2004</v>
      </c>
      <c r="Z29">
        <f t="shared" si="4"/>
        <v>20</v>
      </c>
    </row>
    <row r="30" spans="1:26" x14ac:dyDescent="0.35">
      <c r="A30" s="3">
        <v>2017</v>
      </c>
      <c r="B30" s="4" t="s">
        <v>199</v>
      </c>
      <c r="C30" s="4" t="s">
        <v>178</v>
      </c>
      <c r="D30" s="4" t="s">
        <v>364</v>
      </c>
      <c r="E30" s="4" t="s">
        <v>357</v>
      </c>
      <c r="F30" s="4" t="s">
        <v>192</v>
      </c>
      <c r="G30" s="24">
        <v>0.54545454545454541</v>
      </c>
      <c r="H30" s="13">
        <v>6</v>
      </c>
      <c r="I30" s="14">
        <v>4</v>
      </c>
      <c r="J30" s="14">
        <v>3</v>
      </c>
      <c r="K30" s="14">
        <v>6</v>
      </c>
      <c r="L30" s="14">
        <v>6</v>
      </c>
      <c r="M30" s="14">
        <v>1</v>
      </c>
      <c r="N30" s="14">
        <v>3</v>
      </c>
      <c r="O30" s="14">
        <v>6</v>
      </c>
      <c r="P30" s="14">
        <v>6</v>
      </c>
      <c r="Q30" s="15">
        <v>3</v>
      </c>
      <c r="R30" s="21">
        <f t="shared" si="0"/>
        <v>24</v>
      </c>
      <c r="S30" s="21">
        <f t="shared" si="0"/>
        <v>20</v>
      </c>
      <c r="T30" s="4" t="s">
        <v>186</v>
      </c>
      <c r="U30" s="4" t="s">
        <v>358</v>
      </c>
      <c r="V30" s="4" t="s">
        <v>348</v>
      </c>
      <c r="W30" s="22" t="b">
        <f t="shared" si="1"/>
        <v>1</v>
      </c>
      <c r="X30">
        <f t="shared" si="2"/>
        <v>6</v>
      </c>
      <c r="Y30" s="29">
        <f t="shared" si="3"/>
        <v>2004</v>
      </c>
      <c r="Z30">
        <f t="shared" si="4"/>
        <v>20</v>
      </c>
    </row>
    <row r="31" spans="1:26" x14ac:dyDescent="0.35">
      <c r="A31" s="5">
        <v>2010</v>
      </c>
      <c r="B31" s="4" t="s">
        <v>199</v>
      </c>
      <c r="C31" s="6" t="s">
        <v>178</v>
      </c>
      <c r="D31" s="6" t="s">
        <v>364</v>
      </c>
      <c r="E31" s="6" t="s">
        <v>357</v>
      </c>
      <c r="F31" s="6" t="s">
        <v>420</v>
      </c>
      <c r="G31" s="23">
        <v>0.59375</v>
      </c>
      <c r="H31" s="10">
        <v>6</v>
      </c>
      <c r="I31" s="11">
        <v>3</v>
      </c>
      <c r="J31" s="11">
        <v>6</v>
      </c>
      <c r="K31" s="11">
        <v>4</v>
      </c>
      <c r="L31" s="11">
        <v>7</v>
      </c>
      <c r="M31" s="11">
        <v>6</v>
      </c>
      <c r="N31" s="11"/>
      <c r="O31" s="11"/>
      <c r="P31" s="11"/>
      <c r="Q31" s="12"/>
      <c r="R31" s="21">
        <f t="shared" si="0"/>
        <v>19</v>
      </c>
      <c r="S31" s="21">
        <f t="shared" si="0"/>
        <v>13</v>
      </c>
      <c r="T31" s="6" t="s">
        <v>187</v>
      </c>
      <c r="U31" s="6" t="s">
        <v>352</v>
      </c>
      <c r="V31" s="6" t="s">
        <v>345</v>
      </c>
      <c r="W31" s="22" t="b">
        <f t="shared" si="1"/>
        <v>0</v>
      </c>
      <c r="X31">
        <f t="shared" si="2"/>
        <v>6</v>
      </c>
      <c r="Y31" s="29">
        <f t="shared" si="3"/>
        <v>2004</v>
      </c>
      <c r="Z31">
        <f t="shared" si="4"/>
        <v>20</v>
      </c>
    </row>
    <row r="32" spans="1:26" x14ac:dyDescent="0.35">
      <c r="A32" s="3">
        <v>2007</v>
      </c>
      <c r="B32" s="4" t="s">
        <v>199</v>
      </c>
      <c r="C32" s="4" t="s">
        <v>178</v>
      </c>
      <c r="D32" s="4" t="s">
        <v>364</v>
      </c>
      <c r="E32" s="4" t="s">
        <v>357</v>
      </c>
      <c r="F32" s="4" t="s">
        <v>417</v>
      </c>
      <c r="G32" s="24">
        <v>0.5757575757575758</v>
      </c>
      <c r="H32" s="13">
        <v>7</v>
      </c>
      <c r="I32" s="14">
        <v>6</v>
      </c>
      <c r="J32" s="14">
        <v>6</v>
      </c>
      <c r="K32" s="14">
        <v>4</v>
      </c>
      <c r="L32" s="14">
        <v>6</v>
      </c>
      <c r="M32" s="14">
        <v>4</v>
      </c>
      <c r="N32" s="14"/>
      <c r="O32" s="14"/>
      <c r="P32" s="14"/>
      <c r="Q32" s="15"/>
      <c r="R32" s="21">
        <f t="shared" si="0"/>
        <v>19</v>
      </c>
      <c r="S32" s="21">
        <f t="shared" si="0"/>
        <v>14</v>
      </c>
      <c r="T32" s="4" t="s">
        <v>183</v>
      </c>
      <c r="U32" s="4" t="s">
        <v>381</v>
      </c>
      <c r="V32" s="4" t="s">
        <v>388</v>
      </c>
      <c r="W32" s="22" t="b">
        <f t="shared" si="1"/>
        <v>0</v>
      </c>
      <c r="X32">
        <f t="shared" si="2"/>
        <v>6</v>
      </c>
      <c r="Y32" s="29">
        <f t="shared" si="3"/>
        <v>2004</v>
      </c>
      <c r="Z32">
        <f t="shared" si="4"/>
        <v>20</v>
      </c>
    </row>
    <row r="33" spans="1:26" x14ac:dyDescent="0.35">
      <c r="A33" s="5">
        <v>2006</v>
      </c>
      <c r="B33" s="4" t="s">
        <v>199</v>
      </c>
      <c r="C33" s="6" t="s">
        <v>178</v>
      </c>
      <c r="D33" s="6" t="s">
        <v>364</v>
      </c>
      <c r="E33" s="6" t="s">
        <v>357</v>
      </c>
      <c r="F33" s="6" t="s">
        <v>182</v>
      </c>
      <c r="G33" s="23">
        <v>0.63157894736842102</v>
      </c>
      <c r="H33" s="10">
        <v>5</v>
      </c>
      <c r="I33" s="11">
        <v>7</v>
      </c>
      <c r="J33" s="11">
        <v>7</v>
      </c>
      <c r="K33" s="11">
        <v>5</v>
      </c>
      <c r="L33" s="11">
        <v>6</v>
      </c>
      <c r="M33" s="11">
        <v>0</v>
      </c>
      <c r="N33" s="11">
        <v>6</v>
      </c>
      <c r="O33" s="11">
        <v>2</v>
      </c>
      <c r="P33" s="11"/>
      <c r="Q33" s="12"/>
      <c r="R33" s="21">
        <f t="shared" si="0"/>
        <v>24</v>
      </c>
      <c r="S33" s="21">
        <f t="shared" si="0"/>
        <v>14</v>
      </c>
      <c r="T33" s="6" t="s">
        <v>181</v>
      </c>
      <c r="U33" s="6" t="s">
        <v>382</v>
      </c>
      <c r="V33" s="6" t="s">
        <v>387</v>
      </c>
      <c r="W33" s="22" t="b">
        <f t="shared" si="1"/>
        <v>1</v>
      </c>
      <c r="X33">
        <f t="shared" si="2"/>
        <v>6</v>
      </c>
      <c r="Y33" s="29">
        <f t="shared" si="3"/>
        <v>2004</v>
      </c>
      <c r="Z33">
        <f t="shared" si="4"/>
        <v>20</v>
      </c>
    </row>
    <row r="34" spans="1:26" x14ac:dyDescent="0.35">
      <c r="A34" s="5">
        <v>2004</v>
      </c>
      <c r="B34" s="4" t="s">
        <v>199</v>
      </c>
      <c r="C34" s="6" t="s">
        <v>178</v>
      </c>
      <c r="D34" s="6" t="s">
        <v>364</v>
      </c>
      <c r="E34" s="6" t="s">
        <v>357</v>
      </c>
      <c r="F34" s="6" t="s">
        <v>416</v>
      </c>
      <c r="G34" s="23">
        <v>0.61290322580645162</v>
      </c>
      <c r="H34" s="10">
        <v>7</v>
      </c>
      <c r="I34" s="11">
        <v>6</v>
      </c>
      <c r="J34" s="11">
        <v>6</v>
      </c>
      <c r="K34" s="11">
        <v>4</v>
      </c>
      <c r="L34" s="11">
        <v>6</v>
      </c>
      <c r="M34" s="11">
        <v>2</v>
      </c>
      <c r="N34" s="11"/>
      <c r="O34" s="11"/>
      <c r="P34" s="11"/>
      <c r="Q34" s="12"/>
      <c r="R34" s="21">
        <f t="shared" si="0"/>
        <v>19</v>
      </c>
      <c r="S34" s="21">
        <f t="shared" si="0"/>
        <v>12</v>
      </c>
      <c r="T34" s="6" t="s">
        <v>175</v>
      </c>
      <c r="U34" s="6" t="s">
        <v>368</v>
      </c>
      <c r="V34" s="6" t="s">
        <v>340</v>
      </c>
      <c r="W34" s="22" t="b">
        <f t="shared" si="1"/>
        <v>0</v>
      </c>
      <c r="X34">
        <f t="shared" si="2"/>
        <v>6</v>
      </c>
      <c r="Y34" s="29">
        <f t="shared" si="3"/>
        <v>2004</v>
      </c>
      <c r="Z34">
        <f t="shared" si="4"/>
        <v>20</v>
      </c>
    </row>
    <row r="35" spans="1:26" x14ac:dyDescent="0.35">
      <c r="A35" s="3">
        <v>1967</v>
      </c>
      <c r="B35" s="4" t="s">
        <v>199</v>
      </c>
      <c r="C35" s="4" t="s">
        <v>107</v>
      </c>
      <c r="D35" s="4" t="s">
        <v>359</v>
      </c>
      <c r="E35" s="4" t="s">
        <v>355</v>
      </c>
      <c r="F35" s="4" t="s">
        <v>117</v>
      </c>
      <c r="G35" s="24">
        <v>0.66666666666666663</v>
      </c>
      <c r="H35" s="13">
        <v>6</v>
      </c>
      <c r="I35" s="14">
        <v>4</v>
      </c>
      <c r="J35" s="14">
        <v>6</v>
      </c>
      <c r="K35" s="14">
        <v>1</v>
      </c>
      <c r="L35" s="14">
        <v>6</v>
      </c>
      <c r="M35" s="14">
        <v>4</v>
      </c>
      <c r="N35" s="14"/>
      <c r="O35" s="14"/>
      <c r="P35" s="14"/>
      <c r="Q35" s="15"/>
      <c r="R35" s="21">
        <f t="shared" si="0"/>
        <v>18</v>
      </c>
      <c r="S35" s="21">
        <f t="shared" si="0"/>
        <v>9</v>
      </c>
      <c r="T35" s="4" t="s">
        <v>115</v>
      </c>
      <c r="U35" s="4" t="s">
        <v>362</v>
      </c>
      <c r="V35" s="4" t="s">
        <v>336</v>
      </c>
      <c r="W35" s="22" t="b">
        <f t="shared" si="1"/>
        <v>0</v>
      </c>
      <c r="X35">
        <f t="shared" si="2"/>
        <v>6</v>
      </c>
      <c r="Y35" s="29">
        <f t="shared" si="3"/>
        <v>1961</v>
      </c>
      <c r="Z35">
        <f t="shared" si="4"/>
        <v>63</v>
      </c>
    </row>
    <row r="36" spans="1:26" x14ac:dyDescent="0.35">
      <c r="A36" s="5">
        <v>1966</v>
      </c>
      <c r="B36" s="4" t="s">
        <v>199</v>
      </c>
      <c r="C36" s="6" t="s">
        <v>107</v>
      </c>
      <c r="D36" s="6" t="s">
        <v>359</v>
      </c>
      <c r="E36" s="6" t="s">
        <v>355</v>
      </c>
      <c r="F36" s="6" t="s">
        <v>116</v>
      </c>
      <c r="G36" s="23">
        <v>0.58536585365853655</v>
      </c>
      <c r="H36" s="10">
        <v>6</v>
      </c>
      <c r="I36" s="11">
        <v>4</v>
      </c>
      <c r="J36" s="11">
        <v>6</v>
      </c>
      <c r="K36" s="11">
        <v>8</v>
      </c>
      <c r="L36" s="11">
        <v>6</v>
      </c>
      <c r="M36" s="11">
        <v>2</v>
      </c>
      <c r="N36" s="11">
        <v>6</v>
      </c>
      <c r="O36" s="11">
        <v>3</v>
      </c>
      <c r="P36" s="11"/>
      <c r="Q36" s="12"/>
      <c r="R36" s="21">
        <f t="shared" si="0"/>
        <v>24</v>
      </c>
      <c r="S36" s="21">
        <f t="shared" si="0"/>
        <v>17</v>
      </c>
      <c r="T36" s="6" t="s">
        <v>115</v>
      </c>
      <c r="U36" s="6" t="s">
        <v>362</v>
      </c>
      <c r="V36" s="6" t="s">
        <v>336</v>
      </c>
      <c r="W36" s="22" t="b">
        <f t="shared" si="1"/>
        <v>1</v>
      </c>
      <c r="X36">
        <f t="shared" si="2"/>
        <v>6</v>
      </c>
      <c r="Y36" s="29">
        <f t="shared" si="3"/>
        <v>1961</v>
      </c>
      <c r="Z36">
        <f t="shared" si="4"/>
        <v>63</v>
      </c>
    </row>
    <row r="37" spans="1:26" x14ac:dyDescent="0.35">
      <c r="A37" s="3">
        <v>1965</v>
      </c>
      <c r="B37" s="4" t="s">
        <v>199</v>
      </c>
      <c r="C37" s="4" t="s">
        <v>107</v>
      </c>
      <c r="D37" s="4" t="s">
        <v>359</v>
      </c>
      <c r="E37" s="4" t="s">
        <v>355</v>
      </c>
      <c r="F37" s="4" t="s">
        <v>114</v>
      </c>
      <c r="G37" s="24">
        <v>0.52830188679245282</v>
      </c>
      <c r="H37" s="13">
        <v>7</v>
      </c>
      <c r="I37" s="14">
        <v>9</v>
      </c>
      <c r="J37" s="14">
        <v>2</v>
      </c>
      <c r="K37" s="14">
        <v>6</v>
      </c>
      <c r="L37" s="14">
        <v>6</v>
      </c>
      <c r="M37" s="14">
        <v>4</v>
      </c>
      <c r="N37" s="14">
        <v>7</v>
      </c>
      <c r="O37" s="14">
        <v>5</v>
      </c>
      <c r="P37" s="14">
        <v>6</v>
      </c>
      <c r="Q37" s="15">
        <v>1</v>
      </c>
      <c r="R37" s="21">
        <f t="shared" si="0"/>
        <v>28</v>
      </c>
      <c r="S37" s="21">
        <f t="shared" si="0"/>
        <v>25</v>
      </c>
      <c r="T37" s="4" t="s">
        <v>112</v>
      </c>
      <c r="U37" s="4" t="s">
        <v>359</v>
      </c>
      <c r="V37" s="4" t="s">
        <v>355</v>
      </c>
      <c r="W37" s="22" t="b">
        <f t="shared" si="1"/>
        <v>1</v>
      </c>
      <c r="X37">
        <f t="shared" si="2"/>
        <v>6</v>
      </c>
      <c r="Y37" s="29">
        <f t="shared" si="3"/>
        <v>1961</v>
      </c>
      <c r="Z37">
        <f t="shared" si="4"/>
        <v>63</v>
      </c>
    </row>
    <row r="38" spans="1:26" x14ac:dyDescent="0.35">
      <c r="A38" s="5">
        <v>1964</v>
      </c>
      <c r="B38" s="4" t="s">
        <v>199</v>
      </c>
      <c r="C38" s="6" t="s">
        <v>107</v>
      </c>
      <c r="D38" s="6" t="s">
        <v>359</v>
      </c>
      <c r="E38" s="6" t="s">
        <v>355</v>
      </c>
      <c r="F38" s="6" t="s">
        <v>113</v>
      </c>
      <c r="G38" s="23">
        <v>0.66666666666666663</v>
      </c>
      <c r="H38" s="10">
        <v>6</v>
      </c>
      <c r="I38" s="11">
        <v>3</v>
      </c>
      <c r="J38" s="11">
        <v>6</v>
      </c>
      <c r="K38" s="11">
        <v>4</v>
      </c>
      <c r="L38" s="11">
        <v>6</v>
      </c>
      <c r="M38" s="11">
        <v>2</v>
      </c>
      <c r="N38" s="11"/>
      <c r="O38" s="11"/>
      <c r="P38" s="11"/>
      <c r="Q38" s="12"/>
      <c r="R38" s="21">
        <f t="shared" si="0"/>
        <v>18</v>
      </c>
      <c r="S38" s="21">
        <f t="shared" si="0"/>
        <v>9</v>
      </c>
      <c r="T38" s="6" t="s">
        <v>112</v>
      </c>
      <c r="U38" s="6" t="s">
        <v>359</v>
      </c>
      <c r="V38" s="6" t="s">
        <v>355</v>
      </c>
      <c r="W38" s="22" t="b">
        <f t="shared" si="1"/>
        <v>0</v>
      </c>
      <c r="X38">
        <f t="shared" si="2"/>
        <v>6</v>
      </c>
      <c r="Y38" s="29">
        <f t="shared" si="3"/>
        <v>1961</v>
      </c>
      <c r="Z38">
        <f t="shared" si="4"/>
        <v>63</v>
      </c>
    </row>
    <row r="39" spans="1:26" x14ac:dyDescent="0.35">
      <c r="A39" s="3">
        <v>1963</v>
      </c>
      <c r="B39" s="4" t="s">
        <v>199</v>
      </c>
      <c r="C39" s="4" t="s">
        <v>107</v>
      </c>
      <c r="D39" s="4" t="s">
        <v>359</v>
      </c>
      <c r="E39" s="4" t="s">
        <v>355</v>
      </c>
      <c r="F39" s="4" t="s">
        <v>111</v>
      </c>
      <c r="G39" s="24">
        <v>0.72</v>
      </c>
      <c r="H39" s="13">
        <v>6</v>
      </c>
      <c r="I39" s="14">
        <v>3</v>
      </c>
      <c r="J39" s="14">
        <v>6</v>
      </c>
      <c r="K39" s="14">
        <v>3</v>
      </c>
      <c r="L39" s="14">
        <v>6</v>
      </c>
      <c r="M39" s="14">
        <v>1</v>
      </c>
      <c r="N39" s="14"/>
      <c r="O39" s="14"/>
      <c r="P39" s="14"/>
      <c r="Q39" s="15"/>
      <c r="R39" s="21">
        <f t="shared" si="0"/>
        <v>18</v>
      </c>
      <c r="S39" s="21">
        <f t="shared" si="0"/>
        <v>7</v>
      </c>
      <c r="T39" s="4" t="s">
        <v>110</v>
      </c>
      <c r="U39" s="4" t="s">
        <v>359</v>
      </c>
      <c r="V39" s="4" t="s">
        <v>355</v>
      </c>
      <c r="W39" s="22" t="b">
        <f t="shared" si="1"/>
        <v>0</v>
      </c>
      <c r="X39">
        <f t="shared" si="2"/>
        <v>6</v>
      </c>
      <c r="Y39" s="29">
        <f t="shared" si="3"/>
        <v>1961</v>
      </c>
      <c r="Z39">
        <f t="shared" si="4"/>
        <v>63</v>
      </c>
    </row>
    <row r="40" spans="1:26" x14ac:dyDescent="0.35">
      <c r="A40" s="3">
        <v>1961</v>
      </c>
      <c r="B40" s="4" t="s">
        <v>199</v>
      </c>
      <c r="C40" s="4" t="s">
        <v>107</v>
      </c>
      <c r="D40" s="4" t="s">
        <v>359</v>
      </c>
      <c r="E40" s="4" t="s">
        <v>355</v>
      </c>
      <c r="F40" s="4" t="s">
        <v>108</v>
      </c>
      <c r="G40" s="24">
        <v>0.52631578947368418</v>
      </c>
      <c r="H40" s="13">
        <v>1</v>
      </c>
      <c r="I40" s="14">
        <v>6</v>
      </c>
      <c r="J40" s="14">
        <v>6</v>
      </c>
      <c r="K40" s="14">
        <v>3</v>
      </c>
      <c r="L40" s="14">
        <v>7</v>
      </c>
      <c r="M40" s="14">
        <v>5</v>
      </c>
      <c r="N40" s="14">
        <v>6</v>
      </c>
      <c r="O40" s="14">
        <v>4</v>
      </c>
      <c r="P40" s="14"/>
      <c r="Q40" s="15"/>
      <c r="R40" s="21">
        <f t="shared" si="0"/>
        <v>20</v>
      </c>
      <c r="S40" s="21">
        <f t="shared" si="0"/>
        <v>18</v>
      </c>
      <c r="T40" s="4" t="s">
        <v>105</v>
      </c>
      <c r="U40" s="4" t="s">
        <v>359</v>
      </c>
      <c r="V40" s="4" t="s">
        <v>355</v>
      </c>
      <c r="W40" s="22" t="b">
        <f t="shared" si="1"/>
        <v>1</v>
      </c>
      <c r="X40">
        <f t="shared" si="2"/>
        <v>6</v>
      </c>
      <c r="Y40" s="29">
        <f t="shared" si="3"/>
        <v>1961</v>
      </c>
      <c r="Z40">
        <f t="shared" si="4"/>
        <v>63</v>
      </c>
    </row>
    <row r="41" spans="1:26" x14ac:dyDescent="0.35">
      <c r="A41" s="3">
        <v>2017</v>
      </c>
      <c r="B41" s="4" t="s">
        <v>334</v>
      </c>
      <c r="C41" s="4" t="s">
        <v>305</v>
      </c>
      <c r="D41" s="4" t="s">
        <v>362</v>
      </c>
      <c r="E41" s="8" t="s">
        <v>336</v>
      </c>
      <c r="F41" s="4" t="s">
        <v>226</v>
      </c>
      <c r="G41" s="24">
        <v>0.6</v>
      </c>
      <c r="H41" s="13">
        <v>6</v>
      </c>
      <c r="I41" s="14">
        <v>4</v>
      </c>
      <c r="J41" s="14">
        <v>6</v>
      </c>
      <c r="K41" s="14">
        <v>4</v>
      </c>
      <c r="L41" s="14"/>
      <c r="M41" s="14"/>
      <c r="N41" s="14"/>
      <c r="O41" s="14"/>
      <c r="P41" s="14"/>
      <c r="Q41" s="15"/>
      <c r="R41" s="21">
        <f t="shared" si="0"/>
        <v>12</v>
      </c>
      <c r="S41" s="21">
        <f t="shared" si="0"/>
        <v>8</v>
      </c>
      <c r="T41" s="4" t="s">
        <v>306</v>
      </c>
      <c r="U41" s="4" t="s">
        <v>362</v>
      </c>
      <c r="V41" s="4" t="s">
        <v>336</v>
      </c>
      <c r="W41" s="22" t="b">
        <f t="shared" si="1"/>
        <v>0</v>
      </c>
      <c r="X41">
        <f t="shared" si="2"/>
        <v>7</v>
      </c>
      <c r="Y41" s="29">
        <f t="shared" si="3"/>
        <v>2003</v>
      </c>
      <c r="Z41">
        <f t="shared" si="4"/>
        <v>21</v>
      </c>
    </row>
    <row r="42" spans="1:26" x14ac:dyDescent="0.35">
      <c r="A42" s="3">
        <v>2015</v>
      </c>
      <c r="B42" s="4" t="s">
        <v>334</v>
      </c>
      <c r="C42" s="4" t="s">
        <v>305</v>
      </c>
      <c r="D42" s="4" t="s">
        <v>362</v>
      </c>
      <c r="E42" s="8" t="s">
        <v>336</v>
      </c>
      <c r="F42" s="4" t="s">
        <v>438</v>
      </c>
      <c r="G42" s="24">
        <v>0.59090909090909094</v>
      </c>
      <c r="H42" s="13">
        <v>6</v>
      </c>
      <c r="I42" s="14">
        <v>3</v>
      </c>
      <c r="J42" s="14">
        <v>7</v>
      </c>
      <c r="K42" s="14">
        <v>6</v>
      </c>
      <c r="L42" s="14"/>
      <c r="M42" s="14"/>
      <c r="N42" s="14"/>
      <c r="O42" s="14"/>
      <c r="P42" s="14"/>
      <c r="Q42" s="15"/>
      <c r="R42" s="21">
        <f t="shared" si="0"/>
        <v>13</v>
      </c>
      <c r="S42" s="21">
        <f t="shared" si="0"/>
        <v>9</v>
      </c>
      <c r="T42" s="4" t="s">
        <v>312</v>
      </c>
      <c r="U42" s="4" t="s">
        <v>368</v>
      </c>
      <c r="V42" s="4" t="s">
        <v>340</v>
      </c>
      <c r="W42" s="22" t="b">
        <f t="shared" si="1"/>
        <v>0</v>
      </c>
      <c r="X42">
        <f t="shared" si="2"/>
        <v>7</v>
      </c>
      <c r="Y42" s="29">
        <f t="shared" si="3"/>
        <v>2003</v>
      </c>
      <c r="Z42">
        <f t="shared" si="4"/>
        <v>21</v>
      </c>
    </row>
    <row r="43" spans="1:26" x14ac:dyDescent="0.35">
      <c r="A43" s="5">
        <v>2010</v>
      </c>
      <c r="B43" s="4" t="s">
        <v>334</v>
      </c>
      <c r="C43" s="6" t="s">
        <v>305</v>
      </c>
      <c r="D43" s="6" t="s">
        <v>362</v>
      </c>
      <c r="E43" s="6" t="s">
        <v>336</v>
      </c>
      <c r="F43" s="6" t="s">
        <v>317</v>
      </c>
      <c r="G43" s="23">
        <v>0.55555555555555558</v>
      </c>
      <c r="H43" s="10">
        <v>6</v>
      </c>
      <c r="I43" s="11">
        <v>4</v>
      </c>
      <c r="J43" s="11">
        <v>3</v>
      </c>
      <c r="K43" s="11">
        <v>6</v>
      </c>
      <c r="L43" s="11">
        <v>6</v>
      </c>
      <c r="M43" s="11">
        <v>2</v>
      </c>
      <c r="N43" s="11"/>
      <c r="O43" s="11"/>
      <c r="P43" s="11"/>
      <c r="Q43" s="12"/>
      <c r="R43" s="21">
        <f t="shared" si="0"/>
        <v>15</v>
      </c>
      <c r="S43" s="21">
        <f t="shared" si="0"/>
        <v>12</v>
      </c>
      <c r="T43" s="6" t="s">
        <v>307</v>
      </c>
      <c r="U43" s="6" t="s">
        <v>367</v>
      </c>
      <c r="V43" s="6" t="s">
        <v>354</v>
      </c>
      <c r="W43" s="22" t="b">
        <f t="shared" si="1"/>
        <v>1</v>
      </c>
      <c r="X43">
        <f t="shared" si="2"/>
        <v>7</v>
      </c>
      <c r="Y43" s="29">
        <f t="shared" si="3"/>
        <v>2003</v>
      </c>
      <c r="Z43">
        <f t="shared" si="4"/>
        <v>21</v>
      </c>
    </row>
    <row r="44" spans="1:26" x14ac:dyDescent="0.35">
      <c r="A44" s="3">
        <v>2009</v>
      </c>
      <c r="B44" s="4" t="s">
        <v>334</v>
      </c>
      <c r="C44" s="4" t="s">
        <v>305</v>
      </c>
      <c r="D44" s="4" t="s">
        <v>362</v>
      </c>
      <c r="E44" s="8" t="s">
        <v>336</v>
      </c>
      <c r="F44" s="4" t="s">
        <v>316</v>
      </c>
      <c r="G44" s="24">
        <v>0.8</v>
      </c>
      <c r="H44" s="13">
        <v>6</v>
      </c>
      <c r="I44" s="14">
        <v>0</v>
      </c>
      <c r="J44" s="14">
        <v>6</v>
      </c>
      <c r="K44" s="14">
        <v>3</v>
      </c>
      <c r="L44" s="14"/>
      <c r="M44" s="14"/>
      <c r="N44" s="14"/>
      <c r="O44" s="14"/>
      <c r="P44" s="14"/>
      <c r="Q44" s="15"/>
      <c r="R44" s="21">
        <f t="shared" si="0"/>
        <v>12</v>
      </c>
      <c r="S44" s="21">
        <f t="shared" si="0"/>
        <v>3</v>
      </c>
      <c r="T44" s="4" t="s">
        <v>315</v>
      </c>
      <c r="U44" s="4" t="s">
        <v>368</v>
      </c>
      <c r="V44" s="4" t="s">
        <v>340</v>
      </c>
      <c r="W44" s="22" t="b">
        <f t="shared" si="1"/>
        <v>0</v>
      </c>
      <c r="X44">
        <f t="shared" si="2"/>
        <v>7</v>
      </c>
      <c r="Y44" s="29">
        <f t="shared" si="3"/>
        <v>2003</v>
      </c>
      <c r="Z44">
        <f t="shared" si="4"/>
        <v>21</v>
      </c>
    </row>
    <row r="45" spans="1:26" x14ac:dyDescent="0.35">
      <c r="A45" s="3">
        <v>2007</v>
      </c>
      <c r="B45" s="4" t="s">
        <v>334</v>
      </c>
      <c r="C45" s="4" t="s">
        <v>305</v>
      </c>
      <c r="D45" s="4" t="s">
        <v>362</v>
      </c>
      <c r="E45" s="8" t="s">
        <v>336</v>
      </c>
      <c r="F45" s="4" t="s">
        <v>233</v>
      </c>
      <c r="G45" s="24">
        <v>0.8</v>
      </c>
      <c r="H45" s="13">
        <v>6</v>
      </c>
      <c r="I45" s="14">
        <v>1</v>
      </c>
      <c r="J45" s="14">
        <v>6</v>
      </c>
      <c r="K45" s="14">
        <v>2</v>
      </c>
      <c r="L45" s="14"/>
      <c r="M45" s="14"/>
      <c r="N45" s="14"/>
      <c r="O45" s="14"/>
      <c r="P45" s="14"/>
      <c r="Q45" s="15"/>
      <c r="R45" s="21">
        <f t="shared" si="0"/>
        <v>12</v>
      </c>
      <c r="S45" s="21">
        <f t="shared" si="0"/>
        <v>3</v>
      </c>
      <c r="T45" s="4" t="s">
        <v>312</v>
      </c>
      <c r="U45" s="4" t="s">
        <v>368</v>
      </c>
      <c r="V45" s="4" t="s">
        <v>340</v>
      </c>
      <c r="W45" s="22" t="b">
        <f t="shared" si="1"/>
        <v>0</v>
      </c>
      <c r="X45">
        <f t="shared" si="2"/>
        <v>7</v>
      </c>
      <c r="Y45" s="29">
        <f t="shared" si="3"/>
        <v>2003</v>
      </c>
      <c r="Z45">
        <f t="shared" si="4"/>
        <v>21</v>
      </c>
    </row>
    <row r="46" spans="1:26" x14ac:dyDescent="0.35">
      <c r="A46" s="3">
        <v>2005</v>
      </c>
      <c r="B46" s="4" t="s">
        <v>334</v>
      </c>
      <c r="C46" s="4" t="s">
        <v>305</v>
      </c>
      <c r="D46" s="4" t="s">
        <v>362</v>
      </c>
      <c r="E46" s="8" t="s">
        <v>336</v>
      </c>
      <c r="F46" s="4" t="s">
        <v>310</v>
      </c>
      <c r="G46" s="24">
        <v>0.60869565217391308</v>
      </c>
      <c r="H46" s="13">
        <v>2</v>
      </c>
      <c r="I46" s="14">
        <v>6</v>
      </c>
      <c r="J46" s="14">
        <v>6</v>
      </c>
      <c r="K46" s="14">
        <v>3</v>
      </c>
      <c r="L46" s="14">
        <v>6</v>
      </c>
      <c r="M46" s="14">
        <v>0</v>
      </c>
      <c r="N46" s="14"/>
      <c r="O46" s="14"/>
      <c r="P46" s="14"/>
      <c r="Q46" s="15"/>
      <c r="R46" s="21">
        <f t="shared" si="0"/>
        <v>14</v>
      </c>
      <c r="S46" s="21">
        <f t="shared" si="0"/>
        <v>9</v>
      </c>
      <c r="T46" s="4" t="s">
        <v>303</v>
      </c>
      <c r="U46" s="4" t="s">
        <v>362</v>
      </c>
      <c r="V46" s="4" t="s">
        <v>336</v>
      </c>
      <c r="W46" s="22" t="b">
        <f t="shared" si="1"/>
        <v>1</v>
      </c>
      <c r="X46">
        <f t="shared" si="2"/>
        <v>7</v>
      </c>
      <c r="Y46" s="29">
        <f t="shared" si="3"/>
        <v>2003</v>
      </c>
      <c r="Z46">
        <f t="shared" si="4"/>
        <v>21</v>
      </c>
    </row>
    <row r="47" spans="1:26" x14ac:dyDescent="0.35">
      <c r="A47" s="3">
        <v>2003</v>
      </c>
      <c r="B47" s="4" t="s">
        <v>334</v>
      </c>
      <c r="C47" s="4" t="s">
        <v>305</v>
      </c>
      <c r="D47" s="4" t="s">
        <v>362</v>
      </c>
      <c r="E47" s="8" t="s">
        <v>336</v>
      </c>
      <c r="F47" s="4" t="s">
        <v>436</v>
      </c>
      <c r="G47" s="24">
        <v>0.5</v>
      </c>
      <c r="H47" s="13">
        <v>7</v>
      </c>
      <c r="I47" s="14">
        <v>6</v>
      </c>
      <c r="J47" s="14">
        <v>3</v>
      </c>
      <c r="K47" s="14">
        <v>6</v>
      </c>
      <c r="L47" s="14">
        <v>6</v>
      </c>
      <c r="M47" s="14">
        <v>4</v>
      </c>
      <c r="N47" s="14"/>
      <c r="O47" s="14"/>
      <c r="P47" s="14"/>
      <c r="Q47" s="15"/>
      <c r="R47" s="21">
        <f t="shared" si="0"/>
        <v>16</v>
      </c>
      <c r="S47" s="21">
        <f t="shared" si="0"/>
        <v>16</v>
      </c>
      <c r="T47" s="4" t="s">
        <v>306</v>
      </c>
      <c r="U47" s="4" t="s">
        <v>362</v>
      </c>
      <c r="V47" s="4" t="s">
        <v>336</v>
      </c>
      <c r="W47" s="22" t="b">
        <f t="shared" si="1"/>
        <v>1</v>
      </c>
      <c r="X47">
        <f t="shared" si="2"/>
        <v>7</v>
      </c>
      <c r="Y47" s="29">
        <f t="shared" si="3"/>
        <v>2003</v>
      </c>
      <c r="Z47">
        <f t="shared" si="4"/>
        <v>21</v>
      </c>
    </row>
  </sheetData>
  <conditionalFormatting sqref="W1:W1048576">
    <cfRule type="containsText" dxfId="0" priority="1" operator="containsText" text="TRUE">
      <formula>NOT(ISERROR(SEARCH("TRUE",W1)))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3457ce68-a032-483a-98a8-0f12f3a66e4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��< ? x m l   v e r s i o n = " 1 . 0 "   e n c o d i n g = " u t f - 1 6 " ? > < D a t a M a s h u p   x m l n s = " h t t p : / / s c h e m a s . m i c r o s o f t . c o m / D a t a M a s h u p " > A A A A A C w F A A B Q S w M E F A A C A A g A 2 L j V V F V 5 M Z i l A A A A 9 w A A A B I A H A B D b 2 5 m a W c v U G F j a 2 F n Z S 5 4 b W w g o h g A K K A U A A A A A A A A A A A A A A A A A A A A A A A A A A A A h Y 9 L C s I w G I S v U r J v X i J I + Z s i b i 0 I o r g N a W y D b S p N a n o 3 F x 7 J K 1 j R q j u X M / M N z N y v N 8 i G p o 4 u u n O m t S l i m K J I W 9 U W x p Y p 6 v 0 x X q B M w E a q k y x 1 N M L W J Y M z K a q 8 P y e E h B B w m O G 2 K w m n l J F D v t 6 q S j c y N t Z 5 a Z V G n 1 b x v 4 U E 7 F 9 j B M e M z j H j n G M K Z H I h N / Z L 8 H H w M / 0 x Y d X X v u + 0 0 D Z e 7 o B M E s j 7 h H g A U E s D B B Q A A g A I A N i 4 1 V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Y u N V U K V 4 5 5 S U C A A B J D g A A E w A c A E Z v c m 1 1 b G F z L 1 N l Y 3 R p b 2 4 x L m 0 g o h g A K K A U A A A A A A A A A A A A A A A A A A A A A A A A A A A A 7 V N N a 9 t A E L 0 b / B 8 G + V A J V C H J t u K 0 + N D Y D R R C 0 m L n V J W w l i b x g r x r d l d J h P F / 7 8 r y h 1 y 8 I W n p o U U + W H r z d k Y 7 M + 9 J T B T l D C b V M / j Y b r V b c k 4 E p t C x r q h U w O / h U y 6 V I B k l D G 6 W y G C B 7 J 0 E S d l D h h K S O V k s d b K 0 Y A g Z q n Y L 9 G / C c 5 G g j o z k o z f m S a 6 T l H 1 J M / R G n C k N p G 2 N P s S 3 E o W M w 2 g Q 3 z A c C / q I 8 B 5 u m X 4 K S V V R f n 6 K y Z z x j D 8 U M C l S h k V 8 9 3 U + j u 9 8 3 w d d i F E J K V F E o o r f e G N P P S v L c b + P M a M L q l A M r Y 6 t y M y x X B j x L F 8 w O Y x c + M w S n u r c Y d T 3 / c C F b z l X O F F F h s P D q 3 f N G f 5 w 3 K r 9 j j W a E / a A M C 2 W W A 5 m S m b 6 z F Q Q J u + 5 W F T V S 1 L a 1 a j c 1 c q q o o H + u t K M b u 5 Z r V 3 Y x U N D v G u I 9 w z x v i E e H c X X T r t F 2 a l u X i e S J / 7 v y c R 4 5 0 Y o f y 6 U J 8 p A E I W n 9 1 + 1 f S n 4 t m N p r 6 4 o Q 7 k J X V B G R P H X Z b G 7 4 X b b w P I s 2 / 0 H Y T 9 0 1 o e t T Z Y Z V d v d w 6 y A v T I O O 9 w c q U 7 s V g e 1 z W 1 o n V C d m + p R X h T 7 K r b l W n X 9 e N o f z m E D g V d W 2 I O w D r p 1 0 K u D f h 1 E d X B W B 4 M 6 O K + D w L f W v w o 3 f Y 1 y X 5 p X T c + e S d F V i 6 c Z k 6 q r 5 k 8 z 5 S S + M B X 1 v P J + R 1 R k T D o z M g N z u X M z p a d 5 x J 0 y U v q S k 8 A O n c Z N j Z t + z 0 0 G V X b N 1 P / v p 2 7 j p 8 Z P j Z / e 7 q e f U E s B A i 0 A F A A C A A g A 2 L j V V F V 5 M Z i l A A A A 9 w A A A B I A A A A A A A A A A A A A A A A A A A A A A E N v b m Z p Z y 9 Q Y W N r Y W d l L n h t b F B L A Q I t A B Q A A g A I A N i 4 1 V Q P y u m r p A A A A O k A A A A T A A A A A A A A A A A A A A A A A P E A A A B b Q 2 9 u d G V u d F 9 U e X B l c 1 0 u e G 1 s U E s B A i 0 A F A A C A A g A 2 L j V V C l e O e U l A g A A S Q 4 A A B M A A A A A A A A A A A A A A A A A 4 g E A A E Z v c m 1 1 b G F z L 1 N l Y 3 R p b 2 4 x L m 1 Q S w U G A A A A A A M A A w D C A A A A V A Q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/ j w A A A A A A A D c P A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t Z W 4 n c y U y M H N p b m d s Z X M l M j B j a G F t c G l v b n M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B U M j M 6 N T E 6 N D c u O T I 3 N j M x M 1 o i I C 8 + P E V u d H J 5 I F R 5 c G U 9 I k Z p b G x D b 2 x 1 b W 5 U e X B l c y I g V m F s d W U 9 I n N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Y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D b 2 x 1 b W 5 D b 3 V u d C Z x d W 9 0 O z o 2 L C Z x d W 9 0 O 0 t l e U N v b H V t b k 5 h b W V z J n F 1 b 3 Q 7 O l t d L C Z x d W 9 0 O 0 N v b H V t b k l k Z W 5 0 a X R p Z X M m c X V v d D s 6 W y Z x d W 9 0 O 1 N l Y 3 R p b 2 4 x L 0 x p c 3 Q g b 2 Y g Q X V z d H J h b G l h b i B P c G V u I G 1 l b l x 1 M D A y N 3 M g c 2 l u Z 2 x l c y B j a G F t c G l v b n M v Q 2 h h b m d l I F R 5 c G U u e 0 N v b H V t b j E s M H 0 m c X V v d D s s J n F 1 b 3 Q 7 U 2 V j d G l v b j E v T G l z d C B v Z i B B d X N 0 c m F s a W F u I E 9 w Z W 4 g b W V u X H U w M D I 3 c y B z a W 5 n b G V z I G N o Y W 1 w a W 9 u c y 9 D a G F u Z 2 U g V H l w Z S 5 7 Q 2 9 s d W 1 u M i w x f S Z x d W 9 0 O y w m c X V v d D t T Z W N 0 a W 9 u M S 9 M a X N 0 I G 9 m I E F 1 c 3 R y Y W x p Y W 4 g T 3 B l b i B t Z W 5 c d T A w M j d z I H N p b m d s Z X M g Y 2 h h b X B p b 2 5 z L 0 N o Y W 5 n Z S B U e X B l L n t D b 2 x 1 b W 4 z L D J 9 J n F 1 b 3 Q 7 L C Z x d W 9 0 O 1 N l Y 3 R p b 2 4 x L 0 x p c 3 Q g b 2 Y g Q X V z d H J h b G l h b i B P c G V u I G 1 l b l x 1 M D A y N 3 M g c 2 l u Z 2 x l c y B j a G F t c G l v b n M v Q 2 h h b m d l I F R 5 c G U u e 0 N v b H V t b j Q s M 3 0 m c X V v d D s s J n F 1 b 3 Q 7 U 2 V j d G l v b j E v T G l z d C B v Z i B B d X N 0 c m F s a W F u I E 9 w Z W 4 g b W V u X H U w M D I 3 c y B z a W 5 n b G V z I G N o Y W 1 w a W 9 u c y 9 D a G F u Z 2 U g V H l w Z S 5 7 Q 2 9 s d W 1 u N S w 0 f S Z x d W 9 0 O y w m c X V v d D t T Z W N 0 a W 9 u M S 9 M a X N 0 I G 9 m I E F 1 c 3 R y Y W x p Y W 4 g T 3 B l b i B t Z W 5 c d T A w M j d z I H N p b m d s Z X M g Y 2 h h b X B p b 2 5 z L 0 N o Y W 5 n Z S B U e X B l L n t D b 2 x 1 b W 4 2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G 1 l b i d z J T I w c 2 l u Z 2 x l c y U y M G N o Y W 1 w a W 9 u c y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k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2 L T I x V D A w O j A 0 O j A w L j E y O T c 2 O D F a I i A v P j x F b n R y e S B U e X B l P S J G a W x s Q 2 9 s d W 1 u V H l w Z X M i I F Z h b H V l P S J z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Q 2 9 s d W 1 u Q 2 9 1 b n Q m c X V v d D s 6 N i w m c X V v d D t L Z X l D b 2 x 1 b W 5 O Y W 1 l c y Z x d W 9 0 O z p b X S w m c X V v d D t D b 2 x 1 b W 5 J Z G V u d G l 0 a W V z J n F 1 b 3 Q 7 O l s m c X V v d D t T Z W N 0 a W 9 u M S 9 M a X N 0 I G 9 m I E F 1 c 3 R y Y W x p Y W 4 g T 3 B l b i B 3 b 2 1 l b l x 1 M D A y N 3 M g c 2 l u Z 2 x l c y B j a G F t c G l v b n M v Q 2 h h b m d l I F R 5 c G U u e 0 N v b H V t b j E s M H 0 m c X V v d D s s J n F 1 b 3 Q 7 U 2 V j d G l v b j E v T G l z d C B v Z i B B d X N 0 c m F s a W F u I E 9 w Z W 4 g d 2 9 t Z W 5 c d T A w M j d z I H N p b m d s Z X M g Y 2 h h b X B p b 2 5 z L 0 N o Y W 5 n Z S B U e X B l L n t D b 2 x 1 b W 4 y L D F 9 J n F 1 b 3 Q 7 L C Z x d W 9 0 O 1 N l Y 3 R p b 2 4 x L 0 x p c 3 Q g b 2 Y g Q X V z d H J h b G l h b i B P c G V u I H d v b W V u X H U w M D I 3 c y B z a W 5 n b G V z I G N o Y W 1 w a W 9 u c y 9 D a G F u Z 2 U g V H l w Z S 5 7 Q 2 9 s d W 1 u M y w y f S Z x d W 9 0 O y w m c X V v d D t T Z W N 0 a W 9 u M S 9 M a X N 0 I G 9 m I E F 1 c 3 R y Y W x p Y W 4 g T 3 B l b i B 3 b 2 1 l b l x 1 M D A y N 3 M g c 2 l u Z 2 x l c y B j a G F t c G l v b n M v Q 2 h h b m d l I F R 5 c G U u e 0 N v b H V t b j Q s M 3 0 m c X V v d D s s J n F 1 b 3 Q 7 U 2 V j d G l v b j E v T G l z d C B v Z i B B d X N 0 c m F s a W F u I E 9 w Z W 4 g d 2 9 t Z W 5 c d T A w M j d z I H N p b m d s Z X M g Y 2 h h b X B p b 2 5 z L 0 N o Y W 5 n Z S B U e X B l L n t D b 2 x 1 b W 4 1 L D R 9 J n F 1 b 3 Q 7 L C Z x d W 9 0 O 1 N l Y 3 R p b 2 4 x L 0 x p c 3 Q g b 2 Y g Q X V z d H J h b G l h b i B P c G V u I H d v b W V u X H U w M D I 3 c y B z a W 5 n b G V z I G N o Y W 1 w a W 9 u c y 9 D a G F u Z 2 U g V H l w Z S 5 7 Q 2 9 s d W 1 u N i w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G l z d C U y M G 9 m J T I w Q X V z d H J h b G l h b i U y M E 9 w Z W 4 l M j B 3 b 2 1 l b i d z J T I w c 2 l u Z 2 x l c y U y M G N o Y W 1 w a W 9 u c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M a X N 0 J T I w b 2 Y l M j B B d X N 0 c m F s a W F u J T I w T 3 B l b i U y M H d v b W V u J 3 M l M j B z a W 5 n b G V z J T I w Y 2 h h b X B p b 2 5 z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5 h d m l n Y X R p b 2 5 T d G V w T m F t Z S I g V m F s d W U 9 I n N O Y X Z p Z 2 F 0 a W 9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w N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N i 0 y M V Q x M j o 0 N T o y N y 4 3 N z g z O T I 1 W i I g L z 4 8 R W 5 0 c n k g V H l w Z T 0 i R m l s b E N v b H V t b l R 5 c G V z I i B W Y W x 1 Z T 0 i c 0 J n W U d C Z 0 1 H Q m d N R E F 3 P T 0 i I C 8 + P E V u d H J 5 I F R 5 c G U 9 I k Z p b G x D b 2 x 1 b W 5 O Y W 1 l c y I g V m F s d W U 9 I n N b J n F 1 b 3 Q 7 Q 2 9 s d W 1 u M S 4 x J n F 1 b 3 Q 7 L C Z x d W 9 0 O 0 N v b H V t b j E u M i Z x d W 9 0 O y w m c X V v d D t D b 2 x 1 b W 4 x L j M m c X V v d D s s J n F 1 b 3 Q 7 Q 2 9 s d W 1 u M S 4 0 J n F 1 b 3 Q 7 L C Z x d W 9 0 O 0 N v b H V t b j E u N S Z x d W 9 0 O y w m c X V v d D t D b 2 x 1 b W 4 x L j Y m c X V v d D s s J n F 1 b 3 Q 7 Q 2 9 s d W 1 u M S 4 3 J n F 1 b 3 Q 7 L C Z x d W 9 0 O 0 N v b H V t b j E u O C Z x d W 9 0 O y w m c X V v d D t D b 2 x 1 b W 4 x L j k m c X V v d D s s J n F 1 b 3 Q 7 Q 2 9 s d W 1 u M S 4 x M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a W 4 g c m F 0 Z S 9 D a G F u Z 2 V k I F R 5 c G U u e 0 N v b H V t b j E u M S w w f S Z x d W 9 0 O y w m c X V v d D t T Z W N 0 a W 9 u M S 9 3 a W 4 g c m F 0 Z S 9 D a G F u Z 2 V k I F R 5 c G U u e 0 N v b H V t b j E u M i w x f S Z x d W 9 0 O y w m c X V v d D t T Z W N 0 a W 9 u M S 9 3 a W 4 g c m F 0 Z S 9 D a G F u Z 2 V k I F R 5 c G U u e 0 N v b H V t b j E u M y w y f S Z x d W 9 0 O y w m c X V v d D t T Z W N 0 a W 9 u M S 9 3 a W 4 g c m F 0 Z S 9 D a G F u Z 2 V k I F R 5 c G U u e 0 N v b H V t b j E u N C w z f S Z x d W 9 0 O y w m c X V v d D t T Z W N 0 a W 9 u M S 9 3 a W 4 g c m F 0 Z S 9 D a G F u Z 2 V k I F R 5 c G U u e 0 N v b H V t b j E u N S w 0 f S Z x d W 9 0 O y w m c X V v d D t T Z W N 0 a W 9 u M S 9 3 a W 4 g c m F 0 Z S 9 D a G F u Z 2 V k I F R 5 c G U u e 0 N v b H V t b j E u N i w 1 f S Z x d W 9 0 O y w m c X V v d D t T Z W N 0 a W 9 u M S 9 3 a W 4 g c m F 0 Z S 9 D a G F u Z 2 V k I F R 5 c G U u e 0 N v b H V t b j E u N y w 2 f S Z x d W 9 0 O y w m c X V v d D t T Z W N 0 a W 9 u M S 9 3 a W 4 g c m F 0 Z S 9 D a G F u Z 2 V k I F R 5 c G U u e 0 N v b H V t b j E u O C w 3 f S Z x d W 9 0 O y w m c X V v d D t T Z W N 0 a W 9 u M S 9 3 a W 4 g c m F 0 Z S 9 D a G F u Z 2 V k I F R 5 c G U u e 0 N v b H V t b j E u O S w 4 f S Z x d W 9 0 O y w m c X V v d D t T Z W N 0 a W 9 u M S 9 3 a W 4 g c m F 0 Z S 9 D a G F u Z 2 V k I F R 5 c G U u e 0 N v b H V t b j E u M T A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3 d p b i B y Y X R l L 0 N o Y W 5 n Z W Q g V H l w Z S 5 7 Q 2 9 s d W 1 u M S 4 x L D B 9 J n F 1 b 3 Q 7 L C Z x d W 9 0 O 1 N l Y 3 R p b 2 4 x L 3 d p b i B y Y X R l L 0 N o Y W 5 n Z W Q g V H l w Z S 5 7 Q 2 9 s d W 1 u M S 4 y L D F 9 J n F 1 b 3 Q 7 L C Z x d W 9 0 O 1 N l Y 3 R p b 2 4 x L 3 d p b i B y Y X R l L 0 N o Y W 5 n Z W Q g V H l w Z S 5 7 Q 2 9 s d W 1 u M S 4 z L D J 9 J n F 1 b 3 Q 7 L C Z x d W 9 0 O 1 N l Y 3 R p b 2 4 x L 3 d p b i B y Y X R l L 0 N o Y W 5 n Z W Q g V H l w Z S 5 7 Q 2 9 s d W 1 u M S 4 0 L D N 9 J n F 1 b 3 Q 7 L C Z x d W 9 0 O 1 N l Y 3 R p b 2 4 x L 3 d p b i B y Y X R l L 0 N o Y W 5 n Z W Q g V H l w Z S 5 7 Q 2 9 s d W 1 u M S 4 1 L D R 9 J n F 1 b 3 Q 7 L C Z x d W 9 0 O 1 N l Y 3 R p b 2 4 x L 3 d p b i B y Y X R l L 0 N o Y W 5 n Z W Q g V H l w Z S 5 7 Q 2 9 s d W 1 u M S 4 2 L D V 9 J n F 1 b 3 Q 7 L C Z x d W 9 0 O 1 N l Y 3 R p b 2 4 x L 3 d p b i B y Y X R l L 0 N o Y W 5 n Z W Q g V H l w Z S 5 7 Q 2 9 s d W 1 u M S 4 3 L D Z 9 J n F 1 b 3 Q 7 L C Z x d W 9 0 O 1 N l Y 3 R p b 2 4 x L 3 d p b i B y Y X R l L 0 N o Y W 5 n Z W Q g V H l w Z S 5 7 Q 2 9 s d W 1 u M S 4 4 L D d 9 J n F 1 b 3 Q 7 L C Z x d W 9 0 O 1 N l Y 3 R p b 2 4 x L 3 d p b i B y Y X R l L 0 N o Y W 5 n Z W Q g V H l w Z S 5 7 Q 2 9 s d W 1 u M S 4 5 L D h 9 J n F 1 b 3 Q 7 L C Z x d W 9 0 O 1 N l Y 3 R p b 2 4 x L 3 d p b i B y Y X R l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I 6 N T c 6 M T Y u O D g 1 N z g 1 N 1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I p L 0 N o Y W 5 n Z W Q g V H l w Z S 5 7 Q 2 9 s d W 1 u M S 4 x L D B 9 J n F 1 b 3 Q 7 L C Z x d W 9 0 O 1 N l Y 3 R p b 2 4 x L 3 d p b i B y Y X R l I C g y K S 9 D a G F u Z 2 V k I F R 5 c G U u e 0 N v b H V t b j E u M i w x f S Z x d W 9 0 O y w m c X V v d D t T Z W N 0 a W 9 u M S 9 3 a W 4 g c m F 0 Z S A o M i k v Q 2 h h b m d l Z C B U e X B l L n t D b 2 x 1 b W 4 x L j M s M n 0 m c X V v d D s s J n F 1 b 3 Q 7 U 2 V j d G l v b j E v d 2 l u I H J h d G U g K D I p L 0 N o Y W 5 n Z W Q g V H l w Z S 5 7 Q 2 9 s d W 1 u M S 4 0 L D N 9 J n F 1 b 3 Q 7 L C Z x d W 9 0 O 1 N l Y 3 R p b 2 4 x L 3 d p b i B y Y X R l I C g y K S 9 D a G F u Z 2 V k I F R 5 c G U u e 0 N v b H V t b j E u N S w 0 f S Z x d W 9 0 O y w m c X V v d D t T Z W N 0 a W 9 u M S 9 3 a W 4 g c m F 0 Z S A o M i k v Q 2 h h b m d l Z C B U e X B l L n t D b 2 x 1 b W 4 x L j Y s N X 0 m c X V v d D s s J n F 1 b 3 Q 7 U 2 V j d G l v b j E v d 2 l u I H J h d G U g K D I p L 0 N o Y W 5 n Z W Q g V H l w Z S 5 7 Q 2 9 s d W 1 u M S 4 3 L D Z 9 J n F 1 b 3 Q 7 L C Z x d W 9 0 O 1 N l Y 3 R p b 2 4 x L 3 d p b i B y Y X R l I C g y K S 9 D a G F u Z 2 V k I F R 5 c G U u e 0 N v b H V t b j E u O C w 3 f S Z x d W 9 0 O y w m c X V v d D t T Z W N 0 a W 9 u M S 9 3 a W 4 g c m F 0 Z S A o M i k v Q 2 h h b m d l Z C B U e X B l L n t D b 2 x 1 b W 4 x L j k s O H 0 m c X V v d D s s J n F 1 b 3 Q 7 U 2 V j d G l v b j E v d 2 l u I H J h d G U g K D I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2 l u J T I w c m F 0 Z S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T m F 2 a W d h d G l v b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Y t M j F U M T M 6 M D I 6 M j U u N T g z N T M 2 O V o i I C 8 + P E V u d H J 5 I F R 5 c G U 9 I k Z p b G x D b 2 x 1 b W 5 U e X B l c y I g V m F s d W U 9 I n N C Z 0 1 E Q m d N R 0 J n T U R B d z 0 9 I i A v P j x F b n R y e S B U e X B l P S J G a W x s Q 2 9 s d W 1 u T m F t Z X M i I F Z h b H V l P S J z W y Z x d W 9 0 O 0 N v b H V t b j E u M S Z x d W 9 0 O y w m c X V v d D t D b 2 x 1 b W 4 x L j I m c X V v d D s s J n F 1 b 3 Q 7 Q 2 9 s d W 1 u M S 4 z J n F 1 b 3 Q 7 L C Z x d W 9 0 O 0 N v b H V t b j E u N C Z x d W 9 0 O y w m c X V v d D t D b 2 x 1 b W 4 x L j U m c X V v d D s s J n F 1 b 3 Q 7 Q 2 9 s d W 1 u M S 4 2 J n F 1 b 3 Q 7 L C Z x d W 9 0 O 0 N v b H V t b j E u N y Z x d W 9 0 O y w m c X V v d D t D b 2 x 1 b W 4 x L j g m c X V v d D s s J n F 1 b 3 Q 7 Q 2 9 s d W 1 u M S 4 5 J n F 1 b 3 Q 7 L C Z x d W 9 0 O 0 N v b H V t b j E u M T A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d 2 l u I H J h d G U g K D M p L 0 N o Y W 5 n Z W Q g V H l w Z S 5 7 Q 2 9 s d W 1 u M S 4 x L D B 9 J n F 1 b 3 Q 7 L C Z x d W 9 0 O 1 N l Y 3 R p b 2 4 x L 3 d p b i B y Y X R l I C g z K S 9 D a G F u Z 2 V k I F R 5 c G U u e 0 N v b H V t b j E u M i w x f S Z x d W 9 0 O y w m c X V v d D t T Z W N 0 a W 9 u M S 9 3 a W 4 g c m F 0 Z S A o M y k v Q 2 h h b m d l Z C B U e X B l L n t D b 2 x 1 b W 4 x L j M s M n 0 m c X V v d D s s J n F 1 b 3 Q 7 U 2 V j d G l v b j E v d 2 l u I H J h d G U g K D M p L 0 N o Y W 5 n Z W Q g V H l w Z S 5 7 Q 2 9 s d W 1 u M S 4 0 L D N 9 J n F 1 b 3 Q 7 L C Z x d W 9 0 O 1 N l Y 3 R p b 2 4 x L 3 d p b i B y Y X R l I C g z K S 9 D a G F u Z 2 V k I F R 5 c G U u e 0 N v b H V t b j E u N S w 0 f S Z x d W 9 0 O y w m c X V v d D t T Z W N 0 a W 9 u M S 9 3 a W 4 g c m F 0 Z S A o M y k v Q 2 h h b m d l Z C B U e X B l L n t D b 2 x 1 b W 4 x L j Y s N X 0 m c X V v d D s s J n F 1 b 3 Q 7 U 2 V j d G l v b j E v d 2 l u I H J h d G U g K D M p L 0 N o Y W 5 n Z W Q g V H l w Z S 5 7 Q 2 9 s d W 1 u M S 4 3 L D Z 9 J n F 1 b 3 Q 7 L C Z x d W 9 0 O 1 N l Y 3 R p b 2 4 x L 3 d p b i B y Y X R l I C g z K S 9 D a G F u Z 2 V k I F R 5 c G U u e 0 N v b H V t b j E u O C w 3 f S Z x d W 9 0 O y w m c X V v d D t T Z W N 0 a W 9 u M S 9 3 a W 4 g c m F 0 Z S A o M y k v Q 2 h h b m d l Z C B U e X B l L n t D b 2 x 1 b W 4 x L j k s O H 0 m c X V v d D s s J n F 1 b 3 Q 7 U 2 V j d G l v b j E v d 2 l u I H J h d G U g K D M p L 0 N o Y W 5 n Z W Q g V H l w Z S 5 7 Q 2 9 s d W 1 u M S 4 x M C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2 l u J T I w c m F 0 Z S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1 N w b G l 0 J T I w Q 2 9 s d W 1 u J T I w Y n k l M j B E Z W x p b W l 0 Z X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a W 4 l M j B y Y X R l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H m o c a g i W 9 B h r k m c s J S 3 F k A A A A A A g A A A A A A E G Y A A A A B A A A g A A A A w E S j v W Z 0 W E H Z w t r M + w / M 8 R m x b 5 h b p o p T 9 4 1 G m i x m s + g A A A A A D o A A A A A C A A A g A A A A p 5 / H R R b z o I b T E u o Y D 8 e d I q j m g T t b A c A i j 8 f z p X i p e F 9 Q A A A A l X p 5 O t W p K C V 0 k j 7 3 n 4 u r e / q U Z f P w q + s a A K F p l K K p D 8 e N W O t T H E V O 5 P I 4 J E V i t b J p y 6 c e k v X e o y Z W i T K S X / F q C P Z Z m m Z S y S H O 1 a 5 d C 8 m p a f Z A A A A A x 1 i Z 2 J c 8 x 0 v e v b / d z I 3 / T i C / U 9 B w Q f I X p e u q l E 6 V J H B D A / R J d q C Y G X y k H / a B p i a j u / G C 0 F N E N f i T Z N m o v + 3 k 7 g = = < / D a t a M a s h u p > 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B3A21E0D3CC14F86060C4E435AB7A1" ma:contentTypeVersion="13" ma:contentTypeDescription="Create a new document." ma:contentTypeScope="" ma:versionID="381ff5fdfa75c34a4989351f7f057723">
  <xsd:schema xmlns:xsd="http://www.w3.org/2001/XMLSchema" xmlns:xs="http://www.w3.org/2001/XMLSchema" xmlns:p="http://schemas.microsoft.com/office/2006/metadata/properties" xmlns:ns3="3457ce68-a032-483a-98a8-0f12f3a66e48" xmlns:ns4="62ca2435-ca04-4302-aa0d-bbf577f695cb" targetNamespace="http://schemas.microsoft.com/office/2006/metadata/properties" ma:root="true" ma:fieldsID="89e87a51ac0cffdd20f731c54dd3b728" ns3:_="" ns4:_="">
    <xsd:import namespace="3457ce68-a032-483a-98a8-0f12f3a66e48"/>
    <xsd:import namespace="62ca2435-ca04-4302-aa0d-bbf577f695cb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  <xsd:element ref="ns3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457ce68-a032-483a-98a8-0f12f3a66e4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5" nillable="true" ma:displayName="_activity" ma:hidden="true" ma:internalName="_activity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2ca2435-ca04-4302-aa0d-bbf577f695cb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8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8715ACA-26B7-4049-A980-C0119FA2DDEE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terms/"/>
    <ds:schemaRef ds:uri="http://www.w3.org/XML/1998/namespace"/>
    <ds:schemaRef ds:uri="62ca2435-ca04-4302-aa0d-bbf577f695cb"/>
    <ds:schemaRef ds:uri="http://purl.org/dc/dcmitype/"/>
    <ds:schemaRef ds:uri="http://schemas.microsoft.com/office/infopath/2007/PartnerControls"/>
    <ds:schemaRef ds:uri="3457ce68-a032-483a-98a8-0f12f3a66e48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FB7F0127-10EC-4332-8B1F-3DC05E66C18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2972C832-81BD-4D18-A9BC-2733855288BC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EEEBF723-90BB-4BE6-92F8-3C2EFEB9E7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457ce68-a032-483a-98a8-0f12f3a66e48"/>
    <ds:schemaRef ds:uri="62ca2435-ca04-4302-aa0d-bbf577f695c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Australian Open</vt:lpstr>
      <vt:lpstr>Men's data</vt:lpstr>
      <vt:lpstr>Women's data</vt:lpstr>
      <vt:lpstr>Top5+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268</dc:creator>
  <cp:lastModifiedBy>Siddharth Abhiram</cp:lastModifiedBy>
  <dcterms:created xsi:type="dcterms:W3CDTF">2015-06-05T18:17:20Z</dcterms:created>
  <dcterms:modified xsi:type="dcterms:W3CDTF">2024-04-30T17:01:07Z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2023-03-23T08:13:57Z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cbf75c08-806c-4c33-8dec-aa63f722b7ad</vt:lpwstr>
  </property>
  <property fmtid="{D5CDD505-2E9C-101B-9397-08002B2CF9AE}" pid="8" name="MSIP_Label_51a6c3db-1667-4f49-995a-8b9973972958_ContentBits">
    <vt:lpwstr>0</vt:lpwstr>
  </property>
  <property fmtid="{D5CDD505-2E9C-101B-9397-08002B2CF9AE}" pid="9" name="ContentTypeId">
    <vt:lpwstr>0x01010029B3A21E0D3CC14F86060C4E435AB7A1</vt:lpwstr>
  </property>
</Properties>
</file>