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omments1.xml" ContentType="application/vnd.openxmlformats-officedocument.spreadsheetml.comments+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usiness Analytics(2018)\Homework\HW4-Cluster analysis\"/>
    </mc:Choice>
  </mc:AlternateContent>
  <bookViews>
    <workbookView xWindow="720" yWindow="396" windowWidth="22752" windowHeight="9696"/>
  </bookViews>
  <sheets>
    <sheet name="Data1" sheetId="1" r:id="rId1"/>
    <sheet name="Q1-Q15" sheetId="3" r:id="rId2"/>
    <sheet name="Q16-Q20" sheetId="4" r:id="rId3"/>
    <sheet name="Data2" sheetId="2" r:id="rId4"/>
    <sheet name="Q21-Q35" sheetId="5" r:id="rId5"/>
  </sheets>
  <calcPr calcId="152511"/>
</workbook>
</file>

<file path=xl/calcChain.xml><?xml version="1.0" encoding="utf-8"?>
<calcChain xmlns="http://schemas.openxmlformats.org/spreadsheetml/2006/main">
  <c r="D42" i="5" l="1"/>
  <c r="D41" i="5"/>
  <c r="K41" i="4" l="1"/>
  <c r="K40" i="4"/>
  <c r="K39" i="4"/>
  <c r="G11" i="4"/>
  <c r="L5" i="4" s="1"/>
  <c r="F11" i="4"/>
  <c r="K8" i="4" s="1"/>
  <c r="L9" i="4"/>
  <c r="L7" i="4"/>
  <c r="G7" i="4"/>
  <c r="I7" i="4" s="1"/>
  <c r="F7" i="4"/>
  <c r="H8" i="4" s="1"/>
  <c r="K5" i="4"/>
  <c r="G5" i="4"/>
  <c r="N5" i="4" s="1"/>
  <c r="F5" i="4"/>
  <c r="H5" i="4" s="1"/>
  <c r="L4" i="4"/>
  <c r="K4" i="4"/>
  <c r="L2" i="4"/>
  <c r="G2" i="4"/>
  <c r="I2" i="4" s="1"/>
  <c r="F2" i="4"/>
  <c r="H3" i="4" s="1"/>
  <c r="F2" i="3"/>
  <c r="H2" i="3" s="1"/>
  <c r="G2" i="3"/>
  <c r="I2" i="3" s="1"/>
  <c r="I3" i="3"/>
  <c r="H4" i="3"/>
  <c r="I4" i="3"/>
  <c r="F5" i="3"/>
  <c r="H5" i="3" s="1"/>
  <c r="G5" i="3"/>
  <c r="I5" i="3" s="1"/>
  <c r="H6" i="3"/>
  <c r="F7" i="3"/>
  <c r="G7" i="3"/>
  <c r="N7" i="3" s="1"/>
  <c r="F11" i="3"/>
  <c r="K7" i="3" s="1"/>
  <c r="G11" i="3"/>
  <c r="L3" i="3" s="1"/>
  <c r="I4" i="4" l="1"/>
  <c r="M7" i="3"/>
  <c r="M2" i="3"/>
  <c r="I6" i="3"/>
  <c r="J5" i="3" s="1"/>
  <c r="N2" i="4"/>
  <c r="M5" i="4"/>
  <c r="N7" i="4"/>
  <c r="N11" i="4" s="1"/>
  <c r="I3" i="4"/>
  <c r="I8" i="4"/>
  <c r="I9" i="4"/>
  <c r="H7" i="4"/>
  <c r="J7" i="4" s="1"/>
  <c r="M41" i="4" s="1"/>
  <c r="O41" i="4" s="1"/>
  <c r="H2" i="4"/>
  <c r="H6" i="4"/>
  <c r="J5" i="4" s="1"/>
  <c r="M40" i="4" s="1"/>
  <c r="O40" i="4" s="1"/>
  <c r="L8" i="4"/>
  <c r="K3" i="4"/>
  <c r="I6" i="4"/>
  <c r="K7" i="4"/>
  <c r="H9" i="4"/>
  <c r="L3" i="4"/>
  <c r="L11" i="4" s="1"/>
  <c r="I5" i="4"/>
  <c r="K6" i="4"/>
  <c r="K2" i="4"/>
  <c r="H4" i="4"/>
  <c r="L6" i="4"/>
  <c r="M7" i="4"/>
  <c r="K9" i="4"/>
  <c r="M2" i="4"/>
  <c r="M11" i="4" s="1"/>
  <c r="I8" i="3"/>
  <c r="H7" i="3"/>
  <c r="K4" i="3"/>
  <c r="M5" i="3"/>
  <c r="M11" i="3" s="1"/>
  <c r="K8" i="3"/>
  <c r="L5" i="3"/>
  <c r="I9" i="3"/>
  <c r="L7" i="3"/>
  <c r="H9" i="3"/>
  <c r="H3" i="3"/>
  <c r="J2" i="3" s="1"/>
  <c r="L8" i="3"/>
  <c r="I7" i="3"/>
  <c r="N5" i="3"/>
  <c r="L4" i="3"/>
  <c r="N2" i="3"/>
  <c r="H8" i="3"/>
  <c r="K2" i="3"/>
  <c r="L2" i="3"/>
  <c r="K5" i="3"/>
  <c r="L9" i="3"/>
  <c r="L6" i="3"/>
  <c r="K9" i="3"/>
  <c r="K6" i="3"/>
  <c r="K3" i="3"/>
  <c r="N13" i="4" l="1"/>
  <c r="J7" i="3"/>
  <c r="I11" i="3"/>
  <c r="I11" i="4"/>
  <c r="K11" i="4"/>
  <c r="L13" i="4" s="1"/>
  <c r="H11" i="4"/>
  <c r="J2" i="4"/>
  <c r="M39" i="4" s="1"/>
  <c r="O39" i="4" s="1"/>
  <c r="H11" i="3"/>
  <c r="I13" i="3" s="1"/>
  <c r="N11" i="3"/>
  <c r="N13" i="3"/>
  <c r="L11" i="3"/>
  <c r="K11" i="3"/>
  <c r="I13" i="4" l="1"/>
  <c r="L13" i="3"/>
</calcChain>
</file>

<file path=xl/comments1.xml><?xml version="1.0" encoding="utf-8"?>
<comments xmlns="http://schemas.openxmlformats.org/spreadsheetml/2006/main">
  <authors>
    <author>Chris Albright</author>
  </authors>
  <commentList>
    <comment ref="B14" authorId="0" shapeId="0">
      <text>
        <r>
          <rPr>
            <sz val="8"/>
            <color indexed="81"/>
            <rFont val="Tahoma"/>
            <family val="2"/>
          </rPr>
          <t>Level of education:
1: high school only
2: undergrad degree
3: master's degree
4: doctorate</t>
        </r>
        <r>
          <rPr>
            <sz val="8"/>
            <color indexed="81"/>
            <rFont val="Tahoma"/>
            <family val="2"/>
          </rPr>
          <t xml:space="preserve">
</t>
        </r>
      </text>
    </comment>
    <comment ref="C14" authorId="0" shapeId="0">
      <text>
        <r>
          <rPr>
            <sz val="8"/>
            <color indexed="81"/>
            <rFont val="Tahoma"/>
            <family val="2"/>
          </rPr>
          <t>Combined annual salary of husband and wife</t>
        </r>
        <r>
          <rPr>
            <sz val="8"/>
            <color indexed="81"/>
            <rFont val="Tahoma"/>
            <family val="2"/>
          </rPr>
          <t xml:space="preserve">
</t>
        </r>
      </text>
    </comment>
    <comment ref="D14" authorId="0" shapeId="0">
      <text>
        <r>
          <rPr>
            <sz val="8"/>
            <color indexed="81"/>
            <rFont val="Tahoma"/>
            <family val="2"/>
          </rPr>
          <t>Value of cars owned</t>
        </r>
        <r>
          <rPr>
            <sz val="8"/>
            <color indexed="81"/>
            <rFont val="Tahoma"/>
            <family val="2"/>
          </rPr>
          <t xml:space="preserve">
</t>
        </r>
      </text>
    </comment>
    <comment ref="E14" authorId="0" shapeId="0">
      <text>
        <r>
          <rPr>
            <sz val="8"/>
            <color indexed="81"/>
            <rFont val="Tahoma"/>
            <family val="2"/>
          </rPr>
          <t>Value of home</t>
        </r>
        <r>
          <rPr>
            <sz val="8"/>
            <color indexed="81"/>
            <rFont val="Tahoma"/>
            <family val="2"/>
          </rPr>
          <t xml:space="preserve">
</t>
        </r>
      </text>
    </comment>
    <comment ref="F14" authorId="0" shapeId="0">
      <text>
        <r>
          <rPr>
            <sz val="8"/>
            <color indexed="81"/>
            <rFont val="Tahoma"/>
            <family val="2"/>
          </rPr>
          <t xml:space="preserve">Level of savings (stocks, bonds, etc.)
</t>
        </r>
      </text>
    </comment>
    <comment ref="G14" authorId="0" shapeId="0">
      <text>
        <r>
          <rPr>
            <sz val="8"/>
            <color indexed="81"/>
            <rFont val="Tahoma"/>
            <family val="2"/>
          </rPr>
          <t xml:space="preserve">Social climber index (scale of 1-10, where 1 means very unconcerned about social status, 10 means very concerned)
</t>
        </r>
      </text>
    </comment>
  </commentList>
</comments>
</file>

<file path=xl/sharedStrings.xml><?xml version="1.0" encoding="utf-8"?>
<sst xmlns="http://schemas.openxmlformats.org/spreadsheetml/2006/main" count="249" uniqueCount="159">
  <si>
    <t>X</t>
  </si>
  <si>
    <t>Y</t>
  </si>
  <si>
    <t>Cluster</t>
  </si>
  <si>
    <t>New case</t>
  </si>
  <si>
    <t>case #</t>
  </si>
  <si>
    <t>EducLevel -- 1 = high school only</t>
  </si>
  <si>
    <t xml:space="preserve">             2 = undergrad degree</t>
  </si>
  <si>
    <t xml:space="preserve">             3 = master's degree</t>
  </si>
  <si>
    <t xml:space="preserve">             4 = doctorate</t>
  </si>
  <si>
    <t>Salary -- combined salaries (in $1,000s) of husband and wife</t>
  </si>
  <si>
    <t>Cars -- value (purchase price, in $1,000s) of all cars owned</t>
  </si>
  <si>
    <t>Home -- fair market value of home (in $1,000s)</t>
  </si>
  <si>
    <t>Savings -- total value of savings (stocks, bonds, investment real estate, etc., in $1,000s)</t>
  </si>
  <si>
    <t>SCIndex -- "social climbing index" scale from 1-10, where 1 means very unconcerned about social status, 10 means very concerned</t>
  </si>
  <si>
    <t>Couple</t>
  </si>
  <si>
    <t>EducLevel</t>
  </si>
  <si>
    <t>Salary</t>
  </si>
  <si>
    <t>Cars</t>
  </si>
  <si>
    <t>Home</t>
  </si>
  <si>
    <t>Savings</t>
  </si>
  <si>
    <t>SCIndex</t>
  </si>
  <si>
    <t>A random sample of married customers of a chain of Mid-west based clothing stores.</t>
  </si>
  <si>
    <t>Couple -- unique ID for each couple</t>
  </si>
  <si>
    <t>New point</t>
  </si>
  <si>
    <t>Overall-mean</t>
  </si>
  <si>
    <t>Cl-mean</t>
  </si>
  <si>
    <t>Overall X-mean</t>
  </si>
  <si>
    <t>Overall Y-mean</t>
  </si>
  <si>
    <t>Sq-dev for X in cluster</t>
  </si>
  <si>
    <t>Sq-dev for Y in cluster</t>
  </si>
  <si>
    <t>Sq-dev for X overall</t>
  </si>
  <si>
    <t>Sq-dev for Y overall</t>
  </si>
  <si>
    <t>WSS for X</t>
  </si>
  <si>
    <t>WSS for Y</t>
  </si>
  <si>
    <t>WSS</t>
  </si>
  <si>
    <t>TSS for X</t>
  </si>
  <si>
    <t>TSS for Y</t>
  </si>
  <si>
    <t>TSS</t>
  </si>
  <si>
    <t>X-mean in cluster</t>
  </si>
  <si>
    <t>Y-mean in cluster</t>
  </si>
  <si>
    <t>BSS for X in cluster</t>
  </si>
  <si>
    <t>BSS for Y in cluster</t>
  </si>
  <si>
    <t>BSS for X</t>
  </si>
  <si>
    <t>BSS for Y</t>
  </si>
  <si>
    <t>BSS</t>
  </si>
  <si>
    <t>WSS for cluster</t>
  </si>
  <si>
    <t xml:space="preserve">The only WSS that is affected is that of the cluster that receives the new case. </t>
  </si>
  <si>
    <t>So we need only calculate the change in WSS for each of the three clusters separately.</t>
  </si>
  <si>
    <t>For Cluster 1, the new WSS is…</t>
  </si>
  <si>
    <t>For Cluster 2, the new WSS is…</t>
  </si>
  <si>
    <t>For Cluster 3, the new WSS is…</t>
  </si>
  <si>
    <t>old WSS is</t>
  </si>
  <si>
    <t>change is</t>
  </si>
  <si>
    <t xml:space="preserve">Since the least increase in WSS occurs when the new case is added to Cluster 1, </t>
  </si>
  <si>
    <t>Ward's method assigns the new case to Cluster 1.</t>
  </si>
  <si>
    <r>
      <t xml:space="preserve">When a new case is added to a cluster, the WSS of the </t>
    </r>
    <r>
      <rPr>
        <i/>
        <sz val="11"/>
        <color rgb="FFFF0000"/>
        <rFont val="Calibri"/>
        <family val="2"/>
        <scheme val="minor"/>
      </rPr>
      <t>other</t>
    </r>
    <r>
      <rPr>
        <sz val="11"/>
        <color rgb="FFFF0000"/>
        <rFont val="Calibri"/>
        <family val="2"/>
        <scheme val="minor"/>
      </rPr>
      <t xml:space="preserve"> clusters is not affected.</t>
    </r>
  </si>
  <si>
    <t>Cluster History</t>
  </si>
  <si>
    <t>Number</t>
  </si>
  <si>
    <t>of</t>
  </si>
  <si>
    <t>Clusters</t>
  </si>
  <si>
    <t>Clusters Joined</t>
  </si>
  <si>
    <t>Freq</t>
  </si>
  <si>
    <t>Semipartial</t>
  </si>
  <si>
    <t>R-Square</t>
  </si>
  <si>
    <t>Approximate</t>
  </si>
  <si>
    <t>Expected</t>
  </si>
  <si>
    <t>Cubic</t>
  </si>
  <si>
    <t>Clustering</t>
  </si>
  <si>
    <t>Criterion</t>
  </si>
  <si>
    <t>Pseudo F</t>
  </si>
  <si>
    <t>Statistic</t>
  </si>
  <si>
    <t>Pseudo</t>
  </si>
  <si>
    <t>t-Squared</t>
  </si>
  <si>
    <t>Tie</t>
  </si>
  <si>
    <t>CL29</t>
  </si>
  <si>
    <t>CL61</t>
  </si>
  <si>
    <t>CL47</t>
  </si>
  <si>
    <t>CL139</t>
  </si>
  <si>
    <t>CL45</t>
  </si>
  <si>
    <t>CL35</t>
  </si>
  <si>
    <t>CL19</t>
  </si>
  <si>
    <t>CL33</t>
  </si>
  <si>
    <t>CL21</t>
  </si>
  <si>
    <t>CL53</t>
  </si>
  <si>
    <t>CL25</t>
  </si>
  <si>
    <t>CL73</t>
  </si>
  <si>
    <t>CL36</t>
  </si>
  <si>
    <t>CL37</t>
  </si>
  <si>
    <t>CL24</t>
  </si>
  <si>
    <t>CL14</t>
  </si>
  <si>
    <t>CL16</t>
  </si>
  <si>
    <t>CL22</t>
  </si>
  <si>
    <t>CL39</t>
  </si>
  <si>
    <t>CL31</t>
  </si>
  <si>
    <t>CL23</t>
  </si>
  <si>
    <t>CL11</t>
  </si>
  <si>
    <t>CL18</t>
  </si>
  <si>
    <t>CL28</t>
  </si>
  <si>
    <t>CL12</t>
  </si>
  <si>
    <t>CL30</t>
  </si>
  <si>
    <t>CL10</t>
  </si>
  <si>
    <t>CL20</t>
  </si>
  <si>
    <t>CL15</t>
  </si>
  <si>
    <t>CL26</t>
  </si>
  <si>
    <t>CL13</t>
  </si>
  <si>
    <t>CL9</t>
  </si>
  <si>
    <t>CL17</t>
  </si>
  <si>
    <t>CL5</t>
  </si>
  <si>
    <t>CL6</t>
  </si>
  <si>
    <t>CL7</t>
  </si>
  <si>
    <t>CL4</t>
  </si>
  <si>
    <t>CL3</t>
  </si>
  <si>
    <t>CL2</t>
  </si>
  <si>
    <t>CL8</t>
  </si>
  <si>
    <t>.</t>
  </si>
  <si>
    <t xml:space="preserve">    OUT=customers</t>
  </si>
  <si>
    <t xml:space="preserve">    DBMS=XLSX</t>
  </si>
  <si>
    <t xml:space="preserve">    REPLACE;</t>
  </si>
  <si>
    <t>RUN;</t>
  </si>
  <si>
    <t>PROC CLUSTER DATA=customers METHOD=ward STANDARD CCC PSEUDO PRINT=20 OUTTREE=customers_tree;</t>
  </si>
  <si>
    <t xml:space="preserve">  VAR EducLevel--SCIndex;</t>
  </si>
  <si>
    <t xml:space="preserve">    RANGE='Data2$A14:G288'; </t>
  </si>
  <si>
    <t>The MEANS Procedure</t>
  </si>
  <si>
    <t>CLUSTER</t>
  </si>
  <si>
    <t>N Obs</t>
  </si>
  <si>
    <t>Variable</t>
  </si>
  <si>
    <t>Label</t>
  </si>
  <si>
    <t>N</t>
  </si>
  <si>
    <t>Mean</t>
  </si>
  <si>
    <t>Std Dev</t>
  </si>
  <si>
    <t>PROC TREE DATA=customers_tree OUT=customer_NCl4 NCLUSTERS=4;</t>
  </si>
  <si>
    <t xml:space="preserve">  COPY EducLevel--SCIndex;</t>
  </si>
  <si>
    <t>PROC MEANS DATA=customer_NCl4 n mean std;</t>
  </si>
  <si>
    <t xml:space="preserve">  CLASS cluster;</t>
  </si>
  <si>
    <t>Q16</t>
  </si>
  <si>
    <t>Q17</t>
  </si>
  <si>
    <t>Q18</t>
  </si>
  <si>
    <t>Q19</t>
  </si>
  <si>
    <t>Q20.</t>
  </si>
  <si>
    <t>Q20</t>
  </si>
  <si>
    <t>PROC IMPORT DATAFILE="/home/tomsager/CLUSTER/Hwcluster.xlsx"</t>
  </si>
  <si>
    <t>When 5 clusters became 4 (in yellow highlighting above):</t>
  </si>
  <si>
    <t>Q21. Cluster 17 joined</t>
  </si>
  <si>
    <t>Q22. having 27 cases</t>
  </si>
  <si>
    <t>Q24. having 85 cases</t>
  </si>
  <si>
    <t xml:space="preserve">Q25. After joining, the R-sq = </t>
  </si>
  <si>
    <t>Q26. the semi-partial R-sq =</t>
  </si>
  <si>
    <t>Taking the above interpretations into account, we assign:</t>
  </si>
  <si>
    <t>Q33. "Masters degree, medium salary, medium concern about social status" to cluster 2.</t>
  </si>
  <si>
    <t>Q34. "High school diploma, low salary, unconcerned about social status" to cluster 1.</t>
  </si>
  <si>
    <t>Q35. "Masters degree, high salary, low savings" to cluster 4.</t>
  </si>
  <si>
    <t>Q31. CCC peaked in generation 6</t>
  </si>
  <si>
    <t>Q23. Cluster 5 joined</t>
  </si>
  <si>
    <t>Over the final 15 generations of the cluster history (Number of Clusters = 1 through 15),</t>
  </si>
  <si>
    <t>Q27. Pseudo F peaked in generation 4 (max)</t>
  </si>
  <si>
    <t>Q28. Pseudo F peaked in generation 2 (min)</t>
  </si>
  <si>
    <t>Q29. Pseudo T2 peaked in generation 14, which implies 15 clusters - but exclude 15 per instructions; so next highest peak is 9, so add 1 to get 10</t>
  </si>
  <si>
    <t>Q30. Pseudo T2 peaked in generation 1 (so add 1 to get 2)</t>
  </si>
  <si>
    <t>Q32. CCC peaked in generation 1 - but exclude 1 per instructions; so next lowest peak is 6</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</si>
</sst>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8" x14ac:knownFonts="1">
    <font>
      <sz val="11"/>
      <color theme="1"/>
      <name val="Calibri"/>
      <family val="2"/>
      <scheme val="minor"/>
    </font>
    <font>
      <sz val="8"/>
      <color indexed="81"/>
      <name val="Tahoma"/>
      <family val="2"/>
    </font>
    <font>
      <sz val="11"/>
      <color rgb="FFFF0000"/>
      <name val="Calibri"/>
      <family val="2"/>
      <scheme val="minor"/>
    </font>
    <font>
      <b/>
      <sz val="11"/>
      <color rgb="FFFF0000"/>
      <name val="Calibri"/>
      <family val="2"/>
      <scheme val="minor"/>
    </font>
    <font>
      <i/>
      <sz val="11"/>
      <color rgb="FFFF0000"/>
      <name val="Calibri"/>
      <family val="2"/>
      <scheme val="minor"/>
    </font>
    <font>
      <sz val="10"/>
      <color rgb="FF000000"/>
      <name val="Arial"/>
      <family val="2"/>
    </font>
    <font>
      <b/>
      <sz val="10"/>
      <color rgb="FF112277"/>
      <name val="Arial"/>
      <family val="2"/>
    </font>
    <font>
      <sz val="10"/>
      <color theme="1"/>
      <name val="Arial"/>
      <family val="2"/>
    </font>
  </fonts>
  <fills count="6">
    <fill>
      <patternFill patternType="none"/>
    </fill>
    <fill>
      <patternFill patternType="gray125"/>
    </fill>
    <fill>
      <patternFill patternType="solid">
        <fgColor rgb="FFEDF2F9"/>
        <bgColor indexed="64"/>
      </patternFill>
    </fill>
    <fill>
      <patternFill patternType="solid">
        <fgColor rgb="FFFFFFFF"/>
        <bgColor indexed="64"/>
      </patternFill>
    </fill>
    <fill>
      <patternFill patternType="solid">
        <fgColor rgb="FFFFFF00"/>
        <bgColor indexed="64"/>
      </patternFill>
    </fill>
    <fill>
      <patternFill patternType="solid">
        <fgColor rgb="FFFAFBFE"/>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alignment horizontal="right"/>
    </xf>
    <xf numFmtId="0" fontId="0" fillId="0" borderId="0" xfId="0" applyAlignment="1">
      <alignment horizontal="center"/>
    </xf>
    <xf numFmtId="0" fontId="0" fillId="0" borderId="0" xfId="0" applyAlignment="1">
      <alignment wrapText="1"/>
    </xf>
    <xf numFmtId="0" fontId="3" fillId="0" borderId="0" xfId="0" applyFont="1" applyAlignment="1">
      <alignment horizontal="right"/>
    </xf>
    <xf numFmtId="0" fontId="3" fillId="0" borderId="0" xfId="0" applyFont="1"/>
    <xf numFmtId="0" fontId="3" fillId="0" borderId="0" xfId="0" applyFont="1" applyAlignment="1">
      <alignment wrapText="1"/>
    </xf>
    <xf numFmtId="0" fontId="2" fillId="0" borderId="0" xfId="0" applyFont="1"/>
    <xf numFmtId="2" fontId="2" fillId="0" borderId="0" xfId="0" applyNumberFormat="1" applyFont="1"/>
    <xf numFmtId="0" fontId="3" fillId="0" borderId="0" xfId="0" applyFont="1" applyAlignment="1">
      <alignment horizontal="right" wrapText="1"/>
    </xf>
    <xf numFmtId="0" fontId="6" fillId="2" borderId="0" xfId="0" applyFont="1" applyFill="1" applyAlignment="1">
      <alignment horizontal="right" wrapText="1"/>
    </xf>
    <xf numFmtId="0" fontId="6" fillId="2" borderId="0" xfId="0" applyFont="1" applyFill="1" applyAlignment="1">
      <alignment horizontal="left" wrapText="1"/>
    </xf>
    <xf numFmtId="0" fontId="6" fillId="2" borderId="0" xfId="0" applyFont="1" applyFill="1" applyAlignment="1">
      <alignment horizontal="right" vertical="center" wrapText="1"/>
    </xf>
    <xf numFmtId="0" fontId="7" fillId="3" borderId="0" xfId="0" applyFont="1" applyFill="1" applyAlignment="1">
      <alignment horizontal="left" vertical="center" wrapText="1"/>
    </xf>
    <xf numFmtId="0" fontId="7" fillId="3" borderId="0" xfId="0" applyFont="1" applyFill="1" applyAlignment="1">
      <alignment horizontal="right" vertical="center" wrapText="1"/>
    </xf>
    <xf numFmtId="0" fontId="7" fillId="3" borderId="0" xfId="0" applyFont="1" applyFill="1" applyAlignment="1">
      <alignment horizontal="right" vertical="center"/>
    </xf>
    <xf numFmtId="0" fontId="6" fillId="4" borderId="0" xfId="0" applyFont="1" applyFill="1" applyAlignment="1">
      <alignment horizontal="right" vertical="center" wrapText="1"/>
    </xf>
    <xf numFmtId="0" fontId="7" fillId="4" borderId="0" xfId="0" applyFont="1" applyFill="1" applyAlignment="1">
      <alignment horizontal="left" vertical="center" wrapText="1"/>
    </xf>
    <xf numFmtId="0" fontId="7" fillId="4" borderId="0" xfId="0" applyFont="1" applyFill="1" applyAlignment="1">
      <alignment horizontal="right" vertical="center" wrapText="1"/>
    </xf>
    <xf numFmtId="0" fontId="7" fillId="4" borderId="0" xfId="0" applyFont="1" applyFill="1" applyAlignment="1">
      <alignment horizontal="right" vertical="center"/>
    </xf>
    <xf numFmtId="0" fontId="5" fillId="0" borderId="0" xfId="0" applyFont="1" applyAlignment="1">
      <alignment horizontal="center" vertical="center"/>
    </xf>
    <xf numFmtId="0" fontId="6" fillId="5" borderId="0" xfId="0" applyFont="1" applyFill="1" applyAlignment="1">
      <alignment horizontal="center" vertical="center"/>
    </xf>
    <xf numFmtId="164" fontId="7" fillId="3" borderId="0" xfId="0" applyNumberFormat="1" applyFont="1" applyFill="1" applyAlignment="1">
      <alignment horizontal="right" vertical="center" wrapText="1"/>
    </xf>
    <xf numFmtId="0" fontId="7" fillId="3" borderId="0" xfId="0" applyFont="1" applyFill="1" applyAlignment="1">
      <alignment horizontal="right" vertical="top" wrapText="1"/>
    </xf>
    <xf numFmtId="0" fontId="6" fillId="2" borderId="0" xfId="0" applyFont="1" applyFill="1" applyAlignment="1">
      <alignment horizontal="center" wrapText="1"/>
    </xf>
    <xf numFmtId="0" fontId="6" fillId="2" borderId="0" xfId="0" applyFont="1" applyFill="1" applyAlignment="1">
      <alignment horizontal="right" wrapText="1"/>
    </xf>
    <xf numFmtId="0" fontId="6" fillId="2" borderId="0" xfId="0" applyFont="1" applyFill="1" applyAlignment="1">
      <alignment horizontal="left" wrapText="1"/>
    </xf>
  </cellXfs>
  <cellStyles count="1">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'Q16-Q20'!$C$19</c:f>
              <c:strCache>
                <c:ptCount val="1"/>
                <c:pt idx="0">
                  <c:v>Y</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'Q16-Q20'!$C$20:$C$28</c:f>
              <c:numCache>
                <c:formatCode>General</c:formatCode>
                <c:ptCount val="9"/>
                <c:pt idx="0">
                  <c:v>1</c:v>
                </c:pt>
                <c:pt idx="1">
                  <c:v>2</c:v>
                </c:pt>
                <c:pt idx="2">
                  <c:v>0</c:v>
                </c:pt>
                <c:pt idx="3">
                  <c:v>2</c:v>
                </c:pt>
                <c:pt idx="4">
                  <c:v>4</c:v>
                </c:pt>
                <c:pt idx="5">
                  <c:v>5</c:v>
                </c:pt>
                <c:pt idx="6">
                  <c:v>6</c:v>
                </c:pt>
                <c:pt idx="7">
                  <c:v>4</c:v>
                </c:pt>
              </c:numCache>
            </c:numRef>
          </c:yVal>
          <c:smooth val="0"/>
        </c:ser>
        <c:ser>
          <c:idx val="1"/>
          <c:order val="1"/>
          <c:tx>
            <c:strRef>
              <c:f>'Q16-Q20'!$D$19</c:f>
              <c:strCache>
                <c:ptCount val="1"/>
                <c:pt idx="0">
                  <c:v>Cl-mean</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'Q16-Q20'!$D$20:$D$28</c:f>
              <c:numCache>
                <c:formatCode>General</c:formatCode>
                <c:ptCount val="9"/>
                <c:pt idx="1">
                  <c:v>1</c:v>
                </c:pt>
                <c:pt idx="6">
                  <c:v>5</c:v>
                </c:pt>
                <c:pt idx="8">
                  <c:v>3</c:v>
                </c:pt>
              </c:numCache>
            </c:numRef>
          </c:yVal>
          <c:smooth val="0"/>
        </c:ser>
        <c:ser>
          <c:idx val="2"/>
          <c:order val="2"/>
          <c:tx>
            <c:strRef>
              <c:f>'Q16-Q20'!$E$19</c:f>
              <c:strCache>
                <c:ptCount val="1"/>
                <c:pt idx="0">
                  <c:v>Overall-mean</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'Q16-Q20'!$E$20:$E$28</c:f>
              <c:numCache>
                <c:formatCode>General</c:formatCode>
                <c:ptCount val="9"/>
                <c:pt idx="6">
                  <c:v>3</c:v>
                </c:pt>
              </c:numCache>
            </c:numRef>
          </c:yVal>
          <c:smooth val="0"/>
        </c:ser>
        <c:ser>
          <c:idx val="3"/>
          <c:order val="3"/>
          <c:tx>
            <c:strRef>
              <c:f>'Q16-Q20'!$F$19</c:f>
              <c:strCache>
                <c:ptCount val="1"/>
                <c:pt idx="0">
                  <c:v>New point</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'Q16-Q20'!$F$20:$F$28</c:f>
              <c:numCache>
                <c:formatCode>General</c:formatCode>
                <c:ptCount val="9"/>
                <c:pt idx="6">
                  <c:v>2</c:v>
                </c:pt>
              </c:numCache>
            </c:numRef>
          </c:yVal>
          <c:smooth val="0"/>
        </c:ser>
        <c:dLbls>
          <c:showLegendKey val="0"/>
          <c:showVal val="0"/>
          <c:showCatName val="0"/>
          <c:showSerName val="0"/>
          <c:showPercent val="0"/>
          <c:showBubbleSize val="0"/>
        </c:dLbls>
        <c:axId val="721752472"/>
        <c:axId val="406298072"/>
      </c:scatterChart>
      <c:valAx>
        <c:axId val="721752472"/>
        <c:scaling>
          <c:orientation val="minMax"/>
        </c:scaling>
        <c:delete val="0"/>
        <c:axPos val="b"/>
        <c:numFmt formatCode="General" sourceLinked="1"/>
        <c:majorTickMark val="out"/>
        <c:minorTickMark val="none"/>
        <c:tickLblPos val="nextTo"/>
        <c:crossAx val="406298072"/>
        <c:crosses val="autoZero"/>
        <c:crossBetween val="midCat"/>
      </c:valAx>
      <c:valAx>
        <c:axId val="406298072"/>
        <c:scaling>
          <c:orientation val="minMax"/>
        </c:scaling>
        <c:delete val="0"/>
        <c:axPos val="l"/>
        <c:majorGridlines/>
        <c:numFmt formatCode="General" sourceLinked="1"/>
        <c:majorTickMark val="out"/>
        <c:minorTickMark val="none"/>
        <c:tickLblPos val="nextTo"/>
        <c:crossAx val="7217524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'Q16-Q20'!$C$19</c:f>
              <c:strCache>
                <c:ptCount val="1"/>
                <c:pt idx="0">
                  <c:v>Y</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'Q16-Q20'!$C$20:$C$28</c:f>
              <c:numCache>
                <c:formatCode>General</c:formatCode>
                <c:ptCount val="9"/>
                <c:pt idx="0">
                  <c:v>1</c:v>
                </c:pt>
                <c:pt idx="1">
                  <c:v>2</c:v>
                </c:pt>
                <c:pt idx="2">
                  <c:v>0</c:v>
                </c:pt>
                <c:pt idx="3">
                  <c:v>2</c:v>
                </c:pt>
                <c:pt idx="4">
                  <c:v>4</c:v>
                </c:pt>
                <c:pt idx="5">
                  <c:v>5</c:v>
                </c:pt>
                <c:pt idx="6">
                  <c:v>6</c:v>
                </c:pt>
                <c:pt idx="7">
                  <c:v>4</c:v>
                </c:pt>
              </c:numCache>
            </c:numRef>
          </c:yVal>
          <c:smooth val="0"/>
        </c:ser>
        <c:ser>
          <c:idx val="1"/>
          <c:order val="1"/>
          <c:tx>
            <c:strRef>
              <c:f>'Q16-Q20'!$D$19</c:f>
              <c:strCache>
                <c:ptCount val="1"/>
                <c:pt idx="0">
                  <c:v>Cl-mean</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'Q16-Q20'!$D$20:$D$28</c:f>
              <c:numCache>
                <c:formatCode>General</c:formatCode>
                <c:ptCount val="9"/>
                <c:pt idx="1">
                  <c:v>1</c:v>
                </c:pt>
                <c:pt idx="6">
                  <c:v>5</c:v>
                </c:pt>
                <c:pt idx="8">
                  <c:v>3</c:v>
                </c:pt>
              </c:numCache>
            </c:numRef>
          </c:yVal>
          <c:smooth val="0"/>
        </c:ser>
        <c:ser>
          <c:idx val="2"/>
          <c:order val="2"/>
          <c:tx>
            <c:strRef>
              <c:f>'Q16-Q20'!$E$19</c:f>
              <c:strCache>
                <c:ptCount val="1"/>
                <c:pt idx="0">
                  <c:v>Overall-mean</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'Q16-Q20'!$E$20:$E$28</c:f>
              <c:numCache>
                <c:formatCode>General</c:formatCode>
                <c:ptCount val="9"/>
                <c:pt idx="6">
                  <c:v>3</c:v>
                </c:pt>
              </c:numCache>
            </c:numRef>
          </c:yVal>
          <c:smooth val="0"/>
        </c:ser>
        <c:ser>
          <c:idx val="3"/>
          <c:order val="3"/>
          <c:tx>
            <c:strRef>
              <c:f>'Q16-Q20'!$F$19</c:f>
              <c:strCache>
                <c:ptCount val="1"/>
                <c:pt idx="0">
                  <c:v>New point</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'Q16-Q20'!$F$20:$F$28</c:f>
              <c:numCache>
                <c:formatCode>General</c:formatCode>
                <c:ptCount val="9"/>
                <c:pt idx="6">
                  <c:v>2</c:v>
                </c:pt>
              </c:numCache>
            </c:numRef>
          </c:yVal>
          <c:smooth val="0"/>
        </c:ser>
        <c:dLbls>
          <c:showLegendKey val="0"/>
          <c:showVal val="0"/>
          <c:showCatName val="0"/>
          <c:showSerName val="0"/>
          <c:showPercent val="0"/>
          <c:showBubbleSize val="0"/>
        </c:dLbls>
        <c:axId val="515346528"/>
        <c:axId val="515346920"/>
      </c:scatterChart>
      <c:valAx>
        <c:axId val="515346528"/>
        <c:scaling>
          <c:orientation val="minMax"/>
        </c:scaling>
        <c:delete val="0"/>
        <c:axPos val="b"/>
        <c:numFmt formatCode="General" sourceLinked="1"/>
        <c:majorTickMark val="out"/>
        <c:minorTickMark val="none"/>
        <c:tickLblPos val="nextTo"/>
        <c:crossAx val="515346920"/>
        <c:crosses val="autoZero"/>
        <c:crossBetween val="midCat"/>
        <c:majorUnit val="2"/>
      </c:valAx>
      <c:valAx>
        <c:axId val="515346920"/>
        <c:scaling>
          <c:orientation val="minMax"/>
        </c:scaling>
        <c:delete val="0"/>
        <c:axPos val="l"/>
        <c:majorGridlines/>
        <c:numFmt formatCode="General" sourceLinked="1"/>
        <c:majorTickMark val="out"/>
        <c:minorTickMark val="none"/>
        <c:tickLblPos val="nextTo"/>
        <c:crossAx val="51534652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'Q16-Q20'!$C$19</c:f>
              <c:strCache>
                <c:ptCount val="1"/>
                <c:pt idx="0">
                  <c:v>Y</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'Q16-Q20'!$C$20:$C$28</c:f>
              <c:numCache>
                <c:formatCode>General</c:formatCode>
                <c:ptCount val="9"/>
                <c:pt idx="0">
                  <c:v>1</c:v>
                </c:pt>
                <c:pt idx="1">
                  <c:v>2</c:v>
                </c:pt>
                <c:pt idx="2">
                  <c:v>0</c:v>
                </c:pt>
                <c:pt idx="3">
                  <c:v>2</c:v>
                </c:pt>
                <c:pt idx="4">
                  <c:v>4</c:v>
                </c:pt>
                <c:pt idx="5">
                  <c:v>5</c:v>
                </c:pt>
                <c:pt idx="6">
                  <c:v>6</c:v>
                </c:pt>
                <c:pt idx="7">
                  <c:v>4</c:v>
                </c:pt>
              </c:numCache>
            </c:numRef>
          </c:yVal>
          <c:smooth val="0"/>
        </c:ser>
        <c:ser>
          <c:idx val="1"/>
          <c:order val="1"/>
          <c:tx>
            <c:strRef>
              <c:f>'Q16-Q20'!$D$19</c:f>
              <c:strCache>
                <c:ptCount val="1"/>
                <c:pt idx="0">
                  <c:v>Cl-mean</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'Q16-Q20'!$D$20:$D$28</c:f>
              <c:numCache>
                <c:formatCode>General</c:formatCode>
                <c:ptCount val="9"/>
                <c:pt idx="1">
                  <c:v>1</c:v>
                </c:pt>
                <c:pt idx="6">
                  <c:v>5</c:v>
                </c:pt>
                <c:pt idx="8">
                  <c:v>3</c:v>
                </c:pt>
              </c:numCache>
            </c:numRef>
          </c:yVal>
          <c:smooth val="0"/>
        </c:ser>
        <c:ser>
          <c:idx val="2"/>
          <c:order val="2"/>
          <c:tx>
            <c:strRef>
              <c:f>'Q16-Q20'!$E$19</c:f>
              <c:strCache>
                <c:ptCount val="1"/>
                <c:pt idx="0">
                  <c:v>Overall-mean</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'Q16-Q20'!$E$20:$E$28</c:f>
              <c:numCache>
                <c:formatCode>General</c:formatCode>
                <c:ptCount val="9"/>
                <c:pt idx="6">
                  <c:v>3</c:v>
                </c:pt>
              </c:numCache>
            </c:numRef>
          </c:yVal>
          <c:smooth val="0"/>
        </c:ser>
        <c:ser>
          <c:idx val="3"/>
          <c:order val="3"/>
          <c:tx>
            <c:strRef>
              <c:f>'Q16-Q20'!$F$19</c:f>
              <c:strCache>
                <c:ptCount val="1"/>
                <c:pt idx="0">
                  <c:v>New point</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'Q16-Q20'!$F$20:$F$28</c:f>
              <c:numCache>
                <c:formatCode>General</c:formatCode>
                <c:ptCount val="9"/>
                <c:pt idx="6">
                  <c:v>2</c:v>
                </c:pt>
              </c:numCache>
            </c:numRef>
          </c:yVal>
          <c:smooth val="0"/>
        </c:ser>
        <c:dLbls>
          <c:showLegendKey val="0"/>
          <c:showVal val="0"/>
          <c:showCatName val="0"/>
          <c:showSerName val="0"/>
          <c:showPercent val="0"/>
          <c:showBubbleSize val="0"/>
        </c:dLbls>
        <c:axId val="562506696"/>
        <c:axId val="562507088"/>
      </c:scatterChart>
      <c:valAx>
        <c:axId val="562506696"/>
        <c:scaling>
          <c:orientation val="minMax"/>
        </c:scaling>
        <c:delete val="0"/>
        <c:axPos val="b"/>
        <c:numFmt formatCode="General" sourceLinked="1"/>
        <c:majorTickMark val="out"/>
        <c:minorTickMark val="none"/>
        <c:tickLblPos val="nextTo"/>
        <c:crossAx val="562507088"/>
        <c:crosses val="autoZero"/>
        <c:crossBetween val="midCat"/>
      </c:valAx>
      <c:valAx>
        <c:axId val="562507088"/>
        <c:scaling>
          <c:orientation val="minMax"/>
        </c:scaling>
        <c:delete val="0"/>
        <c:axPos val="l"/>
        <c:majorGridlines/>
        <c:numFmt formatCode="General" sourceLinked="1"/>
        <c:majorTickMark val="out"/>
        <c:minorTickMark val="none"/>
        <c:tickLblPos val="nextTo"/>
        <c:crossAx val="5625066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'Q16-Q20'!$C$19</c:f>
              <c:strCache>
                <c:ptCount val="1"/>
                <c:pt idx="0">
                  <c:v>Y</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'Q16-Q20'!$C$20:$C$28</c:f>
              <c:numCache>
                <c:formatCode>General</c:formatCode>
                <c:ptCount val="9"/>
                <c:pt idx="0">
                  <c:v>1</c:v>
                </c:pt>
                <c:pt idx="1">
                  <c:v>2</c:v>
                </c:pt>
                <c:pt idx="2">
                  <c:v>0</c:v>
                </c:pt>
                <c:pt idx="3">
                  <c:v>2</c:v>
                </c:pt>
                <c:pt idx="4">
                  <c:v>4</c:v>
                </c:pt>
                <c:pt idx="5">
                  <c:v>5</c:v>
                </c:pt>
                <c:pt idx="6">
                  <c:v>6</c:v>
                </c:pt>
                <c:pt idx="7">
                  <c:v>4</c:v>
                </c:pt>
              </c:numCache>
            </c:numRef>
          </c:yVal>
          <c:smooth val="0"/>
        </c:ser>
        <c:ser>
          <c:idx val="1"/>
          <c:order val="1"/>
          <c:tx>
            <c:strRef>
              <c:f>'Q16-Q20'!$D$19</c:f>
              <c:strCache>
                <c:ptCount val="1"/>
                <c:pt idx="0">
                  <c:v>Cl-mean</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'Q16-Q20'!$D$20:$D$28</c:f>
              <c:numCache>
                <c:formatCode>General</c:formatCode>
                <c:ptCount val="9"/>
                <c:pt idx="1">
                  <c:v>1</c:v>
                </c:pt>
                <c:pt idx="6">
                  <c:v>5</c:v>
                </c:pt>
                <c:pt idx="8">
                  <c:v>3</c:v>
                </c:pt>
              </c:numCache>
            </c:numRef>
          </c:yVal>
          <c:smooth val="0"/>
        </c:ser>
        <c:ser>
          <c:idx val="2"/>
          <c:order val="2"/>
          <c:tx>
            <c:strRef>
              <c:f>'Q16-Q20'!$E$19</c:f>
              <c:strCache>
                <c:ptCount val="1"/>
                <c:pt idx="0">
                  <c:v>Overall-mean</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'Q16-Q20'!$E$20:$E$28</c:f>
              <c:numCache>
                <c:formatCode>General</c:formatCode>
                <c:ptCount val="9"/>
                <c:pt idx="6">
                  <c:v>3</c:v>
                </c:pt>
              </c:numCache>
            </c:numRef>
          </c:yVal>
          <c:smooth val="0"/>
        </c:ser>
        <c:ser>
          <c:idx val="3"/>
          <c:order val="3"/>
          <c:tx>
            <c:strRef>
              <c:f>'Q16-Q20'!$F$19</c:f>
              <c:strCache>
                <c:ptCount val="1"/>
                <c:pt idx="0">
                  <c:v>New point</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'Q16-Q20'!$F$20:$F$28</c:f>
              <c:numCache>
                <c:formatCode>General</c:formatCode>
                <c:ptCount val="9"/>
                <c:pt idx="6">
                  <c:v>2</c:v>
                </c:pt>
              </c:numCache>
            </c:numRef>
          </c:yVal>
          <c:smooth val="0"/>
        </c:ser>
        <c:dLbls>
          <c:showLegendKey val="0"/>
          <c:showVal val="0"/>
          <c:showCatName val="0"/>
          <c:showSerName val="0"/>
          <c:showPercent val="0"/>
          <c:showBubbleSize val="0"/>
        </c:dLbls>
        <c:axId val="523277064"/>
        <c:axId val="564901824"/>
      </c:scatterChart>
      <c:valAx>
        <c:axId val="523277064"/>
        <c:scaling>
          <c:orientation val="minMax"/>
        </c:scaling>
        <c:delete val="0"/>
        <c:axPos val="b"/>
        <c:numFmt formatCode="General" sourceLinked="1"/>
        <c:majorTickMark val="out"/>
        <c:minorTickMark val="none"/>
        <c:tickLblPos val="nextTo"/>
        <c:crossAx val="564901824"/>
        <c:crosses val="autoZero"/>
        <c:crossBetween val="midCat"/>
      </c:valAx>
      <c:valAx>
        <c:axId val="564901824"/>
        <c:scaling>
          <c:orientation val="minMax"/>
        </c:scaling>
        <c:delete val="0"/>
        <c:axPos val="l"/>
        <c:majorGridlines/>
        <c:numFmt formatCode="General" sourceLinked="1"/>
        <c:majorTickMark val="out"/>
        <c:minorTickMark val="none"/>
        <c:tickLblPos val="nextTo"/>
        <c:crossAx val="5232770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'Q16-Q20'!$C$19</c:f>
              <c:strCache>
                <c:ptCount val="1"/>
                <c:pt idx="0">
                  <c:v>Y</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'Q16-Q20'!$C$20:$C$28</c:f>
              <c:numCache>
                <c:formatCode>General</c:formatCode>
                <c:ptCount val="9"/>
                <c:pt idx="0">
                  <c:v>1</c:v>
                </c:pt>
                <c:pt idx="1">
                  <c:v>2</c:v>
                </c:pt>
                <c:pt idx="2">
                  <c:v>0</c:v>
                </c:pt>
                <c:pt idx="3">
                  <c:v>2</c:v>
                </c:pt>
                <c:pt idx="4">
                  <c:v>4</c:v>
                </c:pt>
                <c:pt idx="5">
                  <c:v>5</c:v>
                </c:pt>
                <c:pt idx="6">
                  <c:v>6</c:v>
                </c:pt>
                <c:pt idx="7">
                  <c:v>4</c:v>
                </c:pt>
              </c:numCache>
            </c:numRef>
          </c:yVal>
          <c:smooth val="0"/>
        </c:ser>
        <c:ser>
          <c:idx val="1"/>
          <c:order val="1"/>
          <c:tx>
            <c:strRef>
              <c:f>'Q16-Q20'!$D$19</c:f>
              <c:strCache>
                <c:ptCount val="1"/>
                <c:pt idx="0">
                  <c:v>Cl-mean</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'Q16-Q20'!$D$20:$D$28</c:f>
              <c:numCache>
                <c:formatCode>General</c:formatCode>
                <c:ptCount val="9"/>
                <c:pt idx="1">
                  <c:v>1</c:v>
                </c:pt>
                <c:pt idx="6">
                  <c:v>5</c:v>
                </c:pt>
                <c:pt idx="8">
                  <c:v>3</c:v>
                </c:pt>
              </c:numCache>
            </c:numRef>
          </c:yVal>
          <c:smooth val="0"/>
        </c:ser>
        <c:ser>
          <c:idx val="2"/>
          <c:order val="2"/>
          <c:tx>
            <c:strRef>
              <c:f>'Q16-Q20'!$E$19</c:f>
              <c:strCache>
                <c:ptCount val="1"/>
                <c:pt idx="0">
                  <c:v>Overall-mean</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'Q16-Q20'!$E$20:$E$28</c:f>
              <c:numCache>
                <c:formatCode>General</c:formatCode>
                <c:ptCount val="9"/>
                <c:pt idx="6">
                  <c:v>3</c:v>
                </c:pt>
              </c:numCache>
            </c:numRef>
          </c:yVal>
          <c:smooth val="0"/>
        </c:ser>
        <c:ser>
          <c:idx val="3"/>
          <c:order val="3"/>
          <c:tx>
            <c:strRef>
              <c:f>'Q16-Q20'!$F$19</c:f>
              <c:strCache>
                <c:ptCount val="1"/>
                <c:pt idx="0">
                  <c:v>New point</c:v>
                </c:pt>
              </c:strCache>
            </c:strRef>
          </c:tx>
          <c:spPr>
            <a:ln w="28575">
              <a:noFill/>
            </a:ln>
          </c:spPr>
          <c:xVal>
            <c:numRef>
              <c:f>'Q16-Q20'!$B$20:$B$28</c:f>
              <c:numCache>
                <c:formatCode>General</c:formatCode>
                <c:ptCount val="9"/>
                <c:pt idx="0">
                  <c:v>2</c:v>
                </c:pt>
                <c:pt idx="1">
                  <c:v>3</c:v>
                </c:pt>
                <c:pt idx="2">
                  <c:v>4</c:v>
                </c:pt>
                <c:pt idx="3">
                  <c:v>6</c:v>
                </c:pt>
                <c:pt idx="4">
                  <c:v>10</c:v>
                </c:pt>
                <c:pt idx="5">
                  <c:v>4</c:v>
                </c:pt>
                <c:pt idx="6">
                  <c:v>5</c:v>
                </c:pt>
                <c:pt idx="7">
                  <c:v>6</c:v>
                </c:pt>
                <c:pt idx="8">
                  <c:v>8</c:v>
                </c:pt>
              </c:numCache>
            </c:numRef>
          </c:xVal>
          <c:yVal>
            <c:numRef>
              <c:f>'Q16-Q20'!$F$20:$F$28</c:f>
              <c:numCache>
                <c:formatCode>General</c:formatCode>
                <c:ptCount val="9"/>
                <c:pt idx="6">
                  <c:v>2</c:v>
                </c:pt>
              </c:numCache>
            </c:numRef>
          </c:yVal>
          <c:smooth val="0"/>
        </c:ser>
        <c:dLbls>
          <c:showLegendKey val="0"/>
          <c:showVal val="0"/>
          <c:showCatName val="0"/>
          <c:showSerName val="0"/>
          <c:showPercent val="0"/>
          <c:showBubbleSize val="0"/>
        </c:dLbls>
        <c:axId val="715789624"/>
        <c:axId val="715790016"/>
      </c:scatterChart>
      <c:valAx>
        <c:axId val="715789624"/>
        <c:scaling>
          <c:orientation val="minMax"/>
        </c:scaling>
        <c:delete val="0"/>
        <c:axPos val="b"/>
        <c:numFmt formatCode="General" sourceLinked="1"/>
        <c:majorTickMark val="out"/>
        <c:minorTickMark val="none"/>
        <c:tickLblPos val="nextTo"/>
        <c:crossAx val="715790016"/>
        <c:crosses val="autoZero"/>
        <c:crossBetween val="midCat"/>
      </c:valAx>
      <c:valAx>
        <c:axId val="715790016"/>
        <c:scaling>
          <c:orientation val="minMax"/>
        </c:scaling>
        <c:delete val="0"/>
        <c:axPos val="l"/>
        <c:majorGridlines/>
        <c:numFmt formatCode="General" sourceLinked="1"/>
        <c:majorTickMark val="out"/>
        <c:minorTickMark val="none"/>
        <c:tickLblPos val="nextTo"/>
        <c:crossAx val="71578962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userShapes r:id="rId1"/>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304800</xdr:colOff>
      <xdr:row>0</xdr:row>
      <xdr:rowOff>190497</xdr:rowOff>
    </xdr:from>
    <xdr:to>
      <xdr:col>21</xdr:col>
      <xdr:colOff>66675</xdr:colOff>
      <xdr:row>28</xdr:row>
      <xdr:rowOff>9524</xdr:rowOff>
    </xdr:to>
    <xdr:sp macro="" textlink="">
      <xdr:nvSpPr>
        <xdr:cNvPr id="4" name="TextBox 3"/>
        <xdr:cNvSpPr txBox="1"/>
      </xdr:nvSpPr>
      <xdr:spPr>
        <a:xfrm>
          <a:off x="9877425" y="190497"/>
          <a:ext cx="4029075" cy="5591177"/>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Q1. WSS for Cl1 = 4</a:t>
          </a:r>
        </a:p>
        <a:p>
          <a:r>
            <a:rPr lang="en-US" sz="1100"/>
            <a:t>Q2. WSS</a:t>
          </a:r>
          <a:r>
            <a:rPr lang="en-US" sz="1100" baseline="0"/>
            <a:t> for Cl2 = 10</a:t>
          </a:r>
        </a:p>
        <a:p>
          <a:r>
            <a:rPr lang="en-US" sz="1100" baseline="0"/>
            <a:t>Q3. WSS for Cl3 = 4</a:t>
          </a:r>
        </a:p>
        <a:p>
          <a:r>
            <a:rPr lang="en-US" sz="1100"/>
            <a:t>Q4. WSS = 4 + 10 + 4 = 18</a:t>
          </a:r>
        </a:p>
        <a:p>
          <a:r>
            <a:rPr lang="en-US" sz="1100"/>
            <a:t>Q5.</a:t>
          </a:r>
          <a:r>
            <a:rPr lang="en-US" sz="1100" baseline="0"/>
            <a:t> </a:t>
          </a:r>
          <a:r>
            <a:rPr lang="en-US" sz="1100"/>
            <a:t>BSS = 54</a:t>
          </a:r>
        </a:p>
        <a:p>
          <a:r>
            <a:rPr lang="en-US" sz="1100"/>
            <a:t>Q6. TSS = 72</a:t>
          </a:r>
        </a:p>
        <a:p>
          <a:r>
            <a:rPr lang="en-US" sz="1100"/>
            <a:t>Q7. R-sq = 54/72 = 0.75</a:t>
          </a:r>
        </a:p>
        <a:p>
          <a:endParaRPr lang="en-US" sz="1100"/>
        </a:p>
        <a:p>
          <a:r>
            <a:rPr lang="en-US" sz="1100"/>
            <a:t>Q8-Q11. If each case is in its own cluster, then the centroids are the cases, so each cluster's WSS is 0. Therefore, total WSS = 0. TSS does not change. Hence, TSS</a:t>
          </a:r>
          <a:r>
            <a:rPr lang="en-US" sz="1100" baseline="0"/>
            <a:t> = BSS = 72. R-sq = BSS/TSS = 72/72 = 1.000.</a:t>
          </a:r>
        </a:p>
        <a:p>
          <a:endParaRPr lang="en-US" sz="1100" baseline="0"/>
        </a:p>
        <a:p>
          <a:r>
            <a:rPr lang="en-US" sz="1100" baseline="0"/>
            <a:t>Q12-Q15. If all cases are in one cluster, then the cluster centroid is the overall mean. So BSS = 0 (weighted sq-dev between cluster centroid and overall mean is zero). TSS remains the same. Hence, TSS = WSS = 72. R-sq = BSS/TSS = 0/72 = 0.</a:t>
          </a:r>
        </a:p>
        <a:p>
          <a:endParaRPr lang="en-US" sz="110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15</xdr:col>
      <xdr:colOff>609599</xdr:colOff>
      <xdr:row>18</xdr:row>
      <xdr:rowOff>4761</xdr:rowOff>
    </xdr:from>
    <xdr:to>
      <xdr:col>27</xdr:col>
      <xdr:colOff>409575</xdr:colOff>
      <xdr:row>37</xdr:row>
      <xdr:rowOff>28574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485775</xdr:colOff>
      <xdr:row>13</xdr:row>
      <xdr:rowOff>114297</xdr:rowOff>
    </xdr:from>
    <xdr:to>
      <xdr:col>12</xdr:col>
      <xdr:colOff>571500</xdr:colOff>
      <xdr:row>34</xdr:row>
      <xdr:rowOff>142875</xdr:rowOff>
    </xdr:to>
    <xdr:sp macro="" textlink="">
      <xdr:nvSpPr>
        <xdr:cNvPr id="4" name="TextBox 3"/>
        <xdr:cNvSpPr txBox="1"/>
      </xdr:nvSpPr>
      <xdr:spPr>
        <a:xfrm>
          <a:off x="4895850" y="3028947"/>
          <a:ext cx="4029075" cy="4029078"/>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Q16. Single linkage assigns the new case to the cluster of the closest</a:t>
          </a:r>
          <a:r>
            <a:rPr lang="en-US" sz="1100" baseline="0"/>
            <a:t> existing case, which is Cluster 2, only  1 (squared) unit away. See diagram for  Q16, which shows the closest case of each cluster by a red line.</a:t>
          </a:r>
        </a:p>
        <a:p>
          <a:r>
            <a:rPr lang="en-US" sz="1100" baseline="0"/>
            <a:t>Q17. Complete linkage assigns the new case  to the cluster of the closest </a:t>
          </a:r>
          <a:r>
            <a:rPr lang="en-US" sz="1100" i="1" baseline="0"/>
            <a:t>farthest</a:t>
          </a:r>
          <a:r>
            <a:rPr lang="en-US" sz="1100" baseline="0"/>
            <a:t> case.  In the figure for Q15 the farthest case in each cluster is denoted by a red line.  The closest of these is Cluster 1, which is  1^2 + 3^2 = 10 squared units away. (Cluster 3 is 0^2 + 4^2 = 16 squared units away.)</a:t>
          </a:r>
        </a:p>
        <a:p>
          <a:r>
            <a:rPr lang="en-US" sz="1100" baseline="0"/>
            <a:t>Q18. The squared distances to the three cases in Cluster 1 (shown in the figure for Q17 as red lines ) are 2^2 + 0^2 = 4, 3^1 + 1^2 = 10, and 1^2 + 2^2 = 5. The average of the distances is [sqrt(4)+sqrt(10)+sqrt(5)]/3 = 2.466.</a:t>
          </a:r>
        </a:p>
        <a:p>
          <a:r>
            <a:rPr lang="en-US" sz="1100" baseline="0"/>
            <a:t>For Cluster 2, the squared distances are  1^2 + 0^2 = 1 and 5^2 + 2^2 = 29. The average distance is [sqrt(1)+sqrt(29)]/2 = 3.193 .</a:t>
          </a:r>
        </a:p>
        <a:p>
          <a:r>
            <a:rPr lang="en-US" sz="1100" baseline="0"/>
            <a:t>For Cluster 3, the squared distances are   1^2 + 3^2 = 10, 0^2 + 4^2 = 16, and 1^2 + 2^2 = 5. The average distance is [sqrt(10)+sqrt(16)+sqrt(5)]/3 =  3.133. </a:t>
          </a:r>
        </a:p>
        <a:p>
          <a:r>
            <a:rPr lang="en-US" sz="1100" baseline="0"/>
            <a:t>The closest cluster is Cluster 1.</a:t>
          </a:r>
        </a:p>
        <a:p>
          <a:r>
            <a:rPr lang="en-US" sz="1100" baseline="0"/>
            <a:t>To avoid clutter, the red lines are omitted for Clusters 2 and 3.</a:t>
          </a:r>
        </a:p>
        <a:p>
          <a:r>
            <a:rPr lang="en-US" sz="1100" baseline="0"/>
            <a:t>Q19. The squared distances to the centroids, shown by red lines in the figure for Q19, are [Cl 1]  2^2 + 1^2 = 5, [Cl 2] 3^2 + 1^2 = 10, and [Cl3]  0^2 + 3^2 = 9. So Cluster  1 is closest.</a:t>
          </a:r>
        </a:p>
        <a:p>
          <a:endParaRPr lang="en-US" sz="1100" baseline="0"/>
        </a:p>
        <a:p>
          <a:endParaRPr lang="en-US" sz="1100"/>
        </a:p>
      </xdr:txBody>
    </xdr:sp>
    <xdr:clientData/>
  </xdr:twoCellAnchor>
  <xdr:twoCellAnchor>
    <xdr:from>
      <xdr:col>16</xdr:col>
      <xdr:colOff>0</xdr:colOff>
      <xdr:row>0</xdr:row>
      <xdr:rowOff>0</xdr:rowOff>
    </xdr:from>
    <xdr:to>
      <xdr:col>27</xdr:col>
      <xdr:colOff>409576</xdr:colOff>
      <xdr:row>16</xdr:row>
      <xdr:rowOff>157163</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180975</xdr:colOff>
      <xdr:row>10</xdr:row>
      <xdr:rowOff>57150</xdr:rowOff>
    </xdr:from>
    <xdr:to>
      <xdr:col>21</xdr:col>
      <xdr:colOff>38100</xdr:colOff>
      <xdr:row>10</xdr:row>
      <xdr:rowOff>85725</xdr:rowOff>
    </xdr:to>
    <xdr:cxnSp macro="">
      <xdr:nvCxnSpPr>
        <xdr:cNvPr id="12" name="Straight Connector 11"/>
        <xdr:cNvCxnSpPr/>
      </xdr:nvCxnSpPr>
      <xdr:spPr>
        <a:xfrm>
          <a:off x="12801600" y="2400300"/>
          <a:ext cx="466725" cy="28575"/>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190500</xdr:colOff>
      <xdr:row>6</xdr:row>
      <xdr:rowOff>133350</xdr:rowOff>
    </xdr:from>
    <xdr:to>
      <xdr:col>21</xdr:col>
      <xdr:colOff>47625</xdr:colOff>
      <xdr:row>10</xdr:row>
      <xdr:rowOff>38100</xdr:rowOff>
    </xdr:to>
    <xdr:cxnSp macro="">
      <xdr:nvCxnSpPr>
        <xdr:cNvPr id="14" name="Straight Connector 13"/>
        <xdr:cNvCxnSpPr/>
      </xdr:nvCxnSpPr>
      <xdr:spPr>
        <a:xfrm flipV="1">
          <a:off x="12811125" y="1524000"/>
          <a:ext cx="466725" cy="857250"/>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466725</xdr:colOff>
      <xdr:row>10</xdr:row>
      <xdr:rowOff>38100</xdr:rowOff>
    </xdr:from>
    <xdr:to>
      <xdr:col>20</xdr:col>
      <xdr:colOff>171450</xdr:colOff>
      <xdr:row>10</xdr:row>
      <xdr:rowOff>76200</xdr:rowOff>
    </xdr:to>
    <xdr:cxnSp macro="">
      <xdr:nvCxnSpPr>
        <xdr:cNvPr id="16" name="Straight Connector 15"/>
        <xdr:cNvCxnSpPr/>
      </xdr:nvCxnSpPr>
      <xdr:spPr>
        <a:xfrm flipH="1">
          <a:off x="11868150" y="2381250"/>
          <a:ext cx="923925" cy="38100"/>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38</xdr:row>
      <xdr:rowOff>0</xdr:rowOff>
    </xdr:from>
    <xdr:to>
      <xdr:col>27</xdr:col>
      <xdr:colOff>409576</xdr:colOff>
      <xdr:row>57</xdr:row>
      <xdr:rowOff>23813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58</xdr:row>
      <xdr:rowOff>0</xdr:rowOff>
    </xdr:from>
    <xdr:to>
      <xdr:col>27</xdr:col>
      <xdr:colOff>409576</xdr:colOff>
      <xdr:row>77</xdr:row>
      <xdr:rowOff>23813</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200025</xdr:colOff>
      <xdr:row>21</xdr:row>
      <xdr:rowOff>38100</xdr:rowOff>
    </xdr:from>
    <xdr:to>
      <xdr:col>20</xdr:col>
      <xdr:colOff>228600</xdr:colOff>
      <xdr:row>30</xdr:row>
      <xdr:rowOff>114300</xdr:rowOff>
    </xdr:to>
    <xdr:cxnSp macro="">
      <xdr:nvCxnSpPr>
        <xdr:cNvPr id="20" name="Straight Connector 19"/>
        <xdr:cNvCxnSpPr/>
      </xdr:nvCxnSpPr>
      <xdr:spPr>
        <a:xfrm>
          <a:off x="13430250" y="4476750"/>
          <a:ext cx="28575" cy="1790700"/>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219075</xdr:colOff>
      <xdr:row>25</xdr:row>
      <xdr:rowOff>180975</xdr:rowOff>
    </xdr:from>
    <xdr:to>
      <xdr:col>24</xdr:col>
      <xdr:colOff>95250</xdr:colOff>
      <xdr:row>30</xdr:row>
      <xdr:rowOff>123825</xdr:rowOff>
    </xdr:to>
    <xdr:cxnSp macro="">
      <xdr:nvCxnSpPr>
        <xdr:cNvPr id="22" name="Straight Connector 21"/>
        <xdr:cNvCxnSpPr/>
      </xdr:nvCxnSpPr>
      <xdr:spPr>
        <a:xfrm flipV="1">
          <a:off x="13449300" y="5381625"/>
          <a:ext cx="2314575" cy="895350"/>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30</xdr:row>
      <xdr:rowOff>123825</xdr:rowOff>
    </xdr:from>
    <xdr:to>
      <xdr:col>20</xdr:col>
      <xdr:colOff>209550</xdr:colOff>
      <xdr:row>33</xdr:row>
      <xdr:rowOff>19050</xdr:rowOff>
    </xdr:to>
    <xdr:cxnSp macro="">
      <xdr:nvCxnSpPr>
        <xdr:cNvPr id="24" name="Straight Connector 23"/>
        <xdr:cNvCxnSpPr/>
      </xdr:nvCxnSpPr>
      <xdr:spPr>
        <a:xfrm flipH="1">
          <a:off x="12011025" y="6276975"/>
          <a:ext cx="1428750" cy="466725"/>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466725</xdr:colOff>
      <xdr:row>50</xdr:row>
      <xdr:rowOff>123825</xdr:rowOff>
    </xdr:from>
    <xdr:to>
      <xdr:col>20</xdr:col>
      <xdr:colOff>190500</xdr:colOff>
      <xdr:row>50</xdr:row>
      <xdr:rowOff>133350</xdr:rowOff>
    </xdr:to>
    <xdr:cxnSp macro="">
      <xdr:nvCxnSpPr>
        <xdr:cNvPr id="26" name="Straight Connector 25"/>
        <xdr:cNvCxnSpPr/>
      </xdr:nvCxnSpPr>
      <xdr:spPr>
        <a:xfrm flipH="1" flipV="1">
          <a:off x="12477750" y="10086975"/>
          <a:ext cx="942975" cy="9525"/>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600075</xdr:colOff>
      <xdr:row>50</xdr:row>
      <xdr:rowOff>152400</xdr:rowOff>
    </xdr:from>
    <xdr:to>
      <xdr:col>20</xdr:col>
      <xdr:colOff>200025</xdr:colOff>
      <xdr:row>53</xdr:row>
      <xdr:rowOff>0</xdr:rowOff>
    </xdr:to>
    <xdr:cxnSp macro="">
      <xdr:nvCxnSpPr>
        <xdr:cNvPr id="28" name="Straight Connector 27"/>
        <xdr:cNvCxnSpPr/>
      </xdr:nvCxnSpPr>
      <xdr:spPr>
        <a:xfrm flipV="1">
          <a:off x="12001500" y="10115550"/>
          <a:ext cx="1428750" cy="419100"/>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323850</xdr:colOff>
      <xdr:row>50</xdr:row>
      <xdr:rowOff>142875</xdr:rowOff>
    </xdr:from>
    <xdr:to>
      <xdr:col>20</xdr:col>
      <xdr:colOff>209550</xdr:colOff>
      <xdr:row>55</xdr:row>
      <xdr:rowOff>76200</xdr:rowOff>
    </xdr:to>
    <xdr:cxnSp macro="">
      <xdr:nvCxnSpPr>
        <xdr:cNvPr id="30" name="Straight Connector 29"/>
        <xdr:cNvCxnSpPr/>
      </xdr:nvCxnSpPr>
      <xdr:spPr>
        <a:xfrm flipV="1">
          <a:off x="12944475" y="10106025"/>
          <a:ext cx="495300" cy="885825"/>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78</xdr:row>
      <xdr:rowOff>0</xdr:rowOff>
    </xdr:from>
    <xdr:to>
      <xdr:col>27</xdr:col>
      <xdr:colOff>409576</xdr:colOff>
      <xdr:row>97</xdr:row>
      <xdr:rowOff>23813</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190500</xdr:colOff>
      <xdr:row>63</xdr:row>
      <xdr:rowOff>85725</xdr:rowOff>
    </xdr:from>
    <xdr:to>
      <xdr:col>20</xdr:col>
      <xdr:colOff>190500</xdr:colOff>
      <xdr:row>70</xdr:row>
      <xdr:rowOff>133350</xdr:rowOff>
    </xdr:to>
    <xdr:cxnSp macro="">
      <xdr:nvCxnSpPr>
        <xdr:cNvPr id="33" name="Straight Connector 32"/>
        <xdr:cNvCxnSpPr/>
      </xdr:nvCxnSpPr>
      <xdr:spPr>
        <a:xfrm flipV="1">
          <a:off x="13420725" y="12525375"/>
          <a:ext cx="0" cy="1381125"/>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466725</xdr:colOff>
      <xdr:row>70</xdr:row>
      <xdr:rowOff>133350</xdr:rowOff>
    </xdr:from>
    <xdr:to>
      <xdr:col>20</xdr:col>
      <xdr:colOff>180975</xdr:colOff>
      <xdr:row>73</xdr:row>
      <xdr:rowOff>19050</xdr:rowOff>
    </xdr:to>
    <xdr:cxnSp macro="">
      <xdr:nvCxnSpPr>
        <xdr:cNvPr id="35" name="Straight Connector 34"/>
        <xdr:cNvCxnSpPr/>
      </xdr:nvCxnSpPr>
      <xdr:spPr>
        <a:xfrm flipH="1">
          <a:off x="12477750" y="13906500"/>
          <a:ext cx="933450" cy="457200"/>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190500</xdr:colOff>
      <xdr:row>68</xdr:row>
      <xdr:rowOff>47625</xdr:rowOff>
    </xdr:from>
    <xdr:to>
      <xdr:col>22</xdr:col>
      <xdr:colOff>371475</xdr:colOff>
      <xdr:row>70</xdr:row>
      <xdr:rowOff>133350</xdr:rowOff>
    </xdr:to>
    <xdr:cxnSp macro="">
      <xdr:nvCxnSpPr>
        <xdr:cNvPr id="37" name="Straight Connector 36"/>
        <xdr:cNvCxnSpPr/>
      </xdr:nvCxnSpPr>
      <xdr:spPr>
        <a:xfrm flipV="1">
          <a:off x="13420725" y="13439775"/>
          <a:ext cx="1400175" cy="466725"/>
        </a:xfrm>
        <a:prstGeom prst="line">
          <a:avLst/>
        </a:prstGeom>
        <a:ln w="317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c:userShapes xmlns:c="http://schemas.openxmlformats.org/drawingml/2006/chart">
  <cdr:relSizeAnchor xmlns:cdr="http://schemas.openxmlformats.org/drawingml/2006/chartDrawing">
    <cdr:from>
      <cdr:x>0.11631</cdr:x>
      <cdr:y>0.58817</cdr:y>
    </cdr:from>
    <cdr:to>
      <cdr:x>0.35619</cdr:x>
      <cdr:y>0.98925</cdr:y>
    </cdr:to>
    <cdr:sp macro="" textlink="">
      <cdr:nvSpPr>
        <cdr:cNvPr id="2" name="Freeform 1"/>
        <cdr:cNvSpPr/>
      </cdr:nvSpPr>
      <cdr:spPr>
        <a:xfrm xmlns:a="http://schemas.openxmlformats.org/drawingml/2006/main">
          <a:off x="827550" y="2142891"/>
          <a:ext cx="1706786" cy="1461257"/>
        </a:xfrm>
        <a:custGeom xmlns:a="http://schemas.openxmlformats.org/drawingml/2006/main">
          <a:avLst/>
          <a:gdLst>
            <a:gd name="connsiteX0" fmla="*/ 48751 w 1706786"/>
            <a:gd name="connsiteY0" fmla="*/ 795573 h 1461257"/>
            <a:gd name="connsiteX1" fmla="*/ 1191751 w 1706786"/>
            <a:gd name="connsiteY1" fmla="*/ 1443273 h 1461257"/>
            <a:gd name="connsiteX2" fmla="*/ 1706101 w 1706786"/>
            <a:gd name="connsiteY2" fmla="*/ 1186098 h 1461257"/>
            <a:gd name="connsiteX3" fmla="*/ 1277476 w 1706786"/>
            <a:gd name="connsiteY3" fmla="*/ 214548 h 1461257"/>
            <a:gd name="connsiteX4" fmla="*/ 315451 w 1706786"/>
            <a:gd name="connsiteY4" fmla="*/ 43098 h 1461257"/>
            <a:gd name="connsiteX5" fmla="*/ 48751 w 1706786"/>
            <a:gd name="connsiteY5" fmla="*/ 795573 h 14612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06786" h="1461257">
              <a:moveTo>
                <a:pt x="48751" y="795573"/>
              </a:moveTo>
              <a:cubicBezTo>
                <a:pt x="194801" y="1028936"/>
                <a:pt x="915526" y="1378186"/>
                <a:pt x="1191751" y="1443273"/>
              </a:cubicBezTo>
              <a:cubicBezTo>
                <a:pt x="1467976" y="1508360"/>
                <a:pt x="1691814" y="1390885"/>
                <a:pt x="1706101" y="1186098"/>
              </a:cubicBezTo>
              <a:cubicBezTo>
                <a:pt x="1720388" y="981311"/>
                <a:pt x="1509251" y="405048"/>
                <a:pt x="1277476" y="214548"/>
              </a:cubicBezTo>
              <a:cubicBezTo>
                <a:pt x="1045701" y="24048"/>
                <a:pt x="518651" y="-56915"/>
                <a:pt x="315451" y="43098"/>
              </a:cubicBezTo>
              <a:cubicBezTo>
                <a:pt x="112251" y="143110"/>
                <a:pt x="-97299" y="562210"/>
                <a:pt x="48751" y="795573"/>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0.37019</cdr:x>
      <cdr:y>0.3336</cdr:y>
    </cdr:from>
    <cdr:to>
      <cdr:x>0.75001</cdr:x>
      <cdr:y>0.74762</cdr:y>
    </cdr:to>
    <cdr:sp macro="" textlink="">
      <cdr:nvSpPr>
        <cdr:cNvPr id="3" name="Freeform 2"/>
        <cdr:cNvSpPr/>
      </cdr:nvSpPr>
      <cdr:spPr>
        <a:xfrm xmlns:a="http://schemas.openxmlformats.org/drawingml/2006/main">
          <a:off x="2633948" y="1215409"/>
          <a:ext cx="2702524" cy="1508412"/>
        </a:xfrm>
        <a:custGeom xmlns:a="http://schemas.openxmlformats.org/drawingml/2006/main">
          <a:avLst/>
          <a:gdLst>
            <a:gd name="connsiteX0" fmla="*/ 223553 w 2702524"/>
            <a:gd name="connsiteY0" fmla="*/ 1180130 h 1508412"/>
            <a:gd name="connsiteX1" fmla="*/ 2233328 w 2702524"/>
            <a:gd name="connsiteY1" fmla="*/ 18080 h 1508412"/>
            <a:gd name="connsiteX2" fmla="*/ 2557178 w 2702524"/>
            <a:gd name="connsiteY2" fmla="*/ 541955 h 1508412"/>
            <a:gd name="connsiteX3" fmla="*/ 309278 w 2702524"/>
            <a:gd name="connsiteY3" fmla="*/ 1475405 h 1508412"/>
            <a:gd name="connsiteX4" fmla="*/ 223553 w 2702524"/>
            <a:gd name="connsiteY4" fmla="*/ 1180130 h 15084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02524" h="1508412">
              <a:moveTo>
                <a:pt x="223553" y="1180130"/>
              </a:moveTo>
              <a:cubicBezTo>
                <a:pt x="544228" y="937242"/>
                <a:pt x="1844391" y="124442"/>
                <a:pt x="2233328" y="18080"/>
              </a:cubicBezTo>
              <a:cubicBezTo>
                <a:pt x="2622265" y="-88282"/>
                <a:pt x="2877853" y="299067"/>
                <a:pt x="2557178" y="541955"/>
              </a:cubicBezTo>
              <a:cubicBezTo>
                <a:pt x="2236503" y="784842"/>
                <a:pt x="695040" y="1370630"/>
                <a:pt x="309278" y="1475405"/>
              </a:cubicBezTo>
              <a:cubicBezTo>
                <a:pt x="-76484" y="1580180"/>
                <a:pt x="-97122" y="1423018"/>
                <a:pt x="223553" y="1180130"/>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0.25349</cdr:x>
      <cdr:y>0.08531</cdr:y>
    </cdr:from>
    <cdr:to>
      <cdr:x>0.49498</cdr:x>
      <cdr:y>0.48405</cdr:y>
    </cdr:to>
    <cdr:sp macro="" textlink="">
      <cdr:nvSpPr>
        <cdr:cNvPr id="4" name="Freeform 3"/>
        <cdr:cNvSpPr/>
      </cdr:nvSpPr>
      <cdr:spPr>
        <a:xfrm xmlns:a="http://schemas.openxmlformats.org/drawingml/2006/main">
          <a:off x="1803659" y="310800"/>
          <a:ext cx="1718196" cy="1452754"/>
        </a:xfrm>
        <a:custGeom xmlns:a="http://schemas.openxmlformats.org/drawingml/2006/main">
          <a:avLst/>
          <a:gdLst>
            <a:gd name="connsiteX0" fmla="*/ 729992 w 1718196"/>
            <a:gd name="connsiteY0" fmla="*/ 1313214 h 1452754"/>
            <a:gd name="connsiteX1" fmla="*/ 1482467 w 1718196"/>
            <a:gd name="connsiteY1" fmla="*/ 1417989 h 1452754"/>
            <a:gd name="connsiteX2" fmla="*/ 1701542 w 1718196"/>
            <a:gd name="connsiteY2" fmla="*/ 732189 h 1452754"/>
            <a:gd name="connsiteX3" fmla="*/ 1110992 w 1718196"/>
            <a:gd name="connsiteY3" fmla="*/ 36864 h 1452754"/>
            <a:gd name="connsiteX4" fmla="*/ 187067 w 1718196"/>
            <a:gd name="connsiteY4" fmla="*/ 189264 h 1452754"/>
            <a:gd name="connsiteX5" fmla="*/ 44192 w 1718196"/>
            <a:gd name="connsiteY5" fmla="*/ 979839 h 1452754"/>
            <a:gd name="connsiteX6" fmla="*/ 729992 w 1718196"/>
            <a:gd name="connsiteY6" fmla="*/ 1313214 h 145275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18196" h="1452754">
              <a:moveTo>
                <a:pt x="729992" y="1313214"/>
              </a:moveTo>
              <a:cubicBezTo>
                <a:pt x="969704" y="1386239"/>
                <a:pt x="1320542" y="1514827"/>
                <a:pt x="1482467" y="1417989"/>
              </a:cubicBezTo>
              <a:cubicBezTo>
                <a:pt x="1644392" y="1321151"/>
                <a:pt x="1763454" y="962376"/>
                <a:pt x="1701542" y="732189"/>
              </a:cubicBezTo>
              <a:cubicBezTo>
                <a:pt x="1639630" y="502002"/>
                <a:pt x="1363405" y="127352"/>
                <a:pt x="1110992" y="36864"/>
              </a:cubicBezTo>
              <a:cubicBezTo>
                <a:pt x="858579" y="-53624"/>
                <a:pt x="364867" y="32102"/>
                <a:pt x="187067" y="189264"/>
              </a:cubicBezTo>
              <a:cubicBezTo>
                <a:pt x="9267" y="346426"/>
                <a:pt x="-49471" y="792514"/>
                <a:pt x="44192" y="979839"/>
              </a:cubicBezTo>
              <a:cubicBezTo>
                <a:pt x="137854" y="1167164"/>
                <a:pt x="490280" y="1240189"/>
                <a:pt x="729992" y="1313214"/>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0.66934</cdr:x>
      <cdr:y>0.58431</cdr:y>
    </cdr:from>
    <cdr:to>
      <cdr:x>0.75368</cdr:x>
      <cdr:y>0.6549</cdr:y>
    </cdr:to>
    <cdr:sp macro="" textlink="">
      <cdr:nvSpPr>
        <cdr:cNvPr id="5" name="TextBox 4"/>
        <cdr:cNvSpPr txBox="1"/>
      </cdr:nvSpPr>
      <cdr:spPr>
        <a:xfrm xmlns:a="http://schemas.openxmlformats.org/drawingml/2006/main">
          <a:off x="4762501" y="2128839"/>
          <a:ext cx="60007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2</a:t>
          </a:r>
        </a:p>
      </cdr:txBody>
    </cdr:sp>
  </cdr:relSizeAnchor>
  <cdr:relSizeAnchor xmlns:cdr="http://schemas.openxmlformats.org/drawingml/2006/chartDrawing">
    <cdr:from>
      <cdr:x>0.14993</cdr:x>
      <cdr:y>0.18431</cdr:y>
    </cdr:from>
    <cdr:to>
      <cdr:x>0.22758</cdr:x>
      <cdr:y>0.24967</cdr:y>
    </cdr:to>
    <cdr:sp macro="" textlink="">
      <cdr:nvSpPr>
        <cdr:cNvPr id="6" name="TextBox 5"/>
        <cdr:cNvSpPr txBox="1"/>
      </cdr:nvSpPr>
      <cdr:spPr>
        <a:xfrm xmlns:a="http://schemas.openxmlformats.org/drawingml/2006/main">
          <a:off x="1066801" y="671514"/>
          <a:ext cx="5524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3</a:t>
          </a:r>
        </a:p>
      </cdr:txBody>
    </cdr:sp>
  </cdr:relSizeAnchor>
  <cdr:relSizeAnchor xmlns:cdr="http://schemas.openxmlformats.org/drawingml/2006/chartDrawing">
    <cdr:from>
      <cdr:x>0.04284</cdr:x>
      <cdr:y>0.82745</cdr:y>
    </cdr:from>
    <cdr:to>
      <cdr:x>0.12584</cdr:x>
      <cdr:y>0.89543</cdr:y>
    </cdr:to>
    <cdr:sp macro="" textlink="">
      <cdr:nvSpPr>
        <cdr:cNvPr id="7" name="TextBox 6"/>
        <cdr:cNvSpPr txBox="1"/>
      </cdr:nvSpPr>
      <cdr:spPr>
        <a:xfrm xmlns:a="http://schemas.openxmlformats.org/drawingml/2006/main">
          <a:off x="304801" y="3014664"/>
          <a:ext cx="5905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1</a:t>
          </a:r>
        </a:p>
      </cdr:txBody>
    </cdr:sp>
  </cdr:relSizeAnchor>
</c:userShapes>
</file>

<file path=xl/drawings/drawing4.xml><?xml version="1.0" encoding="utf-8"?>
<c:userShapes xmlns:c="http://schemas.openxmlformats.org/drawingml/2006/chart">
  <cdr:relSizeAnchor xmlns:cdr="http://schemas.openxmlformats.org/drawingml/2006/chartDrawing">
    <cdr:from>
      <cdr:x>0.11631</cdr:x>
      <cdr:y>0.58817</cdr:y>
    </cdr:from>
    <cdr:to>
      <cdr:x>0.35619</cdr:x>
      <cdr:y>0.98925</cdr:y>
    </cdr:to>
    <cdr:sp macro="" textlink="">
      <cdr:nvSpPr>
        <cdr:cNvPr id="2" name="Freeform 1"/>
        <cdr:cNvSpPr/>
      </cdr:nvSpPr>
      <cdr:spPr>
        <a:xfrm xmlns:a="http://schemas.openxmlformats.org/drawingml/2006/main">
          <a:off x="827550" y="2142891"/>
          <a:ext cx="1706786" cy="1461257"/>
        </a:xfrm>
        <a:custGeom xmlns:a="http://schemas.openxmlformats.org/drawingml/2006/main">
          <a:avLst/>
          <a:gdLst>
            <a:gd name="connsiteX0" fmla="*/ 48751 w 1706786"/>
            <a:gd name="connsiteY0" fmla="*/ 795573 h 1461257"/>
            <a:gd name="connsiteX1" fmla="*/ 1191751 w 1706786"/>
            <a:gd name="connsiteY1" fmla="*/ 1443273 h 1461257"/>
            <a:gd name="connsiteX2" fmla="*/ 1706101 w 1706786"/>
            <a:gd name="connsiteY2" fmla="*/ 1186098 h 1461257"/>
            <a:gd name="connsiteX3" fmla="*/ 1277476 w 1706786"/>
            <a:gd name="connsiteY3" fmla="*/ 214548 h 1461257"/>
            <a:gd name="connsiteX4" fmla="*/ 315451 w 1706786"/>
            <a:gd name="connsiteY4" fmla="*/ 43098 h 1461257"/>
            <a:gd name="connsiteX5" fmla="*/ 48751 w 1706786"/>
            <a:gd name="connsiteY5" fmla="*/ 795573 h 14612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06786" h="1461257">
              <a:moveTo>
                <a:pt x="48751" y="795573"/>
              </a:moveTo>
              <a:cubicBezTo>
                <a:pt x="194801" y="1028936"/>
                <a:pt x="915526" y="1378186"/>
                <a:pt x="1191751" y="1443273"/>
              </a:cubicBezTo>
              <a:cubicBezTo>
                <a:pt x="1467976" y="1508360"/>
                <a:pt x="1691814" y="1390885"/>
                <a:pt x="1706101" y="1186098"/>
              </a:cubicBezTo>
              <a:cubicBezTo>
                <a:pt x="1720388" y="981311"/>
                <a:pt x="1509251" y="405048"/>
                <a:pt x="1277476" y="214548"/>
              </a:cubicBezTo>
              <a:cubicBezTo>
                <a:pt x="1045701" y="24048"/>
                <a:pt x="518651" y="-56915"/>
                <a:pt x="315451" y="43098"/>
              </a:cubicBezTo>
              <a:cubicBezTo>
                <a:pt x="112251" y="143110"/>
                <a:pt x="-97299" y="562210"/>
                <a:pt x="48751" y="795573"/>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0.37019</cdr:x>
      <cdr:y>0.3336</cdr:y>
    </cdr:from>
    <cdr:to>
      <cdr:x>0.75001</cdr:x>
      <cdr:y>0.74762</cdr:y>
    </cdr:to>
    <cdr:sp macro="" textlink="">
      <cdr:nvSpPr>
        <cdr:cNvPr id="3" name="Freeform 2"/>
        <cdr:cNvSpPr/>
      </cdr:nvSpPr>
      <cdr:spPr>
        <a:xfrm xmlns:a="http://schemas.openxmlformats.org/drawingml/2006/main">
          <a:off x="2633948" y="1215409"/>
          <a:ext cx="2702524" cy="1508412"/>
        </a:xfrm>
        <a:custGeom xmlns:a="http://schemas.openxmlformats.org/drawingml/2006/main">
          <a:avLst/>
          <a:gdLst>
            <a:gd name="connsiteX0" fmla="*/ 223553 w 2702524"/>
            <a:gd name="connsiteY0" fmla="*/ 1180130 h 1508412"/>
            <a:gd name="connsiteX1" fmla="*/ 2233328 w 2702524"/>
            <a:gd name="connsiteY1" fmla="*/ 18080 h 1508412"/>
            <a:gd name="connsiteX2" fmla="*/ 2557178 w 2702524"/>
            <a:gd name="connsiteY2" fmla="*/ 541955 h 1508412"/>
            <a:gd name="connsiteX3" fmla="*/ 309278 w 2702524"/>
            <a:gd name="connsiteY3" fmla="*/ 1475405 h 1508412"/>
            <a:gd name="connsiteX4" fmla="*/ 223553 w 2702524"/>
            <a:gd name="connsiteY4" fmla="*/ 1180130 h 15084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02524" h="1508412">
              <a:moveTo>
                <a:pt x="223553" y="1180130"/>
              </a:moveTo>
              <a:cubicBezTo>
                <a:pt x="544228" y="937242"/>
                <a:pt x="1844391" y="124442"/>
                <a:pt x="2233328" y="18080"/>
              </a:cubicBezTo>
              <a:cubicBezTo>
                <a:pt x="2622265" y="-88282"/>
                <a:pt x="2877853" y="299067"/>
                <a:pt x="2557178" y="541955"/>
              </a:cubicBezTo>
              <a:cubicBezTo>
                <a:pt x="2236503" y="784842"/>
                <a:pt x="695040" y="1370630"/>
                <a:pt x="309278" y="1475405"/>
              </a:cubicBezTo>
              <a:cubicBezTo>
                <a:pt x="-76484" y="1580180"/>
                <a:pt x="-97122" y="1423018"/>
                <a:pt x="223553" y="1180130"/>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0.25349</cdr:x>
      <cdr:y>0.08531</cdr:y>
    </cdr:from>
    <cdr:to>
      <cdr:x>0.49498</cdr:x>
      <cdr:y>0.48405</cdr:y>
    </cdr:to>
    <cdr:sp macro="" textlink="">
      <cdr:nvSpPr>
        <cdr:cNvPr id="4" name="Freeform 3"/>
        <cdr:cNvSpPr/>
      </cdr:nvSpPr>
      <cdr:spPr>
        <a:xfrm xmlns:a="http://schemas.openxmlformats.org/drawingml/2006/main">
          <a:off x="1803659" y="310800"/>
          <a:ext cx="1718196" cy="1452754"/>
        </a:xfrm>
        <a:custGeom xmlns:a="http://schemas.openxmlformats.org/drawingml/2006/main">
          <a:avLst/>
          <a:gdLst>
            <a:gd name="connsiteX0" fmla="*/ 729992 w 1718196"/>
            <a:gd name="connsiteY0" fmla="*/ 1313214 h 1452754"/>
            <a:gd name="connsiteX1" fmla="*/ 1482467 w 1718196"/>
            <a:gd name="connsiteY1" fmla="*/ 1417989 h 1452754"/>
            <a:gd name="connsiteX2" fmla="*/ 1701542 w 1718196"/>
            <a:gd name="connsiteY2" fmla="*/ 732189 h 1452754"/>
            <a:gd name="connsiteX3" fmla="*/ 1110992 w 1718196"/>
            <a:gd name="connsiteY3" fmla="*/ 36864 h 1452754"/>
            <a:gd name="connsiteX4" fmla="*/ 187067 w 1718196"/>
            <a:gd name="connsiteY4" fmla="*/ 189264 h 1452754"/>
            <a:gd name="connsiteX5" fmla="*/ 44192 w 1718196"/>
            <a:gd name="connsiteY5" fmla="*/ 979839 h 1452754"/>
            <a:gd name="connsiteX6" fmla="*/ 729992 w 1718196"/>
            <a:gd name="connsiteY6" fmla="*/ 1313214 h 145275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18196" h="1452754">
              <a:moveTo>
                <a:pt x="729992" y="1313214"/>
              </a:moveTo>
              <a:cubicBezTo>
                <a:pt x="969704" y="1386239"/>
                <a:pt x="1320542" y="1514827"/>
                <a:pt x="1482467" y="1417989"/>
              </a:cubicBezTo>
              <a:cubicBezTo>
                <a:pt x="1644392" y="1321151"/>
                <a:pt x="1763454" y="962376"/>
                <a:pt x="1701542" y="732189"/>
              </a:cubicBezTo>
              <a:cubicBezTo>
                <a:pt x="1639630" y="502002"/>
                <a:pt x="1363405" y="127352"/>
                <a:pt x="1110992" y="36864"/>
              </a:cubicBezTo>
              <a:cubicBezTo>
                <a:pt x="858579" y="-53624"/>
                <a:pt x="364867" y="32102"/>
                <a:pt x="187067" y="189264"/>
              </a:cubicBezTo>
              <a:cubicBezTo>
                <a:pt x="9267" y="346426"/>
                <a:pt x="-49471" y="792514"/>
                <a:pt x="44192" y="979839"/>
              </a:cubicBezTo>
              <a:cubicBezTo>
                <a:pt x="137854" y="1167164"/>
                <a:pt x="490280" y="1240189"/>
                <a:pt x="729992" y="1313214"/>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0.66934</cdr:x>
      <cdr:y>0.58431</cdr:y>
    </cdr:from>
    <cdr:to>
      <cdr:x>0.75368</cdr:x>
      <cdr:y>0.6549</cdr:y>
    </cdr:to>
    <cdr:sp macro="" textlink="">
      <cdr:nvSpPr>
        <cdr:cNvPr id="5" name="TextBox 4"/>
        <cdr:cNvSpPr txBox="1"/>
      </cdr:nvSpPr>
      <cdr:spPr>
        <a:xfrm xmlns:a="http://schemas.openxmlformats.org/drawingml/2006/main">
          <a:off x="4762501" y="2128839"/>
          <a:ext cx="60007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2</a:t>
          </a:r>
        </a:p>
      </cdr:txBody>
    </cdr:sp>
  </cdr:relSizeAnchor>
  <cdr:relSizeAnchor xmlns:cdr="http://schemas.openxmlformats.org/drawingml/2006/chartDrawing">
    <cdr:from>
      <cdr:x>0.14993</cdr:x>
      <cdr:y>0.18431</cdr:y>
    </cdr:from>
    <cdr:to>
      <cdr:x>0.22758</cdr:x>
      <cdr:y>0.24967</cdr:y>
    </cdr:to>
    <cdr:sp macro="" textlink="">
      <cdr:nvSpPr>
        <cdr:cNvPr id="6" name="TextBox 5"/>
        <cdr:cNvSpPr txBox="1"/>
      </cdr:nvSpPr>
      <cdr:spPr>
        <a:xfrm xmlns:a="http://schemas.openxmlformats.org/drawingml/2006/main">
          <a:off x="1066801" y="671514"/>
          <a:ext cx="5524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3</a:t>
          </a:r>
        </a:p>
      </cdr:txBody>
    </cdr:sp>
  </cdr:relSizeAnchor>
  <cdr:relSizeAnchor xmlns:cdr="http://schemas.openxmlformats.org/drawingml/2006/chartDrawing">
    <cdr:from>
      <cdr:x>0.04284</cdr:x>
      <cdr:y>0.82745</cdr:y>
    </cdr:from>
    <cdr:to>
      <cdr:x>0.12584</cdr:x>
      <cdr:y>0.89543</cdr:y>
    </cdr:to>
    <cdr:sp macro="" textlink="">
      <cdr:nvSpPr>
        <cdr:cNvPr id="7" name="TextBox 6"/>
        <cdr:cNvSpPr txBox="1"/>
      </cdr:nvSpPr>
      <cdr:spPr>
        <a:xfrm xmlns:a="http://schemas.openxmlformats.org/drawingml/2006/main">
          <a:off x="304801" y="3014664"/>
          <a:ext cx="5905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1</a:t>
          </a:r>
        </a:p>
      </cdr:txBody>
    </cdr:sp>
  </cdr:relSizeAnchor>
</c:userShapes>
</file>

<file path=xl/drawings/drawing5.xml><?xml version="1.0" encoding="utf-8"?>
<c:userShapes xmlns:c="http://schemas.openxmlformats.org/drawingml/2006/chart">
  <cdr:relSizeAnchor xmlns:cdr="http://schemas.openxmlformats.org/drawingml/2006/chartDrawing">
    <cdr:from>
      <cdr:x>0.11631</cdr:x>
      <cdr:y>0.58817</cdr:y>
    </cdr:from>
    <cdr:to>
      <cdr:x>0.35619</cdr:x>
      <cdr:y>0.98925</cdr:y>
    </cdr:to>
    <cdr:sp macro="" textlink="">
      <cdr:nvSpPr>
        <cdr:cNvPr id="2" name="Freeform 1"/>
        <cdr:cNvSpPr/>
      </cdr:nvSpPr>
      <cdr:spPr>
        <a:xfrm xmlns:a="http://schemas.openxmlformats.org/drawingml/2006/main">
          <a:off x="827550" y="2142891"/>
          <a:ext cx="1706786" cy="1461257"/>
        </a:xfrm>
        <a:custGeom xmlns:a="http://schemas.openxmlformats.org/drawingml/2006/main">
          <a:avLst/>
          <a:gdLst>
            <a:gd name="connsiteX0" fmla="*/ 48751 w 1706786"/>
            <a:gd name="connsiteY0" fmla="*/ 795573 h 1461257"/>
            <a:gd name="connsiteX1" fmla="*/ 1191751 w 1706786"/>
            <a:gd name="connsiteY1" fmla="*/ 1443273 h 1461257"/>
            <a:gd name="connsiteX2" fmla="*/ 1706101 w 1706786"/>
            <a:gd name="connsiteY2" fmla="*/ 1186098 h 1461257"/>
            <a:gd name="connsiteX3" fmla="*/ 1277476 w 1706786"/>
            <a:gd name="connsiteY3" fmla="*/ 214548 h 1461257"/>
            <a:gd name="connsiteX4" fmla="*/ 315451 w 1706786"/>
            <a:gd name="connsiteY4" fmla="*/ 43098 h 1461257"/>
            <a:gd name="connsiteX5" fmla="*/ 48751 w 1706786"/>
            <a:gd name="connsiteY5" fmla="*/ 795573 h 14612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06786" h="1461257">
              <a:moveTo>
                <a:pt x="48751" y="795573"/>
              </a:moveTo>
              <a:cubicBezTo>
                <a:pt x="194801" y="1028936"/>
                <a:pt x="915526" y="1378186"/>
                <a:pt x="1191751" y="1443273"/>
              </a:cubicBezTo>
              <a:cubicBezTo>
                <a:pt x="1467976" y="1508360"/>
                <a:pt x="1691814" y="1390885"/>
                <a:pt x="1706101" y="1186098"/>
              </a:cubicBezTo>
              <a:cubicBezTo>
                <a:pt x="1720388" y="981311"/>
                <a:pt x="1509251" y="405048"/>
                <a:pt x="1277476" y="214548"/>
              </a:cubicBezTo>
              <a:cubicBezTo>
                <a:pt x="1045701" y="24048"/>
                <a:pt x="518651" y="-56915"/>
                <a:pt x="315451" y="43098"/>
              </a:cubicBezTo>
              <a:cubicBezTo>
                <a:pt x="112251" y="143110"/>
                <a:pt x="-97299" y="562210"/>
                <a:pt x="48751" y="795573"/>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0.37019</cdr:x>
      <cdr:y>0.3336</cdr:y>
    </cdr:from>
    <cdr:to>
      <cdr:x>0.75001</cdr:x>
      <cdr:y>0.74762</cdr:y>
    </cdr:to>
    <cdr:sp macro="" textlink="">
      <cdr:nvSpPr>
        <cdr:cNvPr id="3" name="Freeform 2"/>
        <cdr:cNvSpPr/>
      </cdr:nvSpPr>
      <cdr:spPr>
        <a:xfrm xmlns:a="http://schemas.openxmlformats.org/drawingml/2006/main">
          <a:off x="2633948" y="1215409"/>
          <a:ext cx="2702524" cy="1508412"/>
        </a:xfrm>
        <a:custGeom xmlns:a="http://schemas.openxmlformats.org/drawingml/2006/main">
          <a:avLst/>
          <a:gdLst>
            <a:gd name="connsiteX0" fmla="*/ 223553 w 2702524"/>
            <a:gd name="connsiteY0" fmla="*/ 1180130 h 1508412"/>
            <a:gd name="connsiteX1" fmla="*/ 2233328 w 2702524"/>
            <a:gd name="connsiteY1" fmla="*/ 18080 h 1508412"/>
            <a:gd name="connsiteX2" fmla="*/ 2557178 w 2702524"/>
            <a:gd name="connsiteY2" fmla="*/ 541955 h 1508412"/>
            <a:gd name="connsiteX3" fmla="*/ 309278 w 2702524"/>
            <a:gd name="connsiteY3" fmla="*/ 1475405 h 1508412"/>
            <a:gd name="connsiteX4" fmla="*/ 223553 w 2702524"/>
            <a:gd name="connsiteY4" fmla="*/ 1180130 h 15084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02524" h="1508412">
              <a:moveTo>
                <a:pt x="223553" y="1180130"/>
              </a:moveTo>
              <a:cubicBezTo>
                <a:pt x="544228" y="937242"/>
                <a:pt x="1844391" y="124442"/>
                <a:pt x="2233328" y="18080"/>
              </a:cubicBezTo>
              <a:cubicBezTo>
                <a:pt x="2622265" y="-88282"/>
                <a:pt x="2877853" y="299067"/>
                <a:pt x="2557178" y="541955"/>
              </a:cubicBezTo>
              <a:cubicBezTo>
                <a:pt x="2236503" y="784842"/>
                <a:pt x="695040" y="1370630"/>
                <a:pt x="309278" y="1475405"/>
              </a:cubicBezTo>
              <a:cubicBezTo>
                <a:pt x="-76484" y="1580180"/>
                <a:pt x="-97122" y="1423018"/>
                <a:pt x="223553" y="1180130"/>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0.25349</cdr:x>
      <cdr:y>0.08531</cdr:y>
    </cdr:from>
    <cdr:to>
      <cdr:x>0.49498</cdr:x>
      <cdr:y>0.48405</cdr:y>
    </cdr:to>
    <cdr:sp macro="" textlink="">
      <cdr:nvSpPr>
        <cdr:cNvPr id="4" name="Freeform 3"/>
        <cdr:cNvSpPr/>
      </cdr:nvSpPr>
      <cdr:spPr>
        <a:xfrm xmlns:a="http://schemas.openxmlformats.org/drawingml/2006/main">
          <a:off x="1803659" y="310800"/>
          <a:ext cx="1718196" cy="1452754"/>
        </a:xfrm>
        <a:custGeom xmlns:a="http://schemas.openxmlformats.org/drawingml/2006/main">
          <a:avLst/>
          <a:gdLst>
            <a:gd name="connsiteX0" fmla="*/ 729992 w 1718196"/>
            <a:gd name="connsiteY0" fmla="*/ 1313214 h 1452754"/>
            <a:gd name="connsiteX1" fmla="*/ 1482467 w 1718196"/>
            <a:gd name="connsiteY1" fmla="*/ 1417989 h 1452754"/>
            <a:gd name="connsiteX2" fmla="*/ 1701542 w 1718196"/>
            <a:gd name="connsiteY2" fmla="*/ 732189 h 1452754"/>
            <a:gd name="connsiteX3" fmla="*/ 1110992 w 1718196"/>
            <a:gd name="connsiteY3" fmla="*/ 36864 h 1452754"/>
            <a:gd name="connsiteX4" fmla="*/ 187067 w 1718196"/>
            <a:gd name="connsiteY4" fmla="*/ 189264 h 1452754"/>
            <a:gd name="connsiteX5" fmla="*/ 44192 w 1718196"/>
            <a:gd name="connsiteY5" fmla="*/ 979839 h 1452754"/>
            <a:gd name="connsiteX6" fmla="*/ 729992 w 1718196"/>
            <a:gd name="connsiteY6" fmla="*/ 1313214 h 145275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18196" h="1452754">
              <a:moveTo>
                <a:pt x="729992" y="1313214"/>
              </a:moveTo>
              <a:cubicBezTo>
                <a:pt x="969704" y="1386239"/>
                <a:pt x="1320542" y="1514827"/>
                <a:pt x="1482467" y="1417989"/>
              </a:cubicBezTo>
              <a:cubicBezTo>
                <a:pt x="1644392" y="1321151"/>
                <a:pt x="1763454" y="962376"/>
                <a:pt x="1701542" y="732189"/>
              </a:cubicBezTo>
              <a:cubicBezTo>
                <a:pt x="1639630" y="502002"/>
                <a:pt x="1363405" y="127352"/>
                <a:pt x="1110992" y="36864"/>
              </a:cubicBezTo>
              <a:cubicBezTo>
                <a:pt x="858579" y="-53624"/>
                <a:pt x="364867" y="32102"/>
                <a:pt x="187067" y="189264"/>
              </a:cubicBezTo>
              <a:cubicBezTo>
                <a:pt x="9267" y="346426"/>
                <a:pt x="-49471" y="792514"/>
                <a:pt x="44192" y="979839"/>
              </a:cubicBezTo>
              <a:cubicBezTo>
                <a:pt x="137854" y="1167164"/>
                <a:pt x="490280" y="1240189"/>
                <a:pt x="729992" y="1313214"/>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0.66934</cdr:x>
      <cdr:y>0.58431</cdr:y>
    </cdr:from>
    <cdr:to>
      <cdr:x>0.75368</cdr:x>
      <cdr:y>0.6549</cdr:y>
    </cdr:to>
    <cdr:sp macro="" textlink="">
      <cdr:nvSpPr>
        <cdr:cNvPr id="5" name="TextBox 4"/>
        <cdr:cNvSpPr txBox="1"/>
      </cdr:nvSpPr>
      <cdr:spPr>
        <a:xfrm xmlns:a="http://schemas.openxmlformats.org/drawingml/2006/main">
          <a:off x="4762501" y="2128839"/>
          <a:ext cx="60007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2</a:t>
          </a:r>
        </a:p>
      </cdr:txBody>
    </cdr:sp>
  </cdr:relSizeAnchor>
  <cdr:relSizeAnchor xmlns:cdr="http://schemas.openxmlformats.org/drawingml/2006/chartDrawing">
    <cdr:from>
      <cdr:x>0.14993</cdr:x>
      <cdr:y>0.18431</cdr:y>
    </cdr:from>
    <cdr:to>
      <cdr:x>0.22758</cdr:x>
      <cdr:y>0.24967</cdr:y>
    </cdr:to>
    <cdr:sp macro="" textlink="">
      <cdr:nvSpPr>
        <cdr:cNvPr id="6" name="TextBox 5"/>
        <cdr:cNvSpPr txBox="1"/>
      </cdr:nvSpPr>
      <cdr:spPr>
        <a:xfrm xmlns:a="http://schemas.openxmlformats.org/drawingml/2006/main">
          <a:off x="1066801" y="671514"/>
          <a:ext cx="5524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3</a:t>
          </a:r>
        </a:p>
      </cdr:txBody>
    </cdr:sp>
  </cdr:relSizeAnchor>
  <cdr:relSizeAnchor xmlns:cdr="http://schemas.openxmlformats.org/drawingml/2006/chartDrawing">
    <cdr:from>
      <cdr:x>0.04284</cdr:x>
      <cdr:y>0.82745</cdr:y>
    </cdr:from>
    <cdr:to>
      <cdr:x>0.12584</cdr:x>
      <cdr:y>0.89543</cdr:y>
    </cdr:to>
    <cdr:sp macro="" textlink="">
      <cdr:nvSpPr>
        <cdr:cNvPr id="7" name="TextBox 6"/>
        <cdr:cNvSpPr txBox="1"/>
      </cdr:nvSpPr>
      <cdr:spPr>
        <a:xfrm xmlns:a="http://schemas.openxmlformats.org/drawingml/2006/main">
          <a:off x="304801" y="3014664"/>
          <a:ext cx="5905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1</a:t>
          </a:r>
        </a:p>
      </cdr:txBody>
    </cdr:sp>
  </cdr:relSizeAnchor>
</c:userShapes>
</file>

<file path=xl/drawings/drawing6.xml><?xml version="1.0" encoding="utf-8"?>
<c:userShapes xmlns:c="http://schemas.openxmlformats.org/drawingml/2006/chart">
  <cdr:relSizeAnchor xmlns:cdr="http://schemas.openxmlformats.org/drawingml/2006/chartDrawing">
    <cdr:from>
      <cdr:x>0.11631</cdr:x>
      <cdr:y>0.58817</cdr:y>
    </cdr:from>
    <cdr:to>
      <cdr:x>0.35619</cdr:x>
      <cdr:y>0.98925</cdr:y>
    </cdr:to>
    <cdr:sp macro="" textlink="">
      <cdr:nvSpPr>
        <cdr:cNvPr id="2" name="Freeform 1"/>
        <cdr:cNvSpPr/>
      </cdr:nvSpPr>
      <cdr:spPr>
        <a:xfrm xmlns:a="http://schemas.openxmlformats.org/drawingml/2006/main">
          <a:off x="827550" y="2142891"/>
          <a:ext cx="1706786" cy="1461257"/>
        </a:xfrm>
        <a:custGeom xmlns:a="http://schemas.openxmlformats.org/drawingml/2006/main">
          <a:avLst/>
          <a:gdLst>
            <a:gd name="connsiteX0" fmla="*/ 48751 w 1706786"/>
            <a:gd name="connsiteY0" fmla="*/ 795573 h 1461257"/>
            <a:gd name="connsiteX1" fmla="*/ 1191751 w 1706786"/>
            <a:gd name="connsiteY1" fmla="*/ 1443273 h 1461257"/>
            <a:gd name="connsiteX2" fmla="*/ 1706101 w 1706786"/>
            <a:gd name="connsiteY2" fmla="*/ 1186098 h 1461257"/>
            <a:gd name="connsiteX3" fmla="*/ 1277476 w 1706786"/>
            <a:gd name="connsiteY3" fmla="*/ 214548 h 1461257"/>
            <a:gd name="connsiteX4" fmla="*/ 315451 w 1706786"/>
            <a:gd name="connsiteY4" fmla="*/ 43098 h 1461257"/>
            <a:gd name="connsiteX5" fmla="*/ 48751 w 1706786"/>
            <a:gd name="connsiteY5" fmla="*/ 795573 h 14612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06786" h="1461257">
              <a:moveTo>
                <a:pt x="48751" y="795573"/>
              </a:moveTo>
              <a:cubicBezTo>
                <a:pt x="194801" y="1028936"/>
                <a:pt x="915526" y="1378186"/>
                <a:pt x="1191751" y="1443273"/>
              </a:cubicBezTo>
              <a:cubicBezTo>
                <a:pt x="1467976" y="1508360"/>
                <a:pt x="1691814" y="1390885"/>
                <a:pt x="1706101" y="1186098"/>
              </a:cubicBezTo>
              <a:cubicBezTo>
                <a:pt x="1720388" y="981311"/>
                <a:pt x="1509251" y="405048"/>
                <a:pt x="1277476" y="214548"/>
              </a:cubicBezTo>
              <a:cubicBezTo>
                <a:pt x="1045701" y="24048"/>
                <a:pt x="518651" y="-56915"/>
                <a:pt x="315451" y="43098"/>
              </a:cubicBezTo>
              <a:cubicBezTo>
                <a:pt x="112251" y="143110"/>
                <a:pt x="-97299" y="562210"/>
                <a:pt x="48751" y="795573"/>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0.37019</cdr:x>
      <cdr:y>0.3336</cdr:y>
    </cdr:from>
    <cdr:to>
      <cdr:x>0.75001</cdr:x>
      <cdr:y>0.74762</cdr:y>
    </cdr:to>
    <cdr:sp macro="" textlink="">
      <cdr:nvSpPr>
        <cdr:cNvPr id="3" name="Freeform 2"/>
        <cdr:cNvSpPr/>
      </cdr:nvSpPr>
      <cdr:spPr>
        <a:xfrm xmlns:a="http://schemas.openxmlformats.org/drawingml/2006/main">
          <a:off x="2633948" y="1215409"/>
          <a:ext cx="2702524" cy="1508412"/>
        </a:xfrm>
        <a:custGeom xmlns:a="http://schemas.openxmlformats.org/drawingml/2006/main">
          <a:avLst/>
          <a:gdLst>
            <a:gd name="connsiteX0" fmla="*/ 223553 w 2702524"/>
            <a:gd name="connsiteY0" fmla="*/ 1180130 h 1508412"/>
            <a:gd name="connsiteX1" fmla="*/ 2233328 w 2702524"/>
            <a:gd name="connsiteY1" fmla="*/ 18080 h 1508412"/>
            <a:gd name="connsiteX2" fmla="*/ 2557178 w 2702524"/>
            <a:gd name="connsiteY2" fmla="*/ 541955 h 1508412"/>
            <a:gd name="connsiteX3" fmla="*/ 309278 w 2702524"/>
            <a:gd name="connsiteY3" fmla="*/ 1475405 h 1508412"/>
            <a:gd name="connsiteX4" fmla="*/ 223553 w 2702524"/>
            <a:gd name="connsiteY4" fmla="*/ 1180130 h 15084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02524" h="1508412">
              <a:moveTo>
                <a:pt x="223553" y="1180130"/>
              </a:moveTo>
              <a:cubicBezTo>
                <a:pt x="544228" y="937242"/>
                <a:pt x="1844391" y="124442"/>
                <a:pt x="2233328" y="18080"/>
              </a:cubicBezTo>
              <a:cubicBezTo>
                <a:pt x="2622265" y="-88282"/>
                <a:pt x="2877853" y="299067"/>
                <a:pt x="2557178" y="541955"/>
              </a:cubicBezTo>
              <a:cubicBezTo>
                <a:pt x="2236503" y="784842"/>
                <a:pt x="695040" y="1370630"/>
                <a:pt x="309278" y="1475405"/>
              </a:cubicBezTo>
              <a:cubicBezTo>
                <a:pt x="-76484" y="1580180"/>
                <a:pt x="-97122" y="1423018"/>
                <a:pt x="223553" y="1180130"/>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0.25349</cdr:x>
      <cdr:y>0.08531</cdr:y>
    </cdr:from>
    <cdr:to>
      <cdr:x>0.49498</cdr:x>
      <cdr:y>0.48405</cdr:y>
    </cdr:to>
    <cdr:sp macro="" textlink="">
      <cdr:nvSpPr>
        <cdr:cNvPr id="4" name="Freeform 3"/>
        <cdr:cNvSpPr/>
      </cdr:nvSpPr>
      <cdr:spPr>
        <a:xfrm xmlns:a="http://schemas.openxmlformats.org/drawingml/2006/main">
          <a:off x="1803659" y="310800"/>
          <a:ext cx="1718196" cy="1452754"/>
        </a:xfrm>
        <a:custGeom xmlns:a="http://schemas.openxmlformats.org/drawingml/2006/main">
          <a:avLst/>
          <a:gdLst>
            <a:gd name="connsiteX0" fmla="*/ 729992 w 1718196"/>
            <a:gd name="connsiteY0" fmla="*/ 1313214 h 1452754"/>
            <a:gd name="connsiteX1" fmla="*/ 1482467 w 1718196"/>
            <a:gd name="connsiteY1" fmla="*/ 1417989 h 1452754"/>
            <a:gd name="connsiteX2" fmla="*/ 1701542 w 1718196"/>
            <a:gd name="connsiteY2" fmla="*/ 732189 h 1452754"/>
            <a:gd name="connsiteX3" fmla="*/ 1110992 w 1718196"/>
            <a:gd name="connsiteY3" fmla="*/ 36864 h 1452754"/>
            <a:gd name="connsiteX4" fmla="*/ 187067 w 1718196"/>
            <a:gd name="connsiteY4" fmla="*/ 189264 h 1452754"/>
            <a:gd name="connsiteX5" fmla="*/ 44192 w 1718196"/>
            <a:gd name="connsiteY5" fmla="*/ 979839 h 1452754"/>
            <a:gd name="connsiteX6" fmla="*/ 729992 w 1718196"/>
            <a:gd name="connsiteY6" fmla="*/ 1313214 h 145275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18196" h="1452754">
              <a:moveTo>
                <a:pt x="729992" y="1313214"/>
              </a:moveTo>
              <a:cubicBezTo>
                <a:pt x="969704" y="1386239"/>
                <a:pt x="1320542" y="1514827"/>
                <a:pt x="1482467" y="1417989"/>
              </a:cubicBezTo>
              <a:cubicBezTo>
                <a:pt x="1644392" y="1321151"/>
                <a:pt x="1763454" y="962376"/>
                <a:pt x="1701542" y="732189"/>
              </a:cubicBezTo>
              <a:cubicBezTo>
                <a:pt x="1639630" y="502002"/>
                <a:pt x="1363405" y="127352"/>
                <a:pt x="1110992" y="36864"/>
              </a:cubicBezTo>
              <a:cubicBezTo>
                <a:pt x="858579" y="-53624"/>
                <a:pt x="364867" y="32102"/>
                <a:pt x="187067" y="189264"/>
              </a:cubicBezTo>
              <a:cubicBezTo>
                <a:pt x="9267" y="346426"/>
                <a:pt x="-49471" y="792514"/>
                <a:pt x="44192" y="979839"/>
              </a:cubicBezTo>
              <a:cubicBezTo>
                <a:pt x="137854" y="1167164"/>
                <a:pt x="490280" y="1240189"/>
                <a:pt x="729992" y="1313214"/>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0.66934</cdr:x>
      <cdr:y>0.58431</cdr:y>
    </cdr:from>
    <cdr:to>
      <cdr:x>0.75368</cdr:x>
      <cdr:y>0.6549</cdr:y>
    </cdr:to>
    <cdr:sp macro="" textlink="">
      <cdr:nvSpPr>
        <cdr:cNvPr id="5" name="TextBox 4"/>
        <cdr:cNvSpPr txBox="1"/>
      </cdr:nvSpPr>
      <cdr:spPr>
        <a:xfrm xmlns:a="http://schemas.openxmlformats.org/drawingml/2006/main">
          <a:off x="4762501" y="2128839"/>
          <a:ext cx="60007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2</a:t>
          </a:r>
        </a:p>
      </cdr:txBody>
    </cdr:sp>
  </cdr:relSizeAnchor>
  <cdr:relSizeAnchor xmlns:cdr="http://schemas.openxmlformats.org/drawingml/2006/chartDrawing">
    <cdr:from>
      <cdr:x>0.14993</cdr:x>
      <cdr:y>0.18431</cdr:y>
    </cdr:from>
    <cdr:to>
      <cdr:x>0.22758</cdr:x>
      <cdr:y>0.24967</cdr:y>
    </cdr:to>
    <cdr:sp macro="" textlink="">
      <cdr:nvSpPr>
        <cdr:cNvPr id="6" name="TextBox 5"/>
        <cdr:cNvSpPr txBox="1"/>
      </cdr:nvSpPr>
      <cdr:spPr>
        <a:xfrm xmlns:a="http://schemas.openxmlformats.org/drawingml/2006/main">
          <a:off x="1066801" y="671514"/>
          <a:ext cx="5524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3</a:t>
          </a:r>
        </a:p>
      </cdr:txBody>
    </cdr:sp>
  </cdr:relSizeAnchor>
  <cdr:relSizeAnchor xmlns:cdr="http://schemas.openxmlformats.org/drawingml/2006/chartDrawing">
    <cdr:from>
      <cdr:x>0.04284</cdr:x>
      <cdr:y>0.82745</cdr:y>
    </cdr:from>
    <cdr:to>
      <cdr:x>0.12584</cdr:x>
      <cdr:y>0.89543</cdr:y>
    </cdr:to>
    <cdr:sp macro="" textlink="">
      <cdr:nvSpPr>
        <cdr:cNvPr id="7" name="TextBox 6"/>
        <cdr:cNvSpPr txBox="1"/>
      </cdr:nvSpPr>
      <cdr:spPr>
        <a:xfrm xmlns:a="http://schemas.openxmlformats.org/drawingml/2006/main">
          <a:off x="304801" y="3014664"/>
          <a:ext cx="5905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1</a:t>
          </a:r>
        </a:p>
      </cdr:txBody>
    </cdr:sp>
  </cdr:relSizeAnchor>
</c:userShapes>
</file>

<file path=xl/drawings/drawing7.xml><?xml version="1.0" encoding="utf-8"?>
<c:userShapes xmlns:c="http://schemas.openxmlformats.org/drawingml/2006/chart">
  <cdr:relSizeAnchor xmlns:cdr="http://schemas.openxmlformats.org/drawingml/2006/chartDrawing">
    <cdr:from>
      <cdr:x>0.11631</cdr:x>
      <cdr:y>0.58817</cdr:y>
    </cdr:from>
    <cdr:to>
      <cdr:x>0.35619</cdr:x>
      <cdr:y>0.98925</cdr:y>
    </cdr:to>
    <cdr:sp macro="" textlink="">
      <cdr:nvSpPr>
        <cdr:cNvPr id="2" name="Freeform 1"/>
        <cdr:cNvSpPr/>
      </cdr:nvSpPr>
      <cdr:spPr>
        <a:xfrm xmlns:a="http://schemas.openxmlformats.org/drawingml/2006/main">
          <a:off x="827550" y="2142891"/>
          <a:ext cx="1706786" cy="1461257"/>
        </a:xfrm>
        <a:custGeom xmlns:a="http://schemas.openxmlformats.org/drawingml/2006/main">
          <a:avLst/>
          <a:gdLst>
            <a:gd name="connsiteX0" fmla="*/ 48751 w 1706786"/>
            <a:gd name="connsiteY0" fmla="*/ 795573 h 1461257"/>
            <a:gd name="connsiteX1" fmla="*/ 1191751 w 1706786"/>
            <a:gd name="connsiteY1" fmla="*/ 1443273 h 1461257"/>
            <a:gd name="connsiteX2" fmla="*/ 1706101 w 1706786"/>
            <a:gd name="connsiteY2" fmla="*/ 1186098 h 1461257"/>
            <a:gd name="connsiteX3" fmla="*/ 1277476 w 1706786"/>
            <a:gd name="connsiteY3" fmla="*/ 214548 h 1461257"/>
            <a:gd name="connsiteX4" fmla="*/ 315451 w 1706786"/>
            <a:gd name="connsiteY4" fmla="*/ 43098 h 1461257"/>
            <a:gd name="connsiteX5" fmla="*/ 48751 w 1706786"/>
            <a:gd name="connsiteY5" fmla="*/ 795573 h 146125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1706786" h="1461257">
              <a:moveTo>
                <a:pt x="48751" y="795573"/>
              </a:moveTo>
              <a:cubicBezTo>
                <a:pt x="194801" y="1028936"/>
                <a:pt x="915526" y="1378186"/>
                <a:pt x="1191751" y="1443273"/>
              </a:cubicBezTo>
              <a:cubicBezTo>
                <a:pt x="1467976" y="1508360"/>
                <a:pt x="1691814" y="1390885"/>
                <a:pt x="1706101" y="1186098"/>
              </a:cubicBezTo>
              <a:cubicBezTo>
                <a:pt x="1720388" y="981311"/>
                <a:pt x="1509251" y="405048"/>
                <a:pt x="1277476" y="214548"/>
              </a:cubicBezTo>
              <a:cubicBezTo>
                <a:pt x="1045701" y="24048"/>
                <a:pt x="518651" y="-56915"/>
                <a:pt x="315451" y="43098"/>
              </a:cubicBezTo>
              <a:cubicBezTo>
                <a:pt x="112251" y="143110"/>
                <a:pt x="-97299" y="562210"/>
                <a:pt x="48751" y="795573"/>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0.37019</cdr:x>
      <cdr:y>0.3336</cdr:y>
    </cdr:from>
    <cdr:to>
      <cdr:x>0.75001</cdr:x>
      <cdr:y>0.74762</cdr:y>
    </cdr:to>
    <cdr:sp macro="" textlink="">
      <cdr:nvSpPr>
        <cdr:cNvPr id="3" name="Freeform 2"/>
        <cdr:cNvSpPr/>
      </cdr:nvSpPr>
      <cdr:spPr>
        <a:xfrm xmlns:a="http://schemas.openxmlformats.org/drawingml/2006/main">
          <a:off x="2633948" y="1215409"/>
          <a:ext cx="2702524" cy="1508412"/>
        </a:xfrm>
        <a:custGeom xmlns:a="http://schemas.openxmlformats.org/drawingml/2006/main">
          <a:avLst/>
          <a:gdLst>
            <a:gd name="connsiteX0" fmla="*/ 223553 w 2702524"/>
            <a:gd name="connsiteY0" fmla="*/ 1180130 h 1508412"/>
            <a:gd name="connsiteX1" fmla="*/ 2233328 w 2702524"/>
            <a:gd name="connsiteY1" fmla="*/ 18080 h 1508412"/>
            <a:gd name="connsiteX2" fmla="*/ 2557178 w 2702524"/>
            <a:gd name="connsiteY2" fmla="*/ 541955 h 1508412"/>
            <a:gd name="connsiteX3" fmla="*/ 309278 w 2702524"/>
            <a:gd name="connsiteY3" fmla="*/ 1475405 h 1508412"/>
            <a:gd name="connsiteX4" fmla="*/ 223553 w 2702524"/>
            <a:gd name="connsiteY4" fmla="*/ 1180130 h 15084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02524" h="1508412">
              <a:moveTo>
                <a:pt x="223553" y="1180130"/>
              </a:moveTo>
              <a:cubicBezTo>
                <a:pt x="544228" y="937242"/>
                <a:pt x="1844391" y="124442"/>
                <a:pt x="2233328" y="18080"/>
              </a:cubicBezTo>
              <a:cubicBezTo>
                <a:pt x="2622265" y="-88282"/>
                <a:pt x="2877853" y="299067"/>
                <a:pt x="2557178" y="541955"/>
              </a:cubicBezTo>
              <a:cubicBezTo>
                <a:pt x="2236503" y="784842"/>
                <a:pt x="695040" y="1370630"/>
                <a:pt x="309278" y="1475405"/>
              </a:cubicBezTo>
              <a:cubicBezTo>
                <a:pt x="-76484" y="1580180"/>
                <a:pt x="-97122" y="1423018"/>
                <a:pt x="223553" y="1180130"/>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0.25349</cdr:x>
      <cdr:y>0.08531</cdr:y>
    </cdr:from>
    <cdr:to>
      <cdr:x>0.49498</cdr:x>
      <cdr:y>0.48405</cdr:y>
    </cdr:to>
    <cdr:sp macro="" textlink="">
      <cdr:nvSpPr>
        <cdr:cNvPr id="4" name="Freeform 3"/>
        <cdr:cNvSpPr/>
      </cdr:nvSpPr>
      <cdr:spPr>
        <a:xfrm xmlns:a="http://schemas.openxmlformats.org/drawingml/2006/main">
          <a:off x="1803659" y="310800"/>
          <a:ext cx="1718196" cy="1452754"/>
        </a:xfrm>
        <a:custGeom xmlns:a="http://schemas.openxmlformats.org/drawingml/2006/main">
          <a:avLst/>
          <a:gdLst>
            <a:gd name="connsiteX0" fmla="*/ 729992 w 1718196"/>
            <a:gd name="connsiteY0" fmla="*/ 1313214 h 1452754"/>
            <a:gd name="connsiteX1" fmla="*/ 1482467 w 1718196"/>
            <a:gd name="connsiteY1" fmla="*/ 1417989 h 1452754"/>
            <a:gd name="connsiteX2" fmla="*/ 1701542 w 1718196"/>
            <a:gd name="connsiteY2" fmla="*/ 732189 h 1452754"/>
            <a:gd name="connsiteX3" fmla="*/ 1110992 w 1718196"/>
            <a:gd name="connsiteY3" fmla="*/ 36864 h 1452754"/>
            <a:gd name="connsiteX4" fmla="*/ 187067 w 1718196"/>
            <a:gd name="connsiteY4" fmla="*/ 189264 h 1452754"/>
            <a:gd name="connsiteX5" fmla="*/ 44192 w 1718196"/>
            <a:gd name="connsiteY5" fmla="*/ 979839 h 1452754"/>
            <a:gd name="connsiteX6" fmla="*/ 729992 w 1718196"/>
            <a:gd name="connsiteY6" fmla="*/ 1313214 h 145275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718196" h="1452754">
              <a:moveTo>
                <a:pt x="729992" y="1313214"/>
              </a:moveTo>
              <a:cubicBezTo>
                <a:pt x="969704" y="1386239"/>
                <a:pt x="1320542" y="1514827"/>
                <a:pt x="1482467" y="1417989"/>
              </a:cubicBezTo>
              <a:cubicBezTo>
                <a:pt x="1644392" y="1321151"/>
                <a:pt x="1763454" y="962376"/>
                <a:pt x="1701542" y="732189"/>
              </a:cubicBezTo>
              <a:cubicBezTo>
                <a:pt x="1639630" y="502002"/>
                <a:pt x="1363405" y="127352"/>
                <a:pt x="1110992" y="36864"/>
              </a:cubicBezTo>
              <a:cubicBezTo>
                <a:pt x="858579" y="-53624"/>
                <a:pt x="364867" y="32102"/>
                <a:pt x="187067" y="189264"/>
              </a:cubicBezTo>
              <a:cubicBezTo>
                <a:pt x="9267" y="346426"/>
                <a:pt x="-49471" y="792514"/>
                <a:pt x="44192" y="979839"/>
              </a:cubicBezTo>
              <a:cubicBezTo>
                <a:pt x="137854" y="1167164"/>
                <a:pt x="490280" y="1240189"/>
                <a:pt x="729992" y="1313214"/>
              </a:cubicBezTo>
              <a:close/>
            </a:path>
          </a:pathLst>
        </a:cu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0.66934</cdr:x>
      <cdr:y>0.58431</cdr:y>
    </cdr:from>
    <cdr:to>
      <cdr:x>0.75368</cdr:x>
      <cdr:y>0.6549</cdr:y>
    </cdr:to>
    <cdr:sp macro="" textlink="">
      <cdr:nvSpPr>
        <cdr:cNvPr id="5" name="TextBox 4"/>
        <cdr:cNvSpPr txBox="1"/>
      </cdr:nvSpPr>
      <cdr:spPr>
        <a:xfrm xmlns:a="http://schemas.openxmlformats.org/drawingml/2006/main">
          <a:off x="4762501" y="2128839"/>
          <a:ext cx="60007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2</a:t>
          </a:r>
        </a:p>
      </cdr:txBody>
    </cdr:sp>
  </cdr:relSizeAnchor>
  <cdr:relSizeAnchor xmlns:cdr="http://schemas.openxmlformats.org/drawingml/2006/chartDrawing">
    <cdr:from>
      <cdr:x>0.14993</cdr:x>
      <cdr:y>0.18431</cdr:y>
    </cdr:from>
    <cdr:to>
      <cdr:x>0.22758</cdr:x>
      <cdr:y>0.24967</cdr:y>
    </cdr:to>
    <cdr:sp macro="" textlink="">
      <cdr:nvSpPr>
        <cdr:cNvPr id="6" name="TextBox 5"/>
        <cdr:cNvSpPr txBox="1"/>
      </cdr:nvSpPr>
      <cdr:spPr>
        <a:xfrm xmlns:a="http://schemas.openxmlformats.org/drawingml/2006/main">
          <a:off x="1066801" y="671514"/>
          <a:ext cx="552450" cy="2381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3</a:t>
          </a:r>
        </a:p>
      </cdr:txBody>
    </cdr:sp>
  </cdr:relSizeAnchor>
  <cdr:relSizeAnchor xmlns:cdr="http://schemas.openxmlformats.org/drawingml/2006/chartDrawing">
    <cdr:from>
      <cdr:x>0.04284</cdr:x>
      <cdr:y>0.82745</cdr:y>
    </cdr:from>
    <cdr:to>
      <cdr:x>0.12584</cdr:x>
      <cdr:y>0.89543</cdr:y>
    </cdr:to>
    <cdr:sp macro="" textlink="">
      <cdr:nvSpPr>
        <cdr:cNvPr id="7" name="TextBox 6"/>
        <cdr:cNvSpPr txBox="1"/>
      </cdr:nvSpPr>
      <cdr:spPr>
        <a:xfrm xmlns:a="http://schemas.openxmlformats.org/drawingml/2006/main">
          <a:off x="304801" y="3014664"/>
          <a:ext cx="590550"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Cl 1</a:t>
          </a:r>
        </a:p>
      </cdr:txBody>
    </cdr:sp>
  </cdr:relSizeAnchor>
</c:userShapes>
</file>

<file path=xl/drawings/drawing8.xml><?xml version="1.0" encoding="utf-8"?>
<xdr:wsDr xmlns:xdr="http://schemas.openxmlformats.org/drawingml/2006/spreadsheetDrawing" xmlns:a="http://schemas.openxmlformats.org/drawingml/2006/main">
  <xdr:twoCellAnchor>
    <xdr:from>
      <xdr:col>13</xdr:col>
      <xdr:colOff>361950</xdr:colOff>
      <xdr:row>36</xdr:row>
      <xdr:rowOff>66675</xdr:rowOff>
    </xdr:from>
    <xdr:to>
      <xdr:col>22</xdr:col>
      <xdr:colOff>76200</xdr:colOff>
      <xdr:row>60</xdr:row>
      <xdr:rowOff>123825</xdr:rowOff>
    </xdr:to>
    <xdr:sp macro="" textlink="">
      <xdr:nvSpPr>
        <xdr:cNvPr id="2" name="TextBox 1"/>
        <xdr:cNvSpPr txBox="1"/>
      </xdr:nvSpPr>
      <xdr:spPr>
        <a:xfrm>
          <a:off x="11610975" y="8372475"/>
          <a:ext cx="5200650" cy="4629150"/>
        </a:xfrm>
        <a:prstGeom prst="rect">
          <a:avLst/>
        </a:prstGeom>
        <a:solidFill>
          <a:srgbClr val="FFFFCC"/>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PROC MEANS output for the 4 clusters is shown above.  The SAS code also produces a dendrogram, but that is omitted here. </a:t>
          </a:r>
        </a:p>
        <a:p>
          <a:r>
            <a:rPr lang="en-US" sz="1100">
              <a:solidFill>
                <a:schemeClr val="dk1"/>
              </a:solidFill>
              <a:effectLst/>
              <a:latin typeface="+mn-lt"/>
              <a:ea typeface="+mn-ea"/>
              <a:cs typeface="+mn-cs"/>
            </a:rPr>
            <a:t>To interpret the meaning of a cluster, we look for the variables that distinguish one cluster from another.  Clusters 1 and 3 have similar mean education levels, which are below 2 and 4.  1 has the lowest mean salary; 2 and 3 are virtually the same; and 4 is highest.  1 and 2 own the cheapest cars, and 3 and 4 the most expensive.  The home values increase in order 1 &lt; 2 &lt; 3 &lt; 4.  1 has the most savings; 2 and 3 are similar; and 4 has the least.  The concern about social status increases in order 1 &lt; 2 &lt; 3 &lt; 4.  These factual findings about the clusters can be woven into speculative stories about them.  For example:</a:t>
          </a:r>
        </a:p>
        <a:p>
          <a:r>
            <a:rPr lang="en-US" sz="1100">
              <a:solidFill>
                <a:schemeClr val="dk1"/>
              </a:solidFill>
              <a:effectLst/>
              <a:latin typeface="+mn-lt"/>
              <a:ea typeface="+mn-ea"/>
              <a:cs typeface="+mn-cs"/>
            </a:rPr>
            <a:t>Cluster 1: Frugal savers who have made the most of their circumstances (lower education, lower-paying jobs), economized on expenditures (low car value, low home value), with an eye on the future to amass considerable wealth, and not caring what other people think of them (low social concern).  Could be real estate investors or other individual entrepreneurs.</a:t>
          </a:r>
        </a:p>
        <a:p>
          <a:r>
            <a:rPr lang="en-US" sz="1100">
              <a:solidFill>
                <a:schemeClr val="dk1"/>
              </a:solidFill>
              <a:effectLst/>
              <a:latin typeface="+mn-lt"/>
              <a:ea typeface="+mn-ea"/>
              <a:cs typeface="+mn-cs"/>
            </a:rPr>
            <a:t>Cluster 2: Highly educated people who are not quite as devoted to saving as cluster 1.  Their expenditures are somewhat higher than 1, and their savings are lower in spite of having higher mean salary – perhaps because they are a bit more concerned about social position.  Could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be university professors or other professionals.</a:t>
          </a:r>
        </a:p>
        <a:p>
          <a:r>
            <a:rPr lang="en-US" sz="1100">
              <a:solidFill>
                <a:schemeClr val="dk1"/>
              </a:solidFill>
              <a:effectLst/>
              <a:latin typeface="+mn-lt"/>
              <a:ea typeface="+mn-ea"/>
              <a:cs typeface="+mn-cs"/>
            </a:rPr>
            <a:t>Cluster 3: Similar to cluster 2, but less well-educated.  Higher expenditures and salaries, but similar savings.  Care more about social position.  Could be owners of small businesses.</a:t>
          </a:r>
        </a:p>
        <a:p>
          <a:r>
            <a:rPr lang="en-US" sz="1100">
              <a:solidFill>
                <a:schemeClr val="dk1"/>
              </a:solidFill>
              <a:effectLst/>
              <a:latin typeface="+mn-lt"/>
              <a:ea typeface="+mn-ea"/>
              <a:cs typeface="+mn-cs"/>
            </a:rPr>
            <a:t>Cluster 4: Highly educated spenders with big salaries who show their focus on social position by visibly flaunting their income wealth (cars and homes) to the relative detriment of their savings wealth (low savings).  Could be business executives or partners in law or accounting firms.</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tabSelected="1" workbookViewId="0"/>
  </sheetViews>
  <sheetFormatPr defaultRowHeight="14.4" x14ac:dyDescent="0.3"/>
  <sheetData>
    <row r="1" spans="1:4" x14ac:dyDescent="0.3">
      <c r="A1" t="s">
        <v>4</v>
      </c>
      <c r="B1" s="1" t="s">
        <v>0</v>
      </c>
      <c r="C1" s="1" t="s">
        <v>1</v>
      </c>
      <c r="D1" s="2" t="s">
        <v>2</v>
      </c>
    </row>
    <row r="2" spans="1:4" x14ac:dyDescent="0.3">
      <c r="A2">
        <v>1</v>
      </c>
      <c r="B2">
        <v>2</v>
      </c>
      <c r="C2">
        <v>1</v>
      </c>
      <c r="D2" s="2">
        <v>1</v>
      </c>
    </row>
    <row r="3" spans="1:4" x14ac:dyDescent="0.3">
      <c r="A3">
        <v>2</v>
      </c>
      <c r="B3">
        <v>3</v>
      </c>
      <c r="C3">
        <v>2</v>
      </c>
      <c r="D3" s="2">
        <v>1</v>
      </c>
    </row>
    <row r="4" spans="1:4" x14ac:dyDescent="0.3">
      <c r="A4">
        <v>3</v>
      </c>
      <c r="B4">
        <v>4</v>
      </c>
      <c r="C4">
        <v>0</v>
      </c>
      <c r="D4" s="2">
        <v>1</v>
      </c>
    </row>
    <row r="5" spans="1:4" x14ac:dyDescent="0.3">
      <c r="A5">
        <v>4</v>
      </c>
      <c r="B5">
        <v>6</v>
      </c>
      <c r="C5">
        <v>2</v>
      </c>
      <c r="D5" s="2">
        <v>2</v>
      </c>
    </row>
    <row r="6" spans="1:4" x14ac:dyDescent="0.3">
      <c r="A6">
        <v>5</v>
      </c>
      <c r="B6">
        <v>10</v>
      </c>
      <c r="C6">
        <v>4</v>
      </c>
      <c r="D6" s="2">
        <v>2</v>
      </c>
    </row>
    <row r="7" spans="1:4" x14ac:dyDescent="0.3">
      <c r="A7">
        <v>6</v>
      </c>
      <c r="B7">
        <v>4</v>
      </c>
      <c r="C7">
        <v>5</v>
      </c>
      <c r="D7" s="2">
        <v>3</v>
      </c>
    </row>
    <row r="8" spans="1:4" x14ac:dyDescent="0.3">
      <c r="A8">
        <v>7</v>
      </c>
      <c r="B8">
        <v>5</v>
      </c>
      <c r="C8">
        <v>6</v>
      </c>
      <c r="D8" s="2">
        <v>3</v>
      </c>
    </row>
    <row r="9" spans="1:4" x14ac:dyDescent="0.3">
      <c r="A9">
        <v>8</v>
      </c>
      <c r="B9">
        <v>6</v>
      </c>
      <c r="C9">
        <v>4</v>
      </c>
      <c r="D9" s="2">
        <v>3</v>
      </c>
    </row>
    <row r="11" spans="1:4" x14ac:dyDescent="0.3">
      <c r="B11">
        <v>5</v>
      </c>
      <c r="C11">
        <v>2</v>
      </c>
      <c r="D11"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workbookViewId="0"/>
  </sheetViews>
  <sheetFormatPr defaultRowHeight="14.4" x14ac:dyDescent="0.3"/>
  <cols>
    <col min="6" max="6" width="10.33203125" bestFit="1" customWidth="1"/>
    <col min="7" max="7" width="10.109375" bestFit="1" customWidth="1"/>
    <col min="8" max="8" width="13.33203125" customWidth="1"/>
    <col min="9" max="10" width="12.6640625" customWidth="1"/>
    <col min="11" max="11" width="10.33203125" customWidth="1"/>
    <col min="12" max="12" width="10.109375" customWidth="1"/>
  </cols>
  <sheetData>
    <row r="1" spans="1:14" ht="34.5" customHeight="1" x14ac:dyDescent="0.3">
      <c r="A1" t="s">
        <v>4</v>
      </c>
      <c r="B1" s="1" t="s">
        <v>0</v>
      </c>
      <c r="C1" s="1" t="s">
        <v>1</v>
      </c>
      <c r="D1" s="2" t="s">
        <v>2</v>
      </c>
      <c r="E1" s="2"/>
      <c r="F1" s="3" t="s">
        <v>38</v>
      </c>
      <c r="G1" s="3" t="s">
        <v>39</v>
      </c>
      <c r="H1" s="3" t="s">
        <v>28</v>
      </c>
      <c r="I1" s="3" t="s">
        <v>29</v>
      </c>
      <c r="J1" s="9" t="s">
        <v>45</v>
      </c>
      <c r="K1" s="3" t="s">
        <v>30</v>
      </c>
      <c r="L1" s="3" t="s">
        <v>31</v>
      </c>
      <c r="M1" s="3" t="s">
        <v>40</v>
      </c>
      <c r="N1" s="3" t="s">
        <v>41</v>
      </c>
    </row>
    <row r="2" spans="1:14" x14ac:dyDescent="0.3">
      <c r="A2">
        <v>1</v>
      </c>
      <c r="B2">
        <v>2</v>
      </c>
      <c r="C2">
        <v>1</v>
      </c>
      <c r="D2" s="2">
        <v>1</v>
      </c>
      <c r="E2" s="2"/>
      <c r="F2">
        <f>AVERAGE(B2:B4)</f>
        <v>3</v>
      </c>
      <c r="G2">
        <f>AVERAGE(C2:C4)</f>
        <v>1</v>
      </c>
      <c r="H2">
        <f>(B2-$F$2)^2</f>
        <v>1</v>
      </c>
      <c r="I2">
        <f>(C2-$G$2)^2</f>
        <v>0</v>
      </c>
      <c r="J2" s="5">
        <f>SUM(H2:I4)</f>
        <v>4</v>
      </c>
      <c r="K2">
        <f t="shared" ref="K2:K9" si="0">(B2-$F$11)^2</f>
        <v>9</v>
      </c>
      <c r="L2">
        <f t="shared" ref="L2:L9" si="1">(C2-$G$11)^2</f>
        <v>4</v>
      </c>
      <c r="M2">
        <f>3*(F2-$F$11)^2</f>
        <v>12</v>
      </c>
      <c r="N2">
        <f>3*(G2-$G$11)^2</f>
        <v>12</v>
      </c>
    </row>
    <row r="3" spans="1:14" x14ac:dyDescent="0.3">
      <c r="A3">
        <v>2</v>
      </c>
      <c r="B3">
        <v>3</v>
      </c>
      <c r="C3">
        <v>2</v>
      </c>
      <c r="D3" s="2">
        <v>1</v>
      </c>
      <c r="E3" s="2"/>
      <c r="H3">
        <f>(B3-$F$2)^2</f>
        <v>0</v>
      </c>
      <c r="I3">
        <f>(C3-$G$2)^2</f>
        <v>1</v>
      </c>
      <c r="J3" s="5"/>
      <c r="K3">
        <f t="shared" si="0"/>
        <v>4</v>
      </c>
      <c r="L3">
        <f t="shared" si="1"/>
        <v>1</v>
      </c>
    </row>
    <row r="4" spans="1:14" x14ac:dyDescent="0.3">
      <c r="A4">
        <v>3</v>
      </c>
      <c r="B4">
        <v>4</v>
      </c>
      <c r="C4">
        <v>0</v>
      </c>
      <c r="D4" s="2">
        <v>1</v>
      </c>
      <c r="E4" s="2"/>
      <c r="H4">
        <f>(B4-$F$2)^2</f>
        <v>1</v>
      </c>
      <c r="I4">
        <f>(C4-$G$2)^2</f>
        <v>1</v>
      </c>
      <c r="J4" s="5"/>
      <c r="K4">
        <f t="shared" si="0"/>
        <v>1</v>
      </c>
      <c r="L4">
        <f t="shared" si="1"/>
        <v>9</v>
      </c>
    </row>
    <row r="5" spans="1:14" x14ac:dyDescent="0.3">
      <c r="A5">
        <v>4</v>
      </c>
      <c r="B5">
        <v>6</v>
      </c>
      <c r="C5">
        <v>2</v>
      </c>
      <c r="D5" s="2">
        <v>2</v>
      </c>
      <c r="E5" s="2"/>
      <c r="F5">
        <f>AVERAGE(B5:B6)</f>
        <v>8</v>
      </c>
      <c r="G5">
        <f>AVERAGE(C5:C6)</f>
        <v>3</v>
      </c>
      <c r="H5">
        <f>(B5-$F$5)^2</f>
        <v>4</v>
      </c>
      <c r="I5">
        <f>(C5-$G$5)^2</f>
        <v>1</v>
      </c>
      <c r="J5" s="5">
        <f>SUM(H5:I6)</f>
        <v>10</v>
      </c>
      <c r="K5">
        <f t="shared" si="0"/>
        <v>1</v>
      </c>
      <c r="L5">
        <f t="shared" si="1"/>
        <v>1</v>
      </c>
      <c r="M5">
        <f>2*(F5-$F$11)^2</f>
        <v>18</v>
      </c>
      <c r="N5">
        <f>2*(G5-$G$11)^2</f>
        <v>0</v>
      </c>
    </row>
    <row r="6" spans="1:14" x14ac:dyDescent="0.3">
      <c r="A6">
        <v>5</v>
      </c>
      <c r="B6">
        <v>10</v>
      </c>
      <c r="C6">
        <v>4</v>
      </c>
      <c r="D6" s="2">
        <v>2</v>
      </c>
      <c r="E6" s="2"/>
      <c r="H6">
        <f>(B6-$F$5)^2</f>
        <v>4</v>
      </c>
      <c r="I6">
        <f>(C6-$G$5)^2</f>
        <v>1</v>
      </c>
      <c r="J6" s="5"/>
      <c r="K6">
        <f t="shared" si="0"/>
        <v>25</v>
      </c>
      <c r="L6">
        <f t="shared" si="1"/>
        <v>1</v>
      </c>
    </row>
    <row r="7" spans="1:14" x14ac:dyDescent="0.3">
      <c r="A7">
        <v>6</v>
      </c>
      <c r="B7">
        <v>4</v>
      </c>
      <c r="C7">
        <v>5</v>
      </c>
      <c r="D7" s="2">
        <v>3</v>
      </c>
      <c r="E7" s="2"/>
      <c r="F7">
        <f>AVERAGE(B7:B9)</f>
        <v>5</v>
      </c>
      <c r="G7">
        <f>AVERAGE(C7:C9)</f>
        <v>5</v>
      </c>
      <c r="H7">
        <f>(B7-$F$7)^2</f>
        <v>1</v>
      </c>
      <c r="I7">
        <f>(C7-$G$7)^2</f>
        <v>0</v>
      </c>
      <c r="J7" s="5">
        <f>SUM(H7:I9)</f>
        <v>4</v>
      </c>
      <c r="K7">
        <f t="shared" si="0"/>
        <v>1</v>
      </c>
      <c r="L7">
        <f t="shared" si="1"/>
        <v>4</v>
      </c>
      <c r="M7">
        <f>3*(F7-$F$11)^2</f>
        <v>0</v>
      </c>
      <c r="N7">
        <f>3*(G7-$G$11)^2</f>
        <v>12</v>
      </c>
    </row>
    <row r="8" spans="1:14" x14ac:dyDescent="0.3">
      <c r="A8">
        <v>7</v>
      </c>
      <c r="B8">
        <v>5</v>
      </c>
      <c r="C8">
        <v>6</v>
      </c>
      <c r="D8" s="2">
        <v>3</v>
      </c>
      <c r="E8" s="2"/>
      <c r="H8">
        <f>(B8-$F$7)^2</f>
        <v>0</v>
      </c>
      <c r="I8">
        <f>(C8-$G$7)^2</f>
        <v>1</v>
      </c>
      <c r="K8">
        <f t="shared" si="0"/>
        <v>0</v>
      </c>
      <c r="L8">
        <f t="shared" si="1"/>
        <v>9</v>
      </c>
    </row>
    <row r="9" spans="1:14" x14ac:dyDescent="0.3">
      <c r="A9">
        <v>8</v>
      </c>
      <c r="B9">
        <v>6</v>
      </c>
      <c r="C9">
        <v>4</v>
      </c>
      <c r="D9" s="2">
        <v>3</v>
      </c>
      <c r="E9" s="2"/>
      <c r="H9">
        <f>(B9-$F$7)^2</f>
        <v>1</v>
      </c>
      <c r="I9">
        <f>(C9-$G$7)^2</f>
        <v>1</v>
      </c>
      <c r="K9">
        <f t="shared" si="0"/>
        <v>1</v>
      </c>
      <c r="L9">
        <f t="shared" si="1"/>
        <v>1</v>
      </c>
    </row>
    <row r="10" spans="1:14" ht="28.8" x14ac:dyDescent="0.3">
      <c r="F10" s="3" t="s">
        <v>26</v>
      </c>
      <c r="G10" s="3" t="s">
        <v>27</v>
      </c>
      <c r="H10" t="s">
        <v>32</v>
      </c>
      <c r="I10" t="s">
        <v>33</v>
      </c>
      <c r="K10" t="s">
        <v>35</v>
      </c>
      <c r="L10" t="s">
        <v>36</v>
      </c>
      <c r="M10" t="s">
        <v>42</v>
      </c>
      <c r="N10" t="s">
        <v>43</v>
      </c>
    </row>
    <row r="11" spans="1:14" x14ac:dyDescent="0.3">
      <c r="B11">
        <v>5</v>
      </c>
      <c r="C11">
        <v>2</v>
      </c>
      <c r="D11" t="s">
        <v>3</v>
      </c>
      <c r="F11">
        <f>AVERAGE(B2:B9)</f>
        <v>5</v>
      </c>
      <c r="G11">
        <f>AVERAGE(C2:C9)</f>
        <v>3</v>
      </c>
      <c r="H11">
        <f>SUM(H2:H9)</f>
        <v>12</v>
      </c>
      <c r="I11">
        <f>SUM(I2:I9)</f>
        <v>6</v>
      </c>
      <c r="K11">
        <f>SUM(K2:K9)</f>
        <v>42</v>
      </c>
      <c r="L11">
        <f>SUM(L2:L9)</f>
        <v>30</v>
      </c>
      <c r="M11">
        <f>SUM(M2:M9)</f>
        <v>30</v>
      </c>
      <c r="N11">
        <f>SUM(N2:N9)</f>
        <v>24</v>
      </c>
    </row>
    <row r="12" spans="1:14" x14ac:dyDescent="0.3">
      <c r="I12" s="4" t="s">
        <v>34</v>
      </c>
      <c r="J12" s="4"/>
      <c r="K12" s="4"/>
      <c r="L12" s="4" t="s">
        <v>37</v>
      </c>
      <c r="M12" s="4"/>
      <c r="N12" s="4" t="s">
        <v>44</v>
      </c>
    </row>
    <row r="13" spans="1:14" x14ac:dyDescent="0.3">
      <c r="I13" s="5">
        <f>H11+I11</f>
        <v>18</v>
      </c>
      <c r="J13" s="5"/>
      <c r="K13" s="5"/>
      <c r="L13" s="5">
        <f>K11+L11</f>
        <v>72</v>
      </c>
      <c r="M13" s="5"/>
      <c r="N13" s="5">
        <f>M11+N11</f>
        <v>54</v>
      </c>
    </row>
    <row r="19" spans="2:3" x14ac:dyDescent="0.3">
      <c r="B19" s="1"/>
      <c r="C19" s="1"/>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workbookViewId="0"/>
  </sheetViews>
  <sheetFormatPr defaultRowHeight="14.4" x14ac:dyDescent="0.3"/>
  <cols>
    <col min="6" max="6" width="10.33203125" bestFit="1" customWidth="1"/>
    <col min="7" max="7" width="10.109375" bestFit="1" customWidth="1"/>
    <col min="8" max="8" width="13.33203125" customWidth="1"/>
    <col min="9" max="10" width="12.6640625" customWidth="1"/>
    <col min="11" max="11" width="10.33203125" customWidth="1"/>
    <col min="12" max="12" width="10.109375" customWidth="1"/>
  </cols>
  <sheetData>
    <row r="1" spans="1:16" ht="34.5" customHeight="1" x14ac:dyDescent="0.3">
      <c r="A1" t="s">
        <v>4</v>
      </c>
      <c r="B1" s="1" t="s">
        <v>0</v>
      </c>
      <c r="C1" s="1" t="s">
        <v>1</v>
      </c>
      <c r="D1" s="2" t="s">
        <v>2</v>
      </c>
      <c r="E1" s="2"/>
      <c r="F1" s="3" t="s">
        <v>38</v>
      </c>
      <c r="G1" s="3" t="s">
        <v>39</v>
      </c>
      <c r="H1" s="3" t="s">
        <v>28</v>
      </c>
      <c r="I1" s="3" t="s">
        <v>29</v>
      </c>
      <c r="J1" s="6" t="s">
        <v>45</v>
      </c>
      <c r="K1" s="3" t="s">
        <v>30</v>
      </c>
      <c r="L1" s="3" t="s">
        <v>31</v>
      </c>
      <c r="M1" s="3" t="s">
        <v>40</v>
      </c>
      <c r="N1" s="3" t="s">
        <v>41</v>
      </c>
      <c r="O1" s="3"/>
      <c r="P1" s="3" t="s">
        <v>134</v>
      </c>
    </row>
    <row r="2" spans="1:16" x14ac:dyDescent="0.3">
      <c r="A2">
        <v>1</v>
      </c>
      <c r="B2">
        <v>2</v>
      </c>
      <c r="C2">
        <v>1</v>
      </c>
      <c r="D2" s="2">
        <v>1</v>
      </c>
      <c r="E2" s="2"/>
      <c r="F2">
        <f>AVERAGE(B2:B4)</f>
        <v>3</v>
      </c>
      <c r="G2">
        <f>AVERAGE(C2:C4)</f>
        <v>1</v>
      </c>
      <c r="H2">
        <f>(B2-$F$2)^2</f>
        <v>1</v>
      </c>
      <c r="I2">
        <f>(C2-$G$2)^2</f>
        <v>0</v>
      </c>
      <c r="J2" s="5">
        <f>SUM(H2:I4)</f>
        <v>4</v>
      </c>
      <c r="K2">
        <f t="shared" ref="K2:K9" si="0">(B2-$F$11)^2</f>
        <v>9</v>
      </c>
      <c r="L2">
        <f t="shared" ref="L2:L9" si="1">(C2-$G$11)^2</f>
        <v>4</v>
      </c>
      <c r="M2">
        <f>3*(F2-$F$11)^2</f>
        <v>12</v>
      </c>
      <c r="N2">
        <f>3*(G2-$G$11)^2</f>
        <v>12</v>
      </c>
    </row>
    <row r="3" spans="1:16" x14ac:dyDescent="0.3">
      <c r="A3">
        <v>2</v>
      </c>
      <c r="B3">
        <v>3</v>
      </c>
      <c r="C3">
        <v>2</v>
      </c>
      <c r="D3" s="2">
        <v>1</v>
      </c>
      <c r="E3" s="2"/>
      <c r="H3">
        <f>(B3-$F$2)^2</f>
        <v>0</v>
      </c>
      <c r="I3">
        <f>(C3-$G$2)^2</f>
        <v>1</v>
      </c>
      <c r="J3" s="5"/>
      <c r="K3">
        <f t="shared" si="0"/>
        <v>4</v>
      </c>
      <c r="L3">
        <f t="shared" si="1"/>
        <v>1</v>
      </c>
    </row>
    <row r="4" spans="1:16" x14ac:dyDescent="0.3">
      <c r="A4">
        <v>3</v>
      </c>
      <c r="B4">
        <v>4</v>
      </c>
      <c r="C4">
        <v>0</v>
      </c>
      <c r="D4" s="2">
        <v>1</v>
      </c>
      <c r="E4" s="2"/>
      <c r="H4">
        <f>(B4-$F$2)^2</f>
        <v>1</v>
      </c>
      <c r="I4">
        <f>(C4-$G$2)^2</f>
        <v>1</v>
      </c>
      <c r="J4" s="5"/>
      <c r="K4">
        <f t="shared" si="0"/>
        <v>1</v>
      </c>
      <c r="L4">
        <f t="shared" si="1"/>
        <v>9</v>
      </c>
    </row>
    <row r="5" spans="1:16" x14ac:dyDescent="0.3">
      <c r="A5">
        <v>4</v>
      </c>
      <c r="B5">
        <v>6</v>
      </c>
      <c r="C5">
        <v>2</v>
      </c>
      <c r="D5" s="2">
        <v>2</v>
      </c>
      <c r="E5" s="2"/>
      <c r="F5">
        <f>AVERAGE(B5:B6)</f>
        <v>8</v>
      </c>
      <c r="G5">
        <f>AVERAGE(C5:C6)</f>
        <v>3</v>
      </c>
      <c r="H5">
        <f>(B5-$F$5)^2</f>
        <v>4</v>
      </c>
      <c r="I5">
        <f>(C5-$G$5)^2</f>
        <v>1</v>
      </c>
      <c r="J5" s="5">
        <f>SUM(H5:I6)</f>
        <v>10</v>
      </c>
      <c r="K5">
        <f t="shared" si="0"/>
        <v>1</v>
      </c>
      <c r="L5">
        <f t="shared" si="1"/>
        <v>1</v>
      </c>
      <c r="M5">
        <f>2*(F5-$F$11)^2</f>
        <v>18</v>
      </c>
      <c r="N5">
        <f>2*(G5-$G$11)^2</f>
        <v>0</v>
      </c>
    </row>
    <row r="6" spans="1:16" x14ac:dyDescent="0.3">
      <c r="A6">
        <v>5</v>
      </c>
      <c r="B6">
        <v>10</v>
      </c>
      <c r="C6">
        <v>4</v>
      </c>
      <c r="D6" s="2">
        <v>2</v>
      </c>
      <c r="E6" s="2"/>
      <c r="H6">
        <f>(B6-$F$5)^2</f>
        <v>4</v>
      </c>
      <c r="I6">
        <f>(C6-$G$5)^2</f>
        <v>1</v>
      </c>
      <c r="J6" s="5"/>
      <c r="K6">
        <f t="shared" si="0"/>
        <v>25</v>
      </c>
      <c r="L6">
        <f t="shared" si="1"/>
        <v>1</v>
      </c>
    </row>
    <row r="7" spans="1:16" x14ac:dyDescent="0.3">
      <c r="A7">
        <v>6</v>
      </c>
      <c r="B7">
        <v>4</v>
      </c>
      <c r="C7">
        <v>5</v>
      </c>
      <c r="D7" s="2">
        <v>3</v>
      </c>
      <c r="E7" s="2"/>
      <c r="F7">
        <f>AVERAGE(B7:B9)</f>
        <v>5</v>
      </c>
      <c r="G7">
        <f>AVERAGE(C7:C9)</f>
        <v>5</v>
      </c>
      <c r="H7">
        <f>(B7-$F$7)^2</f>
        <v>1</v>
      </c>
      <c r="I7">
        <f>(C7-$G$7)^2</f>
        <v>0</v>
      </c>
      <c r="J7" s="5">
        <f>SUM(H7:I9)</f>
        <v>4</v>
      </c>
      <c r="K7">
        <f t="shared" si="0"/>
        <v>1</v>
      </c>
      <c r="L7">
        <f t="shared" si="1"/>
        <v>4</v>
      </c>
      <c r="M7">
        <f>3*(F7-$F$11)^2</f>
        <v>0</v>
      </c>
      <c r="N7">
        <f>3*(G7-$G$11)^2</f>
        <v>12</v>
      </c>
    </row>
    <row r="8" spans="1:16" x14ac:dyDescent="0.3">
      <c r="A8">
        <v>7</v>
      </c>
      <c r="B8">
        <v>5</v>
      </c>
      <c r="C8">
        <v>6</v>
      </c>
      <c r="D8" s="2">
        <v>3</v>
      </c>
      <c r="E8" s="2"/>
      <c r="H8">
        <f>(B8-$F$7)^2</f>
        <v>0</v>
      </c>
      <c r="I8">
        <f>(C8-$G$7)^2</f>
        <v>1</v>
      </c>
      <c r="K8">
        <f t="shared" si="0"/>
        <v>0</v>
      </c>
      <c r="L8">
        <f t="shared" si="1"/>
        <v>9</v>
      </c>
    </row>
    <row r="9" spans="1:16" x14ac:dyDescent="0.3">
      <c r="A9">
        <v>8</v>
      </c>
      <c r="B9">
        <v>6</v>
      </c>
      <c r="C9">
        <v>4</v>
      </c>
      <c r="D9" s="2">
        <v>3</v>
      </c>
      <c r="E9" s="2"/>
      <c r="H9">
        <f>(B9-$F$7)^2</f>
        <v>1</v>
      </c>
      <c r="I9">
        <f>(C9-$G$7)^2</f>
        <v>1</v>
      </c>
      <c r="K9">
        <f t="shared" si="0"/>
        <v>1</v>
      </c>
      <c r="L9">
        <f t="shared" si="1"/>
        <v>1</v>
      </c>
    </row>
    <row r="10" spans="1:16" ht="28.8" x14ac:dyDescent="0.3">
      <c r="F10" s="3" t="s">
        <v>26</v>
      </c>
      <c r="G10" s="3" t="s">
        <v>27</v>
      </c>
      <c r="H10" t="s">
        <v>32</v>
      </c>
      <c r="I10" t="s">
        <v>33</v>
      </c>
      <c r="K10" t="s">
        <v>35</v>
      </c>
      <c r="L10" t="s">
        <v>36</v>
      </c>
      <c r="M10" t="s">
        <v>42</v>
      </c>
      <c r="N10" t="s">
        <v>43</v>
      </c>
    </row>
    <row r="11" spans="1:16" x14ac:dyDescent="0.3">
      <c r="B11">
        <v>5</v>
      </c>
      <c r="C11">
        <v>2</v>
      </c>
      <c r="D11" t="s">
        <v>3</v>
      </c>
      <c r="F11">
        <f>AVERAGE(B2:B9)</f>
        <v>5</v>
      </c>
      <c r="G11">
        <f>AVERAGE(C2:C9)</f>
        <v>3</v>
      </c>
      <c r="H11">
        <f>SUM(H2:H9)</f>
        <v>12</v>
      </c>
      <c r="I11">
        <f>SUM(I2:I9)</f>
        <v>6</v>
      </c>
      <c r="K11">
        <f>SUM(K2:K9)</f>
        <v>42</v>
      </c>
      <c r="L11">
        <f>SUM(L2:L9)</f>
        <v>30</v>
      </c>
      <c r="M11">
        <f>SUM(M2:M9)</f>
        <v>30</v>
      </c>
      <c r="N11">
        <f>SUM(N2:N9)</f>
        <v>24</v>
      </c>
    </row>
    <row r="12" spans="1:16" x14ac:dyDescent="0.3">
      <c r="I12" s="4" t="s">
        <v>34</v>
      </c>
      <c r="J12" s="4"/>
      <c r="K12" s="4"/>
      <c r="L12" s="4" t="s">
        <v>37</v>
      </c>
      <c r="M12" s="4"/>
      <c r="N12" s="4" t="s">
        <v>44</v>
      </c>
      <c r="O12" s="4"/>
    </row>
    <row r="13" spans="1:16" x14ac:dyDescent="0.3">
      <c r="I13" s="5">
        <f>H11+I11</f>
        <v>18</v>
      </c>
      <c r="J13" s="5"/>
      <c r="K13" s="5"/>
      <c r="L13" s="5">
        <f>K11+L11</f>
        <v>72</v>
      </c>
      <c r="M13" s="5"/>
      <c r="N13" s="5">
        <f>M11+N11</f>
        <v>54</v>
      </c>
      <c r="O13" s="5"/>
    </row>
    <row r="19" spans="2:16" x14ac:dyDescent="0.3">
      <c r="B19" s="1" t="s">
        <v>0</v>
      </c>
      <c r="C19" s="1" t="s">
        <v>1</v>
      </c>
      <c r="D19" t="s">
        <v>25</v>
      </c>
      <c r="E19" t="s">
        <v>24</v>
      </c>
      <c r="F19" t="s">
        <v>23</v>
      </c>
      <c r="P19" t="s">
        <v>135</v>
      </c>
    </row>
    <row r="20" spans="2:16" x14ac:dyDescent="0.3">
      <c r="B20">
        <v>2</v>
      </c>
      <c r="C20">
        <v>1</v>
      </c>
    </row>
    <row r="21" spans="2:16" x14ac:dyDescent="0.3">
      <c r="B21">
        <v>3</v>
      </c>
      <c r="C21">
        <v>2</v>
      </c>
      <c r="D21">
        <v>1</v>
      </c>
    </row>
    <row r="22" spans="2:16" x14ac:dyDescent="0.3">
      <c r="B22">
        <v>4</v>
      </c>
      <c r="C22">
        <v>0</v>
      </c>
    </row>
    <row r="23" spans="2:16" x14ac:dyDescent="0.3">
      <c r="B23">
        <v>6</v>
      </c>
      <c r="C23">
        <v>2</v>
      </c>
    </row>
    <row r="24" spans="2:16" x14ac:dyDescent="0.3">
      <c r="B24">
        <v>10</v>
      </c>
      <c r="C24">
        <v>4</v>
      </c>
    </row>
    <row r="25" spans="2:16" x14ac:dyDescent="0.3">
      <c r="B25">
        <v>4</v>
      </c>
      <c r="C25">
        <v>5</v>
      </c>
    </row>
    <row r="26" spans="2:16" x14ac:dyDescent="0.3">
      <c r="B26">
        <v>5</v>
      </c>
      <c r="C26">
        <v>6</v>
      </c>
      <c r="D26">
        <v>5</v>
      </c>
      <c r="E26">
        <v>3</v>
      </c>
      <c r="F26">
        <v>2</v>
      </c>
    </row>
    <row r="27" spans="2:16" x14ac:dyDescent="0.3">
      <c r="B27">
        <v>6</v>
      </c>
      <c r="C27">
        <v>4</v>
      </c>
    </row>
    <row r="28" spans="2:16" x14ac:dyDescent="0.3">
      <c r="B28">
        <v>8</v>
      </c>
      <c r="D28">
        <v>3</v>
      </c>
    </row>
    <row r="36" spans="7:16" x14ac:dyDescent="0.3">
      <c r="G36" s="7" t="s">
        <v>138</v>
      </c>
      <c r="H36" s="7" t="s">
        <v>55</v>
      </c>
      <c r="I36" s="7"/>
      <c r="J36" s="7"/>
      <c r="K36" s="7"/>
      <c r="L36" s="7"/>
      <c r="M36" s="7"/>
      <c r="N36" s="7"/>
      <c r="O36" s="7"/>
    </row>
    <row r="37" spans="7:16" x14ac:dyDescent="0.3">
      <c r="H37" s="7" t="s">
        <v>46</v>
      </c>
      <c r="I37" s="7"/>
      <c r="J37" s="7"/>
      <c r="K37" s="7"/>
      <c r="L37" s="7"/>
      <c r="M37" s="7"/>
      <c r="N37" s="7"/>
      <c r="O37" s="7"/>
    </row>
    <row r="38" spans="7:16" x14ac:dyDescent="0.3">
      <c r="H38" s="7" t="s">
        <v>47</v>
      </c>
      <c r="I38" s="7"/>
      <c r="J38" s="7"/>
      <c r="K38" s="7"/>
      <c r="L38" s="7"/>
      <c r="M38" s="7"/>
      <c r="N38" s="7"/>
      <c r="O38" s="7"/>
    </row>
    <row r="39" spans="7:16" x14ac:dyDescent="0.3">
      <c r="H39" s="7" t="s">
        <v>48</v>
      </c>
      <c r="I39" s="7"/>
      <c r="J39" s="7"/>
      <c r="K39" s="7">
        <f>VARP(B2:B4,5)*4+VARP(C2:C4,2)*4</f>
        <v>7.75</v>
      </c>
      <c r="L39" s="7" t="s">
        <v>51</v>
      </c>
      <c r="M39" s="7">
        <f>J2</f>
        <v>4</v>
      </c>
      <c r="N39" s="7" t="s">
        <v>52</v>
      </c>
      <c r="O39" s="7">
        <f>K39-M39</f>
        <v>3.75</v>
      </c>
      <c r="P39" t="s">
        <v>136</v>
      </c>
    </row>
    <row r="40" spans="7:16" x14ac:dyDescent="0.3">
      <c r="H40" s="7" t="s">
        <v>49</v>
      </c>
      <c r="I40" s="7"/>
      <c r="J40" s="7"/>
      <c r="K40" s="8">
        <f>VARP(B5:B6,5)*3+VARP(C5:C6,2)*3</f>
        <v>16.666666666666668</v>
      </c>
      <c r="L40" s="7" t="s">
        <v>51</v>
      </c>
      <c r="M40" s="7">
        <f>J5</f>
        <v>10</v>
      </c>
      <c r="N40" s="7" t="s">
        <v>52</v>
      </c>
      <c r="O40" s="8">
        <f t="shared" ref="O40:O41" si="2">K40-M40</f>
        <v>6.6666666666666679</v>
      </c>
    </row>
    <row r="41" spans="7:16" x14ac:dyDescent="0.3">
      <c r="H41" s="7" t="s">
        <v>50</v>
      </c>
      <c r="I41" s="7"/>
      <c r="J41" s="7"/>
      <c r="K41" s="7">
        <f>VARP(B7:B9,5)*4+VARP(C7:C9,2)*4</f>
        <v>10.75</v>
      </c>
      <c r="L41" s="7" t="s">
        <v>51</v>
      </c>
      <c r="M41" s="7">
        <f>J7</f>
        <v>4</v>
      </c>
      <c r="N41" s="7" t="s">
        <v>52</v>
      </c>
      <c r="O41" s="7">
        <f t="shared" si="2"/>
        <v>6.75</v>
      </c>
    </row>
    <row r="42" spans="7:16" x14ac:dyDescent="0.3">
      <c r="H42" s="7" t="s">
        <v>53</v>
      </c>
      <c r="I42" s="7"/>
      <c r="J42" s="7"/>
      <c r="K42" s="7"/>
      <c r="L42" s="7"/>
      <c r="M42" s="7"/>
      <c r="N42" s="7"/>
      <c r="O42" s="7"/>
    </row>
    <row r="43" spans="7:16" x14ac:dyDescent="0.3">
      <c r="H43" s="7" t="s">
        <v>54</v>
      </c>
      <c r="I43" s="7"/>
      <c r="J43" s="7"/>
      <c r="K43" s="7"/>
      <c r="L43" s="7"/>
      <c r="M43" s="7"/>
      <c r="N43" s="7"/>
      <c r="O43" s="7"/>
    </row>
    <row r="59" spans="16:16" x14ac:dyDescent="0.3">
      <c r="P59" t="s">
        <v>137</v>
      </c>
    </row>
    <row r="79" spans="16:16" x14ac:dyDescent="0.3">
      <c r="P79" t="s">
        <v>139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88"/>
  <sheetViews>
    <sheetView workbookViewId="0"/>
  </sheetViews>
  <sheetFormatPr defaultRowHeight="14.4" x14ac:dyDescent="0.3"/>
  <sheetData>
    <row r="1" spans="1:7" x14ac:dyDescent="0.3">
      <c r="A1" t="s">
        <v>21</v>
      </c>
    </row>
    <row r="3" spans="1:7" x14ac:dyDescent="0.3">
      <c r="A3" t="s">
        <v>22</v>
      </c>
    </row>
    <row r="4" spans="1:7" x14ac:dyDescent="0.3">
      <c r="A4" t="s">
        <v>5</v>
      </c>
    </row>
    <row r="5" spans="1:7" x14ac:dyDescent="0.3">
      <c r="A5" t="s">
        <v>6</v>
      </c>
    </row>
    <row r="6" spans="1:7" x14ac:dyDescent="0.3">
      <c r="A6" t="s">
        <v>7</v>
      </c>
    </row>
    <row r="7" spans="1:7" x14ac:dyDescent="0.3">
      <c r="A7" t="s">
        <v>8</v>
      </c>
    </row>
    <row r="8" spans="1:7" x14ac:dyDescent="0.3">
      <c r="A8" t="s">
        <v>9</v>
      </c>
    </row>
    <row r="9" spans="1:7" x14ac:dyDescent="0.3">
      <c r="A9" t="s">
        <v>10</v>
      </c>
    </row>
    <row r="10" spans="1:7" x14ac:dyDescent="0.3">
      <c r="A10" t="s">
        <v>11</v>
      </c>
    </row>
    <row r="11" spans="1:7" x14ac:dyDescent="0.3">
      <c r="A11" t="s">
        <v>12</v>
      </c>
    </row>
    <row r="12" spans="1:7" x14ac:dyDescent="0.3">
      <c r="A12" t="s">
        <v>13</v>
      </c>
    </row>
    <row r="14" spans="1:7" x14ac:dyDescent="0.3">
      <c r="A14" s="1" t="s">
        <v>14</v>
      </c>
      <c r="B14" s="1" t="s">
        <v>15</v>
      </c>
      <c r="C14" s="1" t="s">
        <v>16</v>
      </c>
      <c r="D14" s="1" t="s">
        <v>17</v>
      </c>
      <c r="E14" s="1" t="s">
        <v>18</v>
      </c>
      <c r="F14" s="1" t="s">
        <v>19</v>
      </c>
      <c r="G14" s="1" t="s">
        <v>20</v>
      </c>
    </row>
    <row r="15" spans="1:7" x14ac:dyDescent="0.3">
      <c r="A15">
        <v>1</v>
      </c>
      <c r="B15">
        <v>4</v>
      </c>
      <c r="C15">
        <v>90</v>
      </c>
      <c r="D15">
        <v>19</v>
      </c>
      <c r="E15">
        <v>83</v>
      </c>
      <c r="F15">
        <v>289</v>
      </c>
      <c r="G15">
        <v>3</v>
      </c>
    </row>
    <row r="16" spans="1:7" x14ac:dyDescent="0.3">
      <c r="A16">
        <v>2</v>
      </c>
      <c r="B16">
        <v>2</v>
      </c>
      <c r="C16">
        <v>95</v>
      </c>
      <c r="D16">
        <v>35</v>
      </c>
      <c r="E16">
        <v>134</v>
      </c>
      <c r="F16">
        <v>1130</v>
      </c>
      <c r="G16">
        <v>3</v>
      </c>
    </row>
    <row r="17" spans="1:7" x14ac:dyDescent="0.3">
      <c r="A17">
        <v>3</v>
      </c>
      <c r="B17">
        <v>2</v>
      </c>
      <c r="C17">
        <v>99</v>
      </c>
      <c r="D17">
        <v>46</v>
      </c>
      <c r="E17">
        <v>110</v>
      </c>
      <c r="F17">
        <v>583</v>
      </c>
      <c r="G17">
        <v>5</v>
      </c>
    </row>
    <row r="18" spans="1:7" x14ac:dyDescent="0.3">
      <c r="A18">
        <v>4</v>
      </c>
      <c r="B18">
        <v>3</v>
      </c>
      <c r="C18">
        <v>130</v>
      </c>
      <c r="D18">
        <v>24</v>
      </c>
      <c r="E18">
        <v>69</v>
      </c>
      <c r="F18">
        <v>1049</v>
      </c>
      <c r="G18">
        <v>7</v>
      </c>
    </row>
    <row r="19" spans="1:7" x14ac:dyDescent="0.3">
      <c r="A19">
        <v>5</v>
      </c>
      <c r="B19">
        <v>4</v>
      </c>
      <c r="C19">
        <v>126</v>
      </c>
      <c r="D19">
        <v>42</v>
      </c>
      <c r="E19">
        <v>153</v>
      </c>
      <c r="F19">
        <v>612</v>
      </c>
      <c r="G19">
        <v>7</v>
      </c>
    </row>
    <row r="20" spans="1:7" x14ac:dyDescent="0.3">
      <c r="A20">
        <v>6</v>
      </c>
      <c r="B20">
        <v>2</v>
      </c>
      <c r="C20">
        <v>73</v>
      </c>
      <c r="D20">
        <v>35</v>
      </c>
      <c r="E20">
        <v>127</v>
      </c>
      <c r="F20">
        <v>650</v>
      </c>
      <c r="G20">
        <v>2</v>
      </c>
    </row>
    <row r="21" spans="1:7" x14ac:dyDescent="0.3">
      <c r="A21">
        <v>7</v>
      </c>
      <c r="B21">
        <v>3</v>
      </c>
      <c r="C21">
        <v>111</v>
      </c>
      <c r="D21">
        <v>34</v>
      </c>
      <c r="E21">
        <v>98</v>
      </c>
      <c r="F21">
        <v>675</v>
      </c>
      <c r="G21">
        <v>7</v>
      </c>
    </row>
    <row r="22" spans="1:7" x14ac:dyDescent="0.3">
      <c r="A22">
        <v>8</v>
      </c>
      <c r="B22">
        <v>4</v>
      </c>
      <c r="C22">
        <v>140</v>
      </c>
      <c r="D22">
        <v>53</v>
      </c>
      <c r="E22">
        <v>191</v>
      </c>
      <c r="F22">
        <v>347</v>
      </c>
      <c r="G22">
        <v>9</v>
      </c>
    </row>
    <row r="23" spans="1:7" x14ac:dyDescent="0.3">
      <c r="A23">
        <v>9</v>
      </c>
      <c r="B23">
        <v>2</v>
      </c>
      <c r="C23">
        <v>52</v>
      </c>
      <c r="D23">
        <v>33</v>
      </c>
      <c r="E23">
        <v>119</v>
      </c>
      <c r="F23">
        <v>420</v>
      </c>
      <c r="G23">
        <v>2</v>
      </c>
    </row>
    <row r="24" spans="1:7" x14ac:dyDescent="0.3">
      <c r="A24">
        <v>10</v>
      </c>
      <c r="B24">
        <v>2</v>
      </c>
      <c r="C24">
        <v>99</v>
      </c>
      <c r="D24">
        <v>50</v>
      </c>
      <c r="E24">
        <v>147</v>
      </c>
      <c r="F24">
        <v>39</v>
      </c>
      <c r="G24">
        <v>6</v>
      </c>
    </row>
    <row r="25" spans="1:7" x14ac:dyDescent="0.3">
      <c r="A25">
        <v>11</v>
      </c>
      <c r="B25">
        <v>4</v>
      </c>
      <c r="C25">
        <v>101</v>
      </c>
      <c r="D25">
        <v>40</v>
      </c>
      <c r="E25">
        <v>132</v>
      </c>
      <c r="F25">
        <v>5</v>
      </c>
      <c r="G25">
        <v>3</v>
      </c>
    </row>
    <row r="26" spans="1:7" x14ac:dyDescent="0.3">
      <c r="A26">
        <v>12</v>
      </c>
      <c r="B26">
        <v>3</v>
      </c>
      <c r="C26">
        <v>134</v>
      </c>
      <c r="D26">
        <v>50</v>
      </c>
      <c r="E26">
        <v>208</v>
      </c>
      <c r="F26">
        <v>553</v>
      </c>
      <c r="G26">
        <v>10</v>
      </c>
    </row>
    <row r="27" spans="1:7" x14ac:dyDescent="0.3">
      <c r="A27">
        <v>13</v>
      </c>
      <c r="B27">
        <v>2</v>
      </c>
      <c r="C27">
        <v>62</v>
      </c>
      <c r="D27">
        <v>36</v>
      </c>
      <c r="E27">
        <v>91</v>
      </c>
      <c r="F27">
        <v>659</v>
      </c>
      <c r="G27">
        <v>1</v>
      </c>
    </row>
    <row r="28" spans="1:7" x14ac:dyDescent="0.3">
      <c r="A28">
        <v>14</v>
      </c>
      <c r="B28">
        <v>3</v>
      </c>
      <c r="C28">
        <v>139</v>
      </c>
      <c r="D28">
        <v>45</v>
      </c>
      <c r="E28">
        <v>258</v>
      </c>
      <c r="F28">
        <v>648</v>
      </c>
      <c r="G28">
        <v>8</v>
      </c>
    </row>
    <row r="29" spans="1:7" x14ac:dyDescent="0.3">
      <c r="A29">
        <v>15</v>
      </c>
      <c r="B29">
        <v>4</v>
      </c>
      <c r="C29">
        <v>84</v>
      </c>
      <c r="D29">
        <v>21</v>
      </c>
      <c r="E29">
        <v>221</v>
      </c>
      <c r="F29">
        <v>5</v>
      </c>
      <c r="G29">
        <v>4</v>
      </c>
    </row>
    <row r="30" spans="1:7" x14ac:dyDescent="0.3">
      <c r="A30">
        <v>16</v>
      </c>
      <c r="B30">
        <v>2</v>
      </c>
      <c r="C30">
        <v>46</v>
      </c>
      <c r="D30">
        <v>28</v>
      </c>
      <c r="E30">
        <v>124</v>
      </c>
      <c r="F30">
        <v>630</v>
      </c>
      <c r="G30">
        <v>1</v>
      </c>
    </row>
    <row r="31" spans="1:7" x14ac:dyDescent="0.3">
      <c r="A31">
        <v>17</v>
      </c>
      <c r="B31">
        <v>4</v>
      </c>
      <c r="C31">
        <v>104</v>
      </c>
      <c r="D31">
        <v>40</v>
      </c>
      <c r="E31">
        <v>184</v>
      </c>
      <c r="F31">
        <v>698</v>
      </c>
      <c r="G31">
        <v>2</v>
      </c>
    </row>
    <row r="32" spans="1:7" x14ac:dyDescent="0.3">
      <c r="A32">
        <v>18</v>
      </c>
      <c r="B32">
        <v>1</v>
      </c>
      <c r="C32">
        <v>54</v>
      </c>
      <c r="D32">
        <v>21</v>
      </c>
      <c r="E32">
        <v>50</v>
      </c>
      <c r="F32">
        <v>1247</v>
      </c>
      <c r="G32">
        <v>1</v>
      </c>
    </row>
    <row r="33" spans="1:7" x14ac:dyDescent="0.3">
      <c r="A33">
        <v>19</v>
      </c>
      <c r="B33">
        <v>2</v>
      </c>
      <c r="C33">
        <v>88</v>
      </c>
      <c r="D33">
        <v>49</v>
      </c>
      <c r="E33">
        <v>193</v>
      </c>
      <c r="F33">
        <v>471</v>
      </c>
      <c r="G33">
        <v>4</v>
      </c>
    </row>
    <row r="34" spans="1:7" x14ac:dyDescent="0.3">
      <c r="A34">
        <v>20</v>
      </c>
      <c r="B34">
        <v>3</v>
      </c>
      <c r="C34">
        <v>119</v>
      </c>
      <c r="D34">
        <v>57</v>
      </c>
      <c r="E34">
        <v>265</v>
      </c>
      <c r="F34">
        <v>81</v>
      </c>
      <c r="G34">
        <v>10</v>
      </c>
    </row>
    <row r="35" spans="1:7" x14ac:dyDescent="0.3">
      <c r="A35">
        <v>21</v>
      </c>
      <c r="B35">
        <v>4</v>
      </c>
      <c r="C35">
        <v>125</v>
      </c>
      <c r="D35">
        <v>59</v>
      </c>
      <c r="E35">
        <v>157</v>
      </c>
      <c r="F35">
        <v>5</v>
      </c>
      <c r="G35">
        <v>8</v>
      </c>
    </row>
    <row r="36" spans="1:7" x14ac:dyDescent="0.3">
      <c r="A36">
        <v>22</v>
      </c>
      <c r="B36">
        <v>2</v>
      </c>
      <c r="C36">
        <v>87</v>
      </c>
      <c r="D36">
        <v>40</v>
      </c>
      <c r="E36">
        <v>177</v>
      </c>
      <c r="F36">
        <v>507</v>
      </c>
      <c r="G36">
        <v>6</v>
      </c>
    </row>
    <row r="37" spans="1:7" x14ac:dyDescent="0.3">
      <c r="A37">
        <v>23</v>
      </c>
      <c r="B37">
        <v>3</v>
      </c>
      <c r="C37">
        <v>73</v>
      </c>
      <c r="D37">
        <v>52</v>
      </c>
      <c r="E37">
        <v>183</v>
      </c>
      <c r="F37">
        <v>5</v>
      </c>
      <c r="G37">
        <v>4</v>
      </c>
    </row>
    <row r="38" spans="1:7" x14ac:dyDescent="0.3">
      <c r="A38">
        <v>24</v>
      </c>
      <c r="B38">
        <v>4</v>
      </c>
      <c r="C38">
        <v>114</v>
      </c>
      <c r="D38">
        <v>46</v>
      </c>
      <c r="E38">
        <v>150</v>
      </c>
      <c r="F38">
        <v>55</v>
      </c>
      <c r="G38">
        <v>4</v>
      </c>
    </row>
    <row r="39" spans="1:7" x14ac:dyDescent="0.3">
      <c r="A39">
        <v>25</v>
      </c>
      <c r="B39">
        <v>3</v>
      </c>
      <c r="C39">
        <v>104</v>
      </c>
      <c r="D39">
        <v>49</v>
      </c>
      <c r="E39">
        <v>176</v>
      </c>
      <c r="F39">
        <v>385</v>
      </c>
      <c r="G39">
        <v>5</v>
      </c>
    </row>
    <row r="40" spans="1:7" x14ac:dyDescent="0.3">
      <c r="A40">
        <v>26</v>
      </c>
      <c r="B40">
        <v>2</v>
      </c>
      <c r="C40">
        <v>112</v>
      </c>
      <c r="D40">
        <v>53</v>
      </c>
      <c r="E40">
        <v>183</v>
      </c>
      <c r="F40">
        <v>815</v>
      </c>
      <c r="G40">
        <v>7</v>
      </c>
    </row>
    <row r="41" spans="1:7" x14ac:dyDescent="0.3">
      <c r="A41">
        <v>27</v>
      </c>
      <c r="B41">
        <v>3</v>
      </c>
      <c r="C41">
        <v>106</v>
      </c>
      <c r="D41">
        <v>44</v>
      </c>
      <c r="E41">
        <v>164</v>
      </c>
      <c r="F41">
        <v>810</v>
      </c>
      <c r="G41">
        <v>4</v>
      </c>
    </row>
    <row r="42" spans="1:7" x14ac:dyDescent="0.3">
      <c r="A42">
        <v>28</v>
      </c>
      <c r="B42">
        <v>3</v>
      </c>
      <c r="C42">
        <v>103</v>
      </c>
      <c r="D42">
        <v>42</v>
      </c>
      <c r="E42">
        <v>127</v>
      </c>
      <c r="F42">
        <v>572</v>
      </c>
      <c r="G42">
        <v>4</v>
      </c>
    </row>
    <row r="43" spans="1:7" x14ac:dyDescent="0.3">
      <c r="A43">
        <v>29</v>
      </c>
      <c r="B43">
        <v>3</v>
      </c>
      <c r="C43">
        <v>135</v>
      </c>
      <c r="D43">
        <v>59</v>
      </c>
      <c r="E43">
        <v>270</v>
      </c>
      <c r="F43">
        <v>521</v>
      </c>
      <c r="G43">
        <v>10</v>
      </c>
    </row>
    <row r="44" spans="1:7" x14ac:dyDescent="0.3">
      <c r="A44">
        <v>30</v>
      </c>
      <c r="B44">
        <v>4</v>
      </c>
      <c r="C44">
        <v>96</v>
      </c>
      <c r="D44">
        <v>40</v>
      </c>
      <c r="E44">
        <v>66</v>
      </c>
      <c r="F44">
        <v>166</v>
      </c>
      <c r="G44">
        <v>3</v>
      </c>
    </row>
    <row r="45" spans="1:7" x14ac:dyDescent="0.3">
      <c r="A45">
        <v>31</v>
      </c>
      <c r="B45">
        <v>3</v>
      </c>
      <c r="C45">
        <v>70</v>
      </c>
      <c r="D45">
        <v>21</v>
      </c>
      <c r="E45">
        <v>57</v>
      </c>
      <c r="F45">
        <v>817</v>
      </c>
      <c r="G45">
        <v>1</v>
      </c>
    </row>
    <row r="46" spans="1:7" x14ac:dyDescent="0.3">
      <c r="A46">
        <v>32</v>
      </c>
      <c r="B46">
        <v>4</v>
      </c>
      <c r="C46">
        <v>71</v>
      </c>
      <c r="D46">
        <v>21</v>
      </c>
      <c r="E46">
        <v>50</v>
      </c>
      <c r="F46">
        <v>500</v>
      </c>
      <c r="G46">
        <v>1</v>
      </c>
    </row>
    <row r="47" spans="1:7" x14ac:dyDescent="0.3">
      <c r="A47">
        <v>33</v>
      </c>
      <c r="B47">
        <v>1</v>
      </c>
      <c r="C47">
        <v>26</v>
      </c>
      <c r="D47">
        <v>34</v>
      </c>
      <c r="E47">
        <v>61</v>
      </c>
      <c r="F47">
        <v>320</v>
      </c>
      <c r="G47">
        <v>1</v>
      </c>
    </row>
    <row r="48" spans="1:7" x14ac:dyDescent="0.3">
      <c r="A48">
        <v>34</v>
      </c>
      <c r="B48">
        <v>2</v>
      </c>
      <c r="C48">
        <v>104</v>
      </c>
      <c r="D48">
        <v>39</v>
      </c>
      <c r="E48">
        <v>165</v>
      </c>
      <c r="F48">
        <v>325</v>
      </c>
      <c r="G48">
        <v>6</v>
      </c>
    </row>
    <row r="49" spans="1:7" x14ac:dyDescent="0.3">
      <c r="A49">
        <v>35</v>
      </c>
      <c r="B49">
        <v>1</v>
      </c>
      <c r="C49">
        <v>103</v>
      </c>
      <c r="D49">
        <v>55</v>
      </c>
      <c r="E49">
        <v>156</v>
      </c>
      <c r="F49">
        <v>623</v>
      </c>
      <c r="G49">
        <v>7</v>
      </c>
    </row>
    <row r="50" spans="1:7" x14ac:dyDescent="0.3">
      <c r="A50">
        <v>36</v>
      </c>
      <c r="B50">
        <v>2</v>
      </c>
      <c r="C50">
        <v>60</v>
      </c>
      <c r="D50">
        <v>40</v>
      </c>
      <c r="E50">
        <v>88</v>
      </c>
      <c r="F50">
        <v>335</v>
      </c>
      <c r="G50">
        <v>1</v>
      </c>
    </row>
    <row r="51" spans="1:7" x14ac:dyDescent="0.3">
      <c r="A51">
        <v>37</v>
      </c>
      <c r="B51">
        <v>4</v>
      </c>
      <c r="C51">
        <v>95</v>
      </c>
      <c r="D51">
        <v>45</v>
      </c>
      <c r="E51">
        <v>231</v>
      </c>
      <c r="F51">
        <v>5</v>
      </c>
      <c r="G51">
        <v>9</v>
      </c>
    </row>
    <row r="52" spans="1:7" x14ac:dyDescent="0.3">
      <c r="A52">
        <v>38</v>
      </c>
      <c r="B52">
        <v>2</v>
      </c>
      <c r="C52">
        <v>83</v>
      </c>
      <c r="D52">
        <v>39</v>
      </c>
      <c r="E52">
        <v>125</v>
      </c>
      <c r="F52">
        <v>508</v>
      </c>
      <c r="G52">
        <v>3</v>
      </c>
    </row>
    <row r="53" spans="1:7" x14ac:dyDescent="0.3">
      <c r="A53">
        <v>39</v>
      </c>
      <c r="B53">
        <v>3</v>
      </c>
      <c r="C53">
        <v>97</v>
      </c>
      <c r="D53">
        <v>34</v>
      </c>
      <c r="E53">
        <v>107</v>
      </c>
      <c r="F53">
        <v>686</v>
      </c>
      <c r="G53">
        <v>5</v>
      </c>
    </row>
    <row r="54" spans="1:7" x14ac:dyDescent="0.3">
      <c r="A54">
        <v>40</v>
      </c>
      <c r="B54">
        <v>4</v>
      </c>
      <c r="C54">
        <v>78</v>
      </c>
      <c r="D54">
        <v>36</v>
      </c>
      <c r="E54">
        <v>146</v>
      </c>
      <c r="F54">
        <v>61</v>
      </c>
      <c r="G54">
        <v>3</v>
      </c>
    </row>
    <row r="55" spans="1:7" x14ac:dyDescent="0.3">
      <c r="A55">
        <v>41</v>
      </c>
      <c r="B55">
        <v>3</v>
      </c>
      <c r="C55">
        <v>77</v>
      </c>
      <c r="D55">
        <v>41</v>
      </c>
      <c r="E55">
        <v>182</v>
      </c>
      <c r="F55">
        <v>344</v>
      </c>
      <c r="G55">
        <v>4</v>
      </c>
    </row>
    <row r="56" spans="1:7" x14ac:dyDescent="0.3">
      <c r="A56">
        <v>42</v>
      </c>
      <c r="B56">
        <v>3</v>
      </c>
      <c r="C56">
        <v>107</v>
      </c>
      <c r="D56">
        <v>55</v>
      </c>
      <c r="E56">
        <v>140</v>
      </c>
      <c r="F56">
        <v>105</v>
      </c>
      <c r="G56">
        <v>6</v>
      </c>
    </row>
    <row r="57" spans="1:7" x14ac:dyDescent="0.3">
      <c r="A57">
        <v>43</v>
      </c>
      <c r="B57">
        <v>4</v>
      </c>
      <c r="C57">
        <v>83</v>
      </c>
      <c r="D57">
        <v>40</v>
      </c>
      <c r="E57">
        <v>88</v>
      </c>
      <c r="F57">
        <v>121</v>
      </c>
      <c r="G57">
        <v>2</v>
      </c>
    </row>
    <row r="58" spans="1:7" x14ac:dyDescent="0.3">
      <c r="A58">
        <v>44</v>
      </c>
      <c r="B58">
        <v>3</v>
      </c>
      <c r="C58">
        <v>71</v>
      </c>
      <c r="D58">
        <v>32</v>
      </c>
      <c r="E58">
        <v>161</v>
      </c>
      <c r="F58">
        <v>477</v>
      </c>
      <c r="G58">
        <v>1</v>
      </c>
    </row>
    <row r="59" spans="1:7" x14ac:dyDescent="0.3">
      <c r="A59">
        <v>45</v>
      </c>
      <c r="B59">
        <v>1</v>
      </c>
      <c r="C59">
        <v>71</v>
      </c>
      <c r="D59">
        <v>46</v>
      </c>
      <c r="E59">
        <v>102</v>
      </c>
      <c r="F59">
        <v>788</v>
      </c>
      <c r="G59">
        <v>1</v>
      </c>
    </row>
    <row r="60" spans="1:7" x14ac:dyDescent="0.3">
      <c r="A60">
        <v>46</v>
      </c>
      <c r="B60">
        <v>4</v>
      </c>
      <c r="C60">
        <v>116</v>
      </c>
      <c r="D60">
        <v>46</v>
      </c>
      <c r="E60">
        <v>172</v>
      </c>
      <c r="F60">
        <v>91</v>
      </c>
      <c r="G60">
        <v>8</v>
      </c>
    </row>
    <row r="61" spans="1:7" x14ac:dyDescent="0.3">
      <c r="A61">
        <v>47</v>
      </c>
      <c r="B61">
        <v>2</v>
      </c>
      <c r="C61">
        <v>65</v>
      </c>
      <c r="D61">
        <v>36</v>
      </c>
      <c r="E61">
        <v>51</v>
      </c>
      <c r="F61">
        <v>513</v>
      </c>
      <c r="G61">
        <v>2</v>
      </c>
    </row>
    <row r="62" spans="1:7" x14ac:dyDescent="0.3">
      <c r="A62">
        <v>48</v>
      </c>
      <c r="B62">
        <v>2</v>
      </c>
      <c r="C62">
        <v>68</v>
      </c>
      <c r="D62">
        <v>35</v>
      </c>
      <c r="E62">
        <v>176</v>
      </c>
      <c r="F62">
        <v>590</v>
      </c>
      <c r="G62">
        <v>2</v>
      </c>
    </row>
    <row r="63" spans="1:7" x14ac:dyDescent="0.3">
      <c r="A63">
        <v>49</v>
      </c>
      <c r="B63">
        <v>1</v>
      </c>
      <c r="C63">
        <v>90</v>
      </c>
      <c r="D63">
        <v>53</v>
      </c>
      <c r="E63">
        <v>214</v>
      </c>
      <c r="F63">
        <v>306</v>
      </c>
      <c r="G63">
        <v>6</v>
      </c>
    </row>
    <row r="64" spans="1:7" x14ac:dyDescent="0.3">
      <c r="A64">
        <v>50</v>
      </c>
      <c r="B64">
        <v>2</v>
      </c>
      <c r="C64">
        <v>77</v>
      </c>
      <c r="D64">
        <v>31</v>
      </c>
      <c r="E64">
        <v>80</v>
      </c>
      <c r="F64">
        <v>894</v>
      </c>
      <c r="G64">
        <v>3</v>
      </c>
    </row>
    <row r="65" spans="1:7" x14ac:dyDescent="0.3">
      <c r="A65">
        <v>51</v>
      </c>
      <c r="B65">
        <v>2</v>
      </c>
      <c r="C65">
        <v>103</v>
      </c>
      <c r="D65">
        <v>48</v>
      </c>
      <c r="E65">
        <v>229</v>
      </c>
      <c r="F65">
        <v>509</v>
      </c>
      <c r="G65">
        <v>6</v>
      </c>
    </row>
    <row r="66" spans="1:7" x14ac:dyDescent="0.3">
      <c r="A66">
        <v>52</v>
      </c>
      <c r="B66">
        <v>3</v>
      </c>
      <c r="C66">
        <v>110</v>
      </c>
      <c r="D66">
        <v>35</v>
      </c>
      <c r="E66">
        <v>50</v>
      </c>
      <c r="F66">
        <v>867</v>
      </c>
      <c r="G66">
        <v>4</v>
      </c>
    </row>
    <row r="67" spans="1:7" x14ac:dyDescent="0.3">
      <c r="A67">
        <v>53</v>
      </c>
      <c r="B67">
        <v>4</v>
      </c>
      <c r="C67">
        <v>115</v>
      </c>
      <c r="D67">
        <v>45</v>
      </c>
      <c r="E67">
        <v>88</v>
      </c>
      <c r="F67">
        <v>345</v>
      </c>
      <c r="G67">
        <v>6</v>
      </c>
    </row>
    <row r="68" spans="1:7" x14ac:dyDescent="0.3">
      <c r="A68">
        <v>54</v>
      </c>
      <c r="B68">
        <v>2</v>
      </c>
      <c r="C68">
        <v>102</v>
      </c>
      <c r="D68">
        <v>44</v>
      </c>
      <c r="E68">
        <v>272</v>
      </c>
      <c r="F68">
        <v>372</v>
      </c>
      <c r="G68">
        <v>9</v>
      </c>
    </row>
    <row r="69" spans="1:7" x14ac:dyDescent="0.3">
      <c r="A69">
        <v>55</v>
      </c>
      <c r="B69">
        <v>3</v>
      </c>
      <c r="C69">
        <v>63</v>
      </c>
      <c r="D69">
        <v>24</v>
      </c>
      <c r="E69">
        <v>100</v>
      </c>
      <c r="F69">
        <v>481</v>
      </c>
      <c r="G69">
        <v>2</v>
      </c>
    </row>
    <row r="70" spans="1:7" x14ac:dyDescent="0.3">
      <c r="A70">
        <v>56</v>
      </c>
      <c r="B70">
        <v>2</v>
      </c>
      <c r="C70">
        <v>103</v>
      </c>
      <c r="D70">
        <v>37</v>
      </c>
      <c r="E70">
        <v>64</v>
      </c>
      <c r="F70">
        <v>980</v>
      </c>
      <c r="G70">
        <v>3</v>
      </c>
    </row>
    <row r="71" spans="1:7" x14ac:dyDescent="0.3">
      <c r="A71">
        <v>57</v>
      </c>
      <c r="B71">
        <v>3</v>
      </c>
      <c r="C71">
        <v>121</v>
      </c>
      <c r="D71">
        <v>71</v>
      </c>
      <c r="E71">
        <v>254</v>
      </c>
      <c r="F71">
        <v>5</v>
      </c>
      <c r="G71">
        <v>9</v>
      </c>
    </row>
    <row r="72" spans="1:7" x14ac:dyDescent="0.3">
      <c r="A72">
        <v>58</v>
      </c>
      <c r="B72">
        <v>1</v>
      </c>
      <c r="C72">
        <v>100</v>
      </c>
      <c r="D72">
        <v>46</v>
      </c>
      <c r="E72">
        <v>140</v>
      </c>
      <c r="F72">
        <v>979</v>
      </c>
      <c r="G72">
        <v>4</v>
      </c>
    </row>
    <row r="73" spans="1:7" x14ac:dyDescent="0.3">
      <c r="A73">
        <v>59</v>
      </c>
      <c r="B73">
        <v>3</v>
      </c>
      <c r="C73">
        <v>99</v>
      </c>
      <c r="D73">
        <v>42</v>
      </c>
      <c r="E73">
        <v>142</v>
      </c>
      <c r="F73">
        <v>753</v>
      </c>
      <c r="G73">
        <v>3</v>
      </c>
    </row>
    <row r="74" spans="1:7" x14ac:dyDescent="0.3">
      <c r="A74">
        <v>60</v>
      </c>
      <c r="B74">
        <v>4</v>
      </c>
      <c r="C74">
        <v>119</v>
      </c>
      <c r="D74">
        <v>48</v>
      </c>
      <c r="E74">
        <v>250</v>
      </c>
      <c r="F74">
        <v>5</v>
      </c>
      <c r="G74">
        <v>8</v>
      </c>
    </row>
    <row r="75" spans="1:7" x14ac:dyDescent="0.3">
      <c r="A75">
        <v>61</v>
      </c>
      <c r="B75">
        <v>2</v>
      </c>
      <c r="C75">
        <v>121</v>
      </c>
      <c r="D75">
        <v>37</v>
      </c>
      <c r="E75">
        <v>59</v>
      </c>
      <c r="F75">
        <v>535</v>
      </c>
      <c r="G75">
        <v>5</v>
      </c>
    </row>
    <row r="76" spans="1:7" x14ac:dyDescent="0.3">
      <c r="A76">
        <v>62</v>
      </c>
      <c r="B76">
        <v>2</v>
      </c>
      <c r="C76">
        <v>89</v>
      </c>
      <c r="D76">
        <v>47</v>
      </c>
      <c r="E76">
        <v>122</v>
      </c>
      <c r="F76">
        <v>557</v>
      </c>
      <c r="G76">
        <v>4</v>
      </c>
    </row>
    <row r="77" spans="1:7" x14ac:dyDescent="0.3">
      <c r="A77">
        <v>63</v>
      </c>
      <c r="B77">
        <v>4</v>
      </c>
      <c r="C77">
        <v>86</v>
      </c>
      <c r="D77">
        <v>28</v>
      </c>
      <c r="E77">
        <v>103</v>
      </c>
      <c r="F77">
        <v>589</v>
      </c>
      <c r="G77">
        <v>2</v>
      </c>
    </row>
    <row r="78" spans="1:7" x14ac:dyDescent="0.3">
      <c r="A78">
        <v>64</v>
      </c>
      <c r="B78">
        <v>4</v>
      </c>
      <c r="C78">
        <v>83</v>
      </c>
      <c r="D78">
        <v>29</v>
      </c>
      <c r="E78">
        <v>78</v>
      </c>
      <c r="F78">
        <v>533</v>
      </c>
      <c r="G78">
        <v>2</v>
      </c>
    </row>
    <row r="79" spans="1:7" x14ac:dyDescent="0.3">
      <c r="A79">
        <v>65</v>
      </c>
      <c r="B79">
        <v>2</v>
      </c>
      <c r="C79">
        <v>71</v>
      </c>
      <c r="D79">
        <v>24</v>
      </c>
      <c r="E79">
        <v>66</v>
      </c>
      <c r="F79">
        <v>797</v>
      </c>
      <c r="G79">
        <v>2</v>
      </c>
    </row>
    <row r="80" spans="1:7" x14ac:dyDescent="0.3">
      <c r="A80">
        <v>66</v>
      </c>
      <c r="B80">
        <v>2</v>
      </c>
      <c r="C80">
        <v>113</v>
      </c>
      <c r="D80">
        <v>40</v>
      </c>
      <c r="E80">
        <v>195</v>
      </c>
      <c r="F80">
        <v>1084</v>
      </c>
      <c r="G80">
        <v>5</v>
      </c>
    </row>
    <row r="81" spans="1:7" x14ac:dyDescent="0.3">
      <c r="A81">
        <v>67</v>
      </c>
      <c r="B81">
        <v>2</v>
      </c>
      <c r="C81">
        <v>119</v>
      </c>
      <c r="D81">
        <v>52</v>
      </c>
      <c r="E81">
        <v>134</v>
      </c>
      <c r="F81">
        <v>694</v>
      </c>
      <c r="G81">
        <v>8</v>
      </c>
    </row>
    <row r="82" spans="1:7" x14ac:dyDescent="0.3">
      <c r="A82">
        <v>68</v>
      </c>
      <c r="B82">
        <v>3</v>
      </c>
      <c r="C82">
        <v>75</v>
      </c>
      <c r="D82">
        <v>52</v>
      </c>
      <c r="E82">
        <v>151</v>
      </c>
      <c r="F82">
        <v>126</v>
      </c>
      <c r="G82">
        <v>3</v>
      </c>
    </row>
    <row r="83" spans="1:7" x14ac:dyDescent="0.3">
      <c r="A83">
        <v>69</v>
      </c>
      <c r="B83">
        <v>3</v>
      </c>
      <c r="C83">
        <v>147</v>
      </c>
      <c r="D83">
        <v>56</v>
      </c>
      <c r="E83">
        <v>184</v>
      </c>
      <c r="F83">
        <v>352</v>
      </c>
      <c r="G83">
        <v>10</v>
      </c>
    </row>
    <row r="84" spans="1:7" x14ac:dyDescent="0.3">
      <c r="A84">
        <v>70</v>
      </c>
      <c r="B84">
        <v>3</v>
      </c>
      <c r="C84">
        <v>78</v>
      </c>
      <c r="D84">
        <v>34</v>
      </c>
      <c r="E84">
        <v>130</v>
      </c>
      <c r="F84">
        <v>561</v>
      </c>
      <c r="G84">
        <v>3</v>
      </c>
    </row>
    <row r="85" spans="1:7" x14ac:dyDescent="0.3">
      <c r="A85">
        <v>71</v>
      </c>
      <c r="B85">
        <v>3</v>
      </c>
      <c r="C85">
        <v>110</v>
      </c>
      <c r="D85">
        <v>40</v>
      </c>
      <c r="E85">
        <v>119</v>
      </c>
      <c r="F85">
        <v>517</v>
      </c>
      <c r="G85">
        <v>7</v>
      </c>
    </row>
    <row r="86" spans="1:7" x14ac:dyDescent="0.3">
      <c r="A86">
        <v>72</v>
      </c>
      <c r="B86">
        <v>1</v>
      </c>
      <c r="C86">
        <v>64</v>
      </c>
      <c r="D86">
        <v>52</v>
      </c>
      <c r="E86">
        <v>172</v>
      </c>
      <c r="F86">
        <v>360</v>
      </c>
      <c r="G86">
        <v>4</v>
      </c>
    </row>
    <row r="87" spans="1:7" x14ac:dyDescent="0.3">
      <c r="A87">
        <v>73</v>
      </c>
      <c r="B87">
        <v>3</v>
      </c>
      <c r="C87">
        <v>57</v>
      </c>
      <c r="D87">
        <v>30</v>
      </c>
      <c r="E87">
        <v>165</v>
      </c>
      <c r="F87">
        <v>415</v>
      </c>
      <c r="G87">
        <v>2</v>
      </c>
    </row>
    <row r="88" spans="1:7" x14ac:dyDescent="0.3">
      <c r="A88">
        <v>74</v>
      </c>
      <c r="B88">
        <v>3</v>
      </c>
      <c r="C88">
        <v>122</v>
      </c>
      <c r="D88">
        <v>54</v>
      </c>
      <c r="E88">
        <v>172</v>
      </c>
      <c r="F88">
        <v>251</v>
      </c>
      <c r="G88">
        <v>8</v>
      </c>
    </row>
    <row r="89" spans="1:7" x14ac:dyDescent="0.3">
      <c r="A89">
        <v>75</v>
      </c>
      <c r="B89">
        <v>4</v>
      </c>
      <c r="C89">
        <v>100</v>
      </c>
      <c r="D89">
        <v>21</v>
      </c>
      <c r="E89">
        <v>67</v>
      </c>
      <c r="F89">
        <v>622</v>
      </c>
      <c r="G89">
        <v>2</v>
      </c>
    </row>
    <row r="90" spans="1:7" x14ac:dyDescent="0.3">
      <c r="A90">
        <v>76</v>
      </c>
      <c r="B90">
        <v>4</v>
      </c>
      <c r="C90">
        <v>45</v>
      </c>
      <c r="D90">
        <v>26</v>
      </c>
      <c r="E90">
        <v>125</v>
      </c>
      <c r="F90">
        <v>289</v>
      </c>
      <c r="G90">
        <v>2</v>
      </c>
    </row>
    <row r="91" spans="1:7" x14ac:dyDescent="0.3">
      <c r="A91">
        <v>77</v>
      </c>
      <c r="B91">
        <v>2</v>
      </c>
      <c r="C91">
        <v>84</v>
      </c>
      <c r="D91">
        <v>49</v>
      </c>
      <c r="E91">
        <v>140</v>
      </c>
      <c r="F91">
        <v>690</v>
      </c>
      <c r="G91">
        <v>3</v>
      </c>
    </row>
    <row r="92" spans="1:7" x14ac:dyDescent="0.3">
      <c r="A92">
        <v>78</v>
      </c>
      <c r="B92">
        <v>1</v>
      </c>
      <c r="C92">
        <v>97</v>
      </c>
      <c r="D92">
        <v>51</v>
      </c>
      <c r="E92">
        <v>157</v>
      </c>
      <c r="F92">
        <v>642</v>
      </c>
      <c r="G92">
        <v>8</v>
      </c>
    </row>
    <row r="93" spans="1:7" x14ac:dyDescent="0.3">
      <c r="A93">
        <v>79</v>
      </c>
      <c r="B93">
        <v>4</v>
      </c>
      <c r="C93">
        <v>136</v>
      </c>
      <c r="D93">
        <v>34</v>
      </c>
      <c r="E93">
        <v>261</v>
      </c>
      <c r="F93">
        <v>435</v>
      </c>
      <c r="G93">
        <v>6</v>
      </c>
    </row>
    <row r="94" spans="1:7" x14ac:dyDescent="0.3">
      <c r="A94">
        <v>80</v>
      </c>
      <c r="B94">
        <v>4</v>
      </c>
      <c r="C94">
        <v>126</v>
      </c>
      <c r="D94">
        <v>37</v>
      </c>
      <c r="E94">
        <v>198</v>
      </c>
      <c r="F94">
        <v>359</v>
      </c>
      <c r="G94">
        <v>7</v>
      </c>
    </row>
    <row r="95" spans="1:7" x14ac:dyDescent="0.3">
      <c r="A95">
        <v>81</v>
      </c>
      <c r="B95">
        <v>2</v>
      </c>
      <c r="C95">
        <v>87</v>
      </c>
      <c r="D95">
        <v>53</v>
      </c>
      <c r="E95">
        <v>246</v>
      </c>
      <c r="F95">
        <v>137</v>
      </c>
      <c r="G95">
        <v>5</v>
      </c>
    </row>
    <row r="96" spans="1:7" x14ac:dyDescent="0.3">
      <c r="A96">
        <v>82</v>
      </c>
      <c r="B96">
        <v>1</v>
      </c>
      <c r="C96">
        <v>53</v>
      </c>
      <c r="D96">
        <v>21</v>
      </c>
      <c r="E96">
        <v>50</v>
      </c>
      <c r="F96">
        <v>1255</v>
      </c>
      <c r="G96">
        <v>1</v>
      </c>
    </row>
    <row r="97" spans="1:7" x14ac:dyDescent="0.3">
      <c r="A97">
        <v>83</v>
      </c>
      <c r="B97">
        <v>3</v>
      </c>
      <c r="C97">
        <v>79</v>
      </c>
      <c r="D97">
        <v>37</v>
      </c>
      <c r="E97">
        <v>160</v>
      </c>
      <c r="F97">
        <v>489</v>
      </c>
      <c r="G97">
        <v>2</v>
      </c>
    </row>
    <row r="98" spans="1:7" x14ac:dyDescent="0.3">
      <c r="A98">
        <v>84</v>
      </c>
      <c r="B98">
        <v>3</v>
      </c>
      <c r="C98">
        <v>119</v>
      </c>
      <c r="D98">
        <v>39</v>
      </c>
      <c r="E98">
        <v>99</v>
      </c>
      <c r="F98">
        <v>778</v>
      </c>
      <c r="G98">
        <v>6</v>
      </c>
    </row>
    <row r="99" spans="1:7" x14ac:dyDescent="0.3">
      <c r="A99">
        <v>85</v>
      </c>
      <c r="B99">
        <v>3</v>
      </c>
      <c r="C99">
        <v>107</v>
      </c>
      <c r="D99">
        <v>46</v>
      </c>
      <c r="E99">
        <v>124</v>
      </c>
      <c r="F99">
        <v>331</v>
      </c>
      <c r="G99">
        <v>6</v>
      </c>
    </row>
    <row r="100" spans="1:7" x14ac:dyDescent="0.3">
      <c r="A100">
        <v>86</v>
      </c>
      <c r="B100">
        <v>2</v>
      </c>
      <c r="C100">
        <v>93</v>
      </c>
      <c r="D100">
        <v>36</v>
      </c>
      <c r="E100">
        <v>138</v>
      </c>
      <c r="F100">
        <v>651</v>
      </c>
      <c r="G100">
        <v>5</v>
      </c>
    </row>
    <row r="101" spans="1:7" x14ac:dyDescent="0.3">
      <c r="A101">
        <v>87</v>
      </c>
      <c r="B101">
        <v>2</v>
      </c>
      <c r="C101">
        <v>108</v>
      </c>
      <c r="D101">
        <v>34</v>
      </c>
      <c r="E101">
        <v>130</v>
      </c>
      <c r="F101">
        <v>525</v>
      </c>
      <c r="G101">
        <v>6</v>
      </c>
    </row>
    <row r="102" spans="1:7" x14ac:dyDescent="0.3">
      <c r="A102">
        <v>88</v>
      </c>
      <c r="B102">
        <v>4</v>
      </c>
      <c r="C102">
        <v>117</v>
      </c>
      <c r="D102">
        <v>39</v>
      </c>
      <c r="E102">
        <v>238</v>
      </c>
      <c r="F102">
        <v>59</v>
      </c>
      <c r="G102">
        <v>8</v>
      </c>
    </row>
    <row r="103" spans="1:7" x14ac:dyDescent="0.3">
      <c r="A103">
        <v>89</v>
      </c>
      <c r="B103">
        <v>3</v>
      </c>
      <c r="C103">
        <v>106</v>
      </c>
      <c r="D103">
        <v>44</v>
      </c>
      <c r="E103">
        <v>129</v>
      </c>
      <c r="F103">
        <v>551</v>
      </c>
      <c r="G103">
        <v>8</v>
      </c>
    </row>
    <row r="104" spans="1:7" x14ac:dyDescent="0.3">
      <c r="A104">
        <v>90</v>
      </c>
      <c r="B104">
        <v>2</v>
      </c>
      <c r="C104">
        <v>122</v>
      </c>
      <c r="D104">
        <v>46</v>
      </c>
      <c r="E104">
        <v>148</v>
      </c>
      <c r="F104">
        <v>858</v>
      </c>
      <c r="G104">
        <v>6</v>
      </c>
    </row>
    <row r="105" spans="1:7" x14ac:dyDescent="0.3">
      <c r="A105">
        <v>91</v>
      </c>
      <c r="B105">
        <v>3</v>
      </c>
      <c r="C105">
        <v>112</v>
      </c>
      <c r="D105">
        <v>47</v>
      </c>
      <c r="E105">
        <v>186</v>
      </c>
      <c r="F105">
        <v>6</v>
      </c>
      <c r="G105">
        <v>8</v>
      </c>
    </row>
    <row r="106" spans="1:7" x14ac:dyDescent="0.3">
      <c r="A106">
        <v>92</v>
      </c>
      <c r="B106">
        <v>2</v>
      </c>
      <c r="C106">
        <v>83</v>
      </c>
      <c r="D106">
        <v>38</v>
      </c>
      <c r="E106">
        <v>57</v>
      </c>
      <c r="F106">
        <v>593</v>
      </c>
      <c r="G106">
        <v>2</v>
      </c>
    </row>
    <row r="107" spans="1:7" x14ac:dyDescent="0.3">
      <c r="A107">
        <v>93</v>
      </c>
      <c r="B107">
        <v>4</v>
      </c>
      <c r="C107">
        <v>103</v>
      </c>
      <c r="D107">
        <v>39</v>
      </c>
      <c r="E107">
        <v>170</v>
      </c>
      <c r="F107">
        <v>370</v>
      </c>
      <c r="G107">
        <v>6</v>
      </c>
    </row>
    <row r="108" spans="1:7" x14ac:dyDescent="0.3">
      <c r="A108">
        <v>94</v>
      </c>
      <c r="B108">
        <v>4</v>
      </c>
      <c r="C108">
        <v>120</v>
      </c>
      <c r="D108">
        <v>41</v>
      </c>
      <c r="E108">
        <v>199</v>
      </c>
      <c r="F108">
        <v>683</v>
      </c>
      <c r="G108">
        <v>4</v>
      </c>
    </row>
    <row r="109" spans="1:7" x14ac:dyDescent="0.3">
      <c r="A109">
        <v>95</v>
      </c>
      <c r="B109">
        <v>4</v>
      </c>
      <c r="C109">
        <v>104</v>
      </c>
      <c r="D109">
        <v>26</v>
      </c>
      <c r="E109">
        <v>99</v>
      </c>
      <c r="F109">
        <v>669</v>
      </c>
      <c r="G109">
        <v>3</v>
      </c>
    </row>
    <row r="110" spans="1:7" x14ac:dyDescent="0.3">
      <c r="A110">
        <v>96</v>
      </c>
      <c r="B110">
        <v>4</v>
      </c>
      <c r="C110">
        <v>99</v>
      </c>
      <c r="D110">
        <v>29</v>
      </c>
      <c r="E110">
        <v>69</v>
      </c>
      <c r="F110">
        <v>491</v>
      </c>
      <c r="G110">
        <v>4</v>
      </c>
    </row>
    <row r="111" spans="1:7" x14ac:dyDescent="0.3">
      <c r="A111">
        <v>97</v>
      </c>
      <c r="B111">
        <v>3</v>
      </c>
      <c r="C111">
        <v>118</v>
      </c>
      <c r="D111">
        <v>47</v>
      </c>
      <c r="E111">
        <v>296</v>
      </c>
      <c r="F111">
        <v>5</v>
      </c>
      <c r="G111">
        <v>10</v>
      </c>
    </row>
    <row r="112" spans="1:7" x14ac:dyDescent="0.3">
      <c r="A112">
        <v>98</v>
      </c>
      <c r="B112">
        <v>4</v>
      </c>
      <c r="C112">
        <v>99</v>
      </c>
      <c r="D112">
        <v>41</v>
      </c>
      <c r="E112">
        <v>157</v>
      </c>
      <c r="F112">
        <v>337</v>
      </c>
      <c r="G112">
        <v>3</v>
      </c>
    </row>
    <row r="113" spans="1:7" x14ac:dyDescent="0.3">
      <c r="A113">
        <v>99</v>
      </c>
      <c r="B113">
        <v>4</v>
      </c>
      <c r="C113">
        <v>109</v>
      </c>
      <c r="D113">
        <v>35</v>
      </c>
      <c r="E113">
        <v>184</v>
      </c>
      <c r="F113">
        <v>304</v>
      </c>
      <c r="G113">
        <v>6</v>
      </c>
    </row>
    <row r="114" spans="1:7" x14ac:dyDescent="0.3">
      <c r="A114">
        <v>100</v>
      </c>
      <c r="B114">
        <v>3</v>
      </c>
      <c r="C114">
        <v>69</v>
      </c>
      <c r="D114">
        <v>24</v>
      </c>
      <c r="E114">
        <v>82</v>
      </c>
      <c r="F114">
        <v>721</v>
      </c>
      <c r="G114">
        <v>1</v>
      </c>
    </row>
    <row r="115" spans="1:7" x14ac:dyDescent="0.3">
      <c r="A115">
        <v>101</v>
      </c>
      <c r="B115">
        <v>3</v>
      </c>
      <c r="C115">
        <v>132</v>
      </c>
      <c r="D115">
        <v>53</v>
      </c>
      <c r="E115">
        <v>200</v>
      </c>
      <c r="F115">
        <v>99</v>
      </c>
      <c r="G115">
        <v>8</v>
      </c>
    </row>
    <row r="116" spans="1:7" x14ac:dyDescent="0.3">
      <c r="A116">
        <v>102</v>
      </c>
      <c r="B116">
        <v>4</v>
      </c>
      <c r="C116">
        <v>124</v>
      </c>
      <c r="D116">
        <v>34</v>
      </c>
      <c r="E116">
        <v>98</v>
      </c>
      <c r="F116">
        <v>530</v>
      </c>
      <c r="G116">
        <v>4</v>
      </c>
    </row>
    <row r="117" spans="1:7" x14ac:dyDescent="0.3">
      <c r="A117">
        <v>103</v>
      </c>
      <c r="B117">
        <v>2</v>
      </c>
      <c r="C117">
        <v>75</v>
      </c>
      <c r="D117">
        <v>49</v>
      </c>
      <c r="E117">
        <v>205</v>
      </c>
      <c r="F117">
        <v>644</v>
      </c>
      <c r="G117">
        <v>4</v>
      </c>
    </row>
    <row r="118" spans="1:7" x14ac:dyDescent="0.3">
      <c r="A118">
        <v>104</v>
      </c>
      <c r="B118">
        <v>2</v>
      </c>
      <c r="C118">
        <v>64</v>
      </c>
      <c r="D118">
        <v>42</v>
      </c>
      <c r="E118">
        <v>139</v>
      </c>
      <c r="F118">
        <v>468</v>
      </c>
      <c r="G118">
        <v>1</v>
      </c>
    </row>
    <row r="119" spans="1:7" x14ac:dyDescent="0.3">
      <c r="A119">
        <v>105</v>
      </c>
      <c r="B119">
        <v>3</v>
      </c>
      <c r="C119">
        <v>79</v>
      </c>
      <c r="D119">
        <v>41</v>
      </c>
      <c r="E119">
        <v>84</v>
      </c>
      <c r="F119">
        <v>460</v>
      </c>
      <c r="G119">
        <v>4</v>
      </c>
    </row>
    <row r="120" spans="1:7" x14ac:dyDescent="0.3">
      <c r="A120">
        <v>106</v>
      </c>
      <c r="B120">
        <v>2</v>
      </c>
      <c r="C120">
        <v>75</v>
      </c>
      <c r="D120">
        <v>37</v>
      </c>
      <c r="E120">
        <v>190</v>
      </c>
      <c r="F120">
        <v>877</v>
      </c>
      <c r="G120">
        <v>1</v>
      </c>
    </row>
    <row r="121" spans="1:7" x14ac:dyDescent="0.3">
      <c r="A121">
        <v>107</v>
      </c>
      <c r="B121">
        <v>3</v>
      </c>
      <c r="C121">
        <v>136</v>
      </c>
      <c r="D121">
        <v>48</v>
      </c>
      <c r="E121">
        <v>229</v>
      </c>
      <c r="F121">
        <v>847</v>
      </c>
      <c r="G121">
        <v>9</v>
      </c>
    </row>
    <row r="122" spans="1:7" x14ac:dyDescent="0.3">
      <c r="A122">
        <v>108</v>
      </c>
      <c r="B122">
        <v>2</v>
      </c>
      <c r="C122">
        <v>96</v>
      </c>
      <c r="D122">
        <v>42</v>
      </c>
      <c r="E122">
        <v>120</v>
      </c>
      <c r="F122">
        <v>566</v>
      </c>
      <c r="G122">
        <v>5</v>
      </c>
    </row>
    <row r="123" spans="1:7" x14ac:dyDescent="0.3">
      <c r="A123">
        <v>109</v>
      </c>
      <c r="B123">
        <v>3</v>
      </c>
      <c r="C123">
        <v>113</v>
      </c>
      <c r="D123">
        <v>61</v>
      </c>
      <c r="E123">
        <v>243</v>
      </c>
      <c r="F123">
        <v>466</v>
      </c>
      <c r="G123">
        <v>7</v>
      </c>
    </row>
    <row r="124" spans="1:7" x14ac:dyDescent="0.3">
      <c r="A124">
        <v>110</v>
      </c>
      <c r="B124">
        <v>3</v>
      </c>
      <c r="C124">
        <v>55</v>
      </c>
      <c r="D124">
        <v>16</v>
      </c>
      <c r="E124">
        <v>88</v>
      </c>
      <c r="F124">
        <v>812</v>
      </c>
      <c r="G124">
        <v>1</v>
      </c>
    </row>
    <row r="125" spans="1:7" x14ac:dyDescent="0.3">
      <c r="A125">
        <v>111</v>
      </c>
      <c r="B125">
        <v>1</v>
      </c>
      <c r="C125">
        <v>103</v>
      </c>
      <c r="D125">
        <v>44</v>
      </c>
      <c r="E125">
        <v>50</v>
      </c>
      <c r="F125">
        <v>1269</v>
      </c>
      <c r="G125">
        <v>1</v>
      </c>
    </row>
    <row r="126" spans="1:7" x14ac:dyDescent="0.3">
      <c r="A126">
        <v>112</v>
      </c>
      <c r="B126">
        <v>4</v>
      </c>
      <c r="C126">
        <v>129</v>
      </c>
      <c r="D126">
        <v>38</v>
      </c>
      <c r="E126">
        <v>205</v>
      </c>
      <c r="F126">
        <v>339</v>
      </c>
      <c r="G126">
        <v>6</v>
      </c>
    </row>
    <row r="127" spans="1:7" x14ac:dyDescent="0.3">
      <c r="A127">
        <v>113</v>
      </c>
      <c r="B127">
        <v>4</v>
      </c>
      <c r="C127">
        <v>96</v>
      </c>
      <c r="D127">
        <v>38</v>
      </c>
      <c r="E127">
        <v>159</v>
      </c>
      <c r="F127">
        <v>368</v>
      </c>
      <c r="G127">
        <v>5</v>
      </c>
    </row>
    <row r="128" spans="1:7" x14ac:dyDescent="0.3">
      <c r="A128">
        <v>114</v>
      </c>
      <c r="B128">
        <v>2</v>
      </c>
      <c r="C128">
        <v>67</v>
      </c>
      <c r="D128">
        <v>27</v>
      </c>
      <c r="E128">
        <v>50</v>
      </c>
      <c r="F128">
        <v>1170</v>
      </c>
      <c r="G128">
        <v>1</v>
      </c>
    </row>
    <row r="129" spans="1:7" x14ac:dyDescent="0.3">
      <c r="A129">
        <v>115</v>
      </c>
      <c r="B129">
        <v>2</v>
      </c>
      <c r="C129">
        <v>81</v>
      </c>
      <c r="D129">
        <v>41</v>
      </c>
      <c r="E129">
        <v>183</v>
      </c>
      <c r="F129">
        <v>544</v>
      </c>
      <c r="G129">
        <v>3</v>
      </c>
    </row>
    <row r="130" spans="1:7" x14ac:dyDescent="0.3">
      <c r="A130">
        <v>116</v>
      </c>
      <c r="B130">
        <v>3</v>
      </c>
      <c r="C130">
        <v>121</v>
      </c>
      <c r="D130">
        <v>40</v>
      </c>
      <c r="E130">
        <v>210</v>
      </c>
      <c r="F130">
        <v>500</v>
      </c>
      <c r="G130">
        <v>8</v>
      </c>
    </row>
    <row r="131" spans="1:7" x14ac:dyDescent="0.3">
      <c r="A131">
        <v>117</v>
      </c>
      <c r="B131">
        <v>3</v>
      </c>
      <c r="C131">
        <v>109</v>
      </c>
      <c r="D131">
        <v>47</v>
      </c>
      <c r="E131">
        <v>132</v>
      </c>
      <c r="F131">
        <v>150</v>
      </c>
      <c r="G131">
        <v>7</v>
      </c>
    </row>
    <row r="132" spans="1:7" x14ac:dyDescent="0.3">
      <c r="A132">
        <v>118</v>
      </c>
      <c r="B132">
        <v>2</v>
      </c>
      <c r="C132">
        <v>95</v>
      </c>
      <c r="D132">
        <v>42</v>
      </c>
      <c r="E132">
        <v>207</v>
      </c>
      <c r="F132">
        <v>599</v>
      </c>
      <c r="G132">
        <v>7</v>
      </c>
    </row>
    <row r="133" spans="1:7" x14ac:dyDescent="0.3">
      <c r="A133">
        <v>119</v>
      </c>
      <c r="B133">
        <v>3</v>
      </c>
      <c r="C133">
        <v>167</v>
      </c>
      <c r="D133">
        <v>56</v>
      </c>
      <c r="E133">
        <v>232</v>
      </c>
      <c r="F133">
        <v>484</v>
      </c>
      <c r="G133">
        <v>10</v>
      </c>
    </row>
    <row r="134" spans="1:7" x14ac:dyDescent="0.3">
      <c r="A134">
        <v>120</v>
      </c>
      <c r="B134">
        <v>2</v>
      </c>
      <c r="C134">
        <v>115</v>
      </c>
      <c r="D134">
        <v>52</v>
      </c>
      <c r="E134">
        <v>89</v>
      </c>
      <c r="F134">
        <v>600</v>
      </c>
      <c r="G134">
        <v>7</v>
      </c>
    </row>
    <row r="135" spans="1:7" x14ac:dyDescent="0.3">
      <c r="A135">
        <v>121</v>
      </c>
      <c r="B135">
        <v>3</v>
      </c>
      <c r="C135">
        <v>107</v>
      </c>
      <c r="D135">
        <v>51</v>
      </c>
      <c r="E135">
        <v>188</v>
      </c>
      <c r="F135">
        <v>363</v>
      </c>
      <c r="G135">
        <v>6</v>
      </c>
    </row>
    <row r="136" spans="1:7" x14ac:dyDescent="0.3">
      <c r="A136">
        <v>122</v>
      </c>
      <c r="B136">
        <v>4</v>
      </c>
      <c r="C136">
        <v>148</v>
      </c>
      <c r="D136">
        <v>48</v>
      </c>
      <c r="E136">
        <v>191</v>
      </c>
      <c r="F136">
        <v>422</v>
      </c>
      <c r="G136">
        <v>8</v>
      </c>
    </row>
    <row r="137" spans="1:7" x14ac:dyDescent="0.3">
      <c r="A137">
        <v>123</v>
      </c>
      <c r="B137">
        <v>4</v>
      </c>
      <c r="C137">
        <v>121</v>
      </c>
      <c r="D137">
        <v>46</v>
      </c>
      <c r="E137">
        <v>198</v>
      </c>
      <c r="F137">
        <v>5</v>
      </c>
      <c r="G137">
        <v>9</v>
      </c>
    </row>
    <row r="138" spans="1:7" x14ac:dyDescent="0.3">
      <c r="A138">
        <v>124</v>
      </c>
      <c r="B138">
        <v>3</v>
      </c>
      <c r="C138">
        <v>107</v>
      </c>
      <c r="D138">
        <v>47</v>
      </c>
      <c r="E138">
        <v>111</v>
      </c>
      <c r="F138">
        <v>513</v>
      </c>
      <c r="G138">
        <v>5</v>
      </c>
    </row>
    <row r="139" spans="1:7" x14ac:dyDescent="0.3">
      <c r="A139">
        <v>125</v>
      </c>
      <c r="B139">
        <v>2</v>
      </c>
      <c r="C139">
        <v>111</v>
      </c>
      <c r="D139">
        <v>51</v>
      </c>
      <c r="E139">
        <v>203</v>
      </c>
      <c r="F139">
        <v>596</v>
      </c>
      <c r="G139">
        <v>8</v>
      </c>
    </row>
    <row r="140" spans="1:7" x14ac:dyDescent="0.3">
      <c r="A140">
        <v>126</v>
      </c>
      <c r="B140">
        <v>1</v>
      </c>
      <c r="C140">
        <v>58</v>
      </c>
      <c r="D140">
        <v>38</v>
      </c>
      <c r="E140">
        <v>165</v>
      </c>
      <c r="F140">
        <v>353</v>
      </c>
      <c r="G140">
        <v>3</v>
      </c>
    </row>
    <row r="141" spans="1:7" x14ac:dyDescent="0.3">
      <c r="A141">
        <v>127</v>
      </c>
      <c r="B141">
        <v>2</v>
      </c>
      <c r="C141">
        <v>88</v>
      </c>
      <c r="D141">
        <v>38</v>
      </c>
      <c r="E141">
        <v>143</v>
      </c>
      <c r="F141">
        <v>659</v>
      </c>
      <c r="G141">
        <v>4</v>
      </c>
    </row>
    <row r="142" spans="1:7" x14ac:dyDescent="0.3">
      <c r="A142">
        <v>128</v>
      </c>
      <c r="B142">
        <v>2</v>
      </c>
      <c r="C142">
        <v>84</v>
      </c>
      <c r="D142">
        <v>39</v>
      </c>
      <c r="E142">
        <v>121</v>
      </c>
      <c r="F142">
        <v>709</v>
      </c>
      <c r="G142">
        <v>5</v>
      </c>
    </row>
    <row r="143" spans="1:7" x14ac:dyDescent="0.3">
      <c r="A143">
        <v>129</v>
      </c>
      <c r="B143">
        <v>4</v>
      </c>
      <c r="C143">
        <v>82</v>
      </c>
      <c r="D143">
        <v>11</v>
      </c>
      <c r="E143">
        <v>50</v>
      </c>
      <c r="F143">
        <v>433</v>
      </c>
      <c r="G143">
        <v>2</v>
      </c>
    </row>
    <row r="144" spans="1:7" x14ac:dyDescent="0.3">
      <c r="A144">
        <v>130</v>
      </c>
      <c r="B144">
        <v>2</v>
      </c>
      <c r="C144">
        <v>89</v>
      </c>
      <c r="D144">
        <v>32</v>
      </c>
      <c r="E144">
        <v>112</v>
      </c>
      <c r="F144">
        <v>1139</v>
      </c>
      <c r="G144">
        <v>2</v>
      </c>
    </row>
    <row r="145" spans="1:7" x14ac:dyDescent="0.3">
      <c r="A145">
        <v>131</v>
      </c>
      <c r="B145">
        <v>2</v>
      </c>
      <c r="C145">
        <v>100</v>
      </c>
      <c r="D145">
        <v>47</v>
      </c>
      <c r="E145">
        <v>115</v>
      </c>
      <c r="F145">
        <v>533</v>
      </c>
      <c r="G145">
        <v>5</v>
      </c>
    </row>
    <row r="146" spans="1:7" x14ac:dyDescent="0.3">
      <c r="A146">
        <v>132</v>
      </c>
      <c r="B146">
        <v>4</v>
      </c>
      <c r="C146">
        <v>100</v>
      </c>
      <c r="D146">
        <v>35</v>
      </c>
      <c r="E146">
        <v>172</v>
      </c>
      <c r="F146">
        <v>454</v>
      </c>
      <c r="G146">
        <v>4</v>
      </c>
    </row>
    <row r="147" spans="1:7" x14ac:dyDescent="0.3">
      <c r="A147">
        <v>133</v>
      </c>
      <c r="B147">
        <v>4</v>
      </c>
      <c r="C147">
        <v>88</v>
      </c>
      <c r="D147">
        <v>19</v>
      </c>
      <c r="E147">
        <v>118</v>
      </c>
      <c r="F147">
        <v>549</v>
      </c>
      <c r="G147">
        <v>3</v>
      </c>
    </row>
    <row r="148" spans="1:7" x14ac:dyDescent="0.3">
      <c r="A148">
        <v>134</v>
      </c>
      <c r="B148">
        <v>2</v>
      </c>
      <c r="C148">
        <v>64</v>
      </c>
      <c r="D148">
        <v>33</v>
      </c>
      <c r="E148">
        <v>106</v>
      </c>
      <c r="F148">
        <v>681</v>
      </c>
      <c r="G148">
        <v>1</v>
      </c>
    </row>
    <row r="149" spans="1:7" x14ac:dyDescent="0.3">
      <c r="A149">
        <v>135</v>
      </c>
      <c r="B149">
        <v>3</v>
      </c>
      <c r="C149">
        <v>105</v>
      </c>
      <c r="D149">
        <v>29</v>
      </c>
      <c r="E149">
        <v>69</v>
      </c>
      <c r="F149">
        <v>759</v>
      </c>
      <c r="G149">
        <v>5</v>
      </c>
    </row>
    <row r="150" spans="1:7" x14ac:dyDescent="0.3">
      <c r="A150">
        <v>136</v>
      </c>
      <c r="B150">
        <v>2</v>
      </c>
      <c r="C150">
        <v>131</v>
      </c>
      <c r="D150">
        <v>56</v>
      </c>
      <c r="E150">
        <v>187</v>
      </c>
      <c r="F150">
        <v>522</v>
      </c>
      <c r="G150">
        <v>9</v>
      </c>
    </row>
    <row r="151" spans="1:7" x14ac:dyDescent="0.3">
      <c r="A151">
        <v>137</v>
      </c>
      <c r="B151">
        <v>3</v>
      </c>
      <c r="C151">
        <v>103</v>
      </c>
      <c r="D151">
        <v>30</v>
      </c>
      <c r="E151">
        <v>63</v>
      </c>
      <c r="F151">
        <v>909</v>
      </c>
      <c r="G151">
        <v>1</v>
      </c>
    </row>
    <row r="152" spans="1:7" x14ac:dyDescent="0.3">
      <c r="A152">
        <v>138</v>
      </c>
      <c r="B152">
        <v>2</v>
      </c>
      <c r="C152">
        <v>94</v>
      </c>
      <c r="D152">
        <v>48</v>
      </c>
      <c r="E152">
        <v>130</v>
      </c>
      <c r="F152">
        <v>916</v>
      </c>
      <c r="G152">
        <v>2</v>
      </c>
    </row>
    <row r="153" spans="1:7" x14ac:dyDescent="0.3">
      <c r="A153">
        <v>139</v>
      </c>
      <c r="B153">
        <v>4</v>
      </c>
      <c r="C153">
        <v>94</v>
      </c>
      <c r="D153">
        <v>38</v>
      </c>
      <c r="E153">
        <v>110</v>
      </c>
      <c r="F153">
        <v>5</v>
      </c>
      <c r="G153">
        <v>7</v>
      </c>
    </row>
    <row r="154" spans="1:7" x14ac:dyDescent="0.3">
      <c r="A154">
        <v>140</v>
      </c>
      <c r="B154">
        <v>3</v>
      </c>
      <c r="C154">
        <v>138</v>
      </c>
      <c r="D154">
        <v>51</v>
      </c>
      <c r="E154">
        <v>214</v>
      </c>
      <c r="F154">
        <v>548</v>
      </c>
      <c r="G154">
        <v>10</v>
      </c>
    </row>
    <row r="155" spans="1:7" x14ac:dyDescent="0.3">
      <c r="A155">
        <v>141</v>
      </c>
      <c r="B155">
        <v>3</v>
      </c>
      <c r="C155">
        <v>106</v>
      </c>
      <c r="D155">
        <v>32</v>
      </c>
      <c r="E155">
        <v>160</v>
      </c>
      <c r="F155">
        <v>362</v>
      </c>
      <c r="G155">
        <v>7</v>
      </c>
    </row>
    <row r="156" spans="1:7" x14ac:dyDescent="0.3">
      <c r="A156">
        <v>142</v>
      </c>
      <c r="B156">
        <v>3</v>
      </c>
      <c r="C156">
        <v>130</v>
      </c>
      <c r="D156">
        <v>42</v>
      </c>
      <c r="E156">
        <v>223</v>
      </c>
      <c r="F156">
        <v>688</v>
      </c>
      <c r="G156">
        <v>7</v>
      </c>
    </row>
    <row r="157" spans="1:7" x14ac:dyDescent="0.3">
      <c r="A157">
        <v>143</v>
      </c>
      <c r="B157">
        <v>4</v>
      </c>
      <c r="C157">
        <v>161</v>
      </c>
      <c r="D157">
        <v>49</v>
      </c>
      <c r="E157">
        <v>284</v>
      </c>
      <c r="F157">
        <v>5</v>
      </c>
      <c r="G157">
        <v>10</v>
      </c>
    </row>
    <row r="158" spans="1:7" x14ac:dyDescent="0.3">
      <c r="A158">
        <v>144</v>
      </c>
      <c r="B158">
        <v>2</v>
      </c>
      <c r="C158">
        <v>133</v>
      </c>
      <c r="D158">
        <v>53</v>
      </c>
      <c r="E158">
        <v>219</v>
      </c>
      <c r="F158">
        <v>691</v>
      </c>
      <c r="G158">
        <v>8</v>
      </c>
    </row>
    <row r="159" spans="1:7" x14ac:dyDescent="0.3">
      <c r="A159">
        <v>145</v>
      </c>
      <c r="B159">
        <v>4</v>
      </c>
      <c r="C159">
        <v>105</v>
      </c>
      <c r="D159">
        <v>41</v>
      </c>
      <c r="E159">
        <v>188</v>
      </c>
      <c r="F159">
        <v>789</v>
      </c>
      <c r="G159">
        <v>2</v>
      </c>
    </row>
    <row r="160" spans="1:7" x14ac:dyDescent="0.3">
      <c r="A160">
        <v>146</v>
      </c>
      <c r="B160">
        <v>3</v>
      </c>
      <c r="C160">
        <v>87</v>
      </c>
      <c r="D160">
        <v>34</v>
      </c>
      <c r="E160">
        <v>111</v>
      </c>
      <c r="F160">
        <v>400</v>
      </c>
      <c r="G160">
        <v>7</v>
      </c>
    </row>
    <row r="161" spans="1:7" x14ac:dyDescent="0.3">
      <c r="A161">
        <v>147</v>
      </c>
      <c r="B161">
        <v>2</v>
      </c>
      <c r="C161">
        <v>90</v>
      </c>
      <c r="D161">
        <v>50</v>
      </c>
      <c r="E161">
        <v>197</v>
      </c>
      <c r="F161">
        <v>459</v>
      </c>
      <c r="G161">
        <v>5</v>
      </c>
    </row>
    <row r="162" spans="1:7" x14ac:dyDescent="0.3">
      <c r="A162">
        <v>148</v>
      </c>
      <c r="B162">
        <v>4</v>
      </c>
      <c r="C162">
        <v>150</v>
      </c>
      <c r="D162">
        <v>44</v>
      </c>
      <c r="E162">
        <v>113</v>
      </c>
      <c r="F162">
        <v>741</v>
      </c>
      <c r="G162">
        <v>9</v>
      </c>
    </row>
    <row r="163" spans="1:7" x14ac:dyDescent="0.3">
      <c r="A163">
        <v>149</v>
      </c>
      <c r="B163">
        <v>4</v>
      </c>
      <c r="C163">
        <v>126</v>
      </c>
      <c r="D163">
        <v>18</v>
      </c>
      <c r="E163">
        <v>50</v>
      </c>
      <c r="F163">
        <v>1003</v>
      </c>
      <c r="G163">
        <v>5</v>
      </c>
    </row>
    <row r="164" spans="1:7" x14ac:dyDescent="0.3">
      <c r="A164">
        <v>150</v>
      </c>
      <c r="B164">
        <v>3</v>
      </c>
      <c r="C164">
        <v>109</v>
      </c>
      <c r="D164">
        <v>47</v>
      </c>
      <c r="E164">
        <v>104</v>
      </c>
      <c r="F164">
        <v>571</v>
      </c>
      <c r="G164">
        <v>6</v>
      </c>
    </row>
    <row r="165" spans="1:7" x14ac:dyDescent="0.3">
      <c r="A165">
        <v>151</v>
      </c>
      <c r="B165">
        <v>3</v>
      </c>
      <c r="C165">
        <v>75</v>
      </c>
      <c r="D165">
        <v>28</v>
      </c>
      <c r="E165">
        <v>131</v>
      </c>
      <c r="F165">
        <v>606</v>
      </c>
      <c r="G165">
        <v>2</v>
      </c>
    </row>
    <row r="166" spans="1:7" x14ac:dyDescent="0.3">
      <c r="A166">
        <v>152</v>
      </c>
      <c r="B166">
        <v>4</v>
      </c>
      <c r="C166">
        <v>116</v>
      </c>
      <c r="D166">
        <v>46</v>
      </c>
      <c r="E166">
        <v>156</v>
      </c>
      <c r="F166">
        <v>21</v>
      </c>
      <c r="G166">
        <v>5</v>
      </c>
    </row>
    <row r="167" spans="1:7" x14ac:dyDescent="0.3">
      <c r="A167">
        <v>153</v>
      </c>
      <c r="B167">
        <v>2</v>
      </c>
      <c r="C167">
        <v>99</v>
      </c>
      <c r="D167">
        <v>47</v>
      </c>
      <c r="E167">
        <v>157</v>
      </c>
      <c r="F167">
        <v>420</v>
      </c>
      <c r="G167">
        <v>5</v>
      </c>
    </row>
    <row r="168" spans="1:7" x14ac:dyDescent="0.3">
      <c r="A168">
        <v>154</v>
      </c>
      <c r="B168">
        <v>4</v>
      </c>
      <c r="C168">
        <v>111</v>
      </c>
      <c r="D168">
        <v>38</v>
      </c>
      <c r="E168">
        <v>128</v>
      </c>
      <c r="F168">
        <v>499</v>
      </c>
      <c r="G168">
        <v>5</v>
      </c>
    </row>
    <row r="169" spans="1:7" x14ac:dyDescent="0.3">
      <c r="A169">
        <v>155</v>
      </c>
      <c r="B169">
        <v>4</v>
      </c>
      <c r="C169">
        <v>131</v>
      </c>
      <c r="D169">
        <v>55</v>
      </c>
      <c r="E169">
        <v>248</v>
      </c>
      <c r="F169">
        <v>5</v>
      </c>
      <c r="G169">
        <v>10</v>
      </c>
    </row>
    <row r="170" spans="1:7" x14ac:dyDescent="0.3">
      <c r="A170">
        <v>156</v>
      </c>
      <c r="B170">
        <v>3</v>
      </c>
      <c r="C170">
        <v>104</v>
      </c>
      <c r="D170">
        <v>42</v>
      </c>
      <c r="E170">
        <v>130</v>
      </c>
      <c r="F170">
        <v>568</v>
      </c>
      <c r="G170">
        <v>4</v>
      </c>
    </row>
    <row r="171" spans="1:7" x14ac:dyDescent="0.3">
      <c r="A171">
        <v>157</v>
      </c>
      <c r="B171">
        <v>2</v>
      </c>
      <c r="C171">
        <v>123</v>
      </c>
      <c r="D171">
        <v>55</v>
      </c>
      <c r="E171">
        <v>238</v>
      </c>
      <c r="F171">
        <v>550</v>
      </c>
      <c r="G171">
        <v>9</v>
      </c>
    </row>
    <row r="172" spans="1:7" x14ac:dyDescent="0.3">
      <c r="A172">
        <v>158</v>
      </c>
      <c r="B172">
        <v>4</v>
      </c>
      <c r="C172">
        <v>89</v>
      </c>
      <c r="D172">
        <v>38</v>
      </c>
      <c r="E172">
        <v>229</v>
      </c>
      <c r="F172">
        <v>5</v>
      </c>
      <c r="G172">
        <v>6</v>
      </c>
    </row>
    <row r="173" spans="1:7" x14ac:dyDescent="0.3">
      <c r="A173">
        <v>159</v>
      </c>
      <c r="B173">
        <v>2</v>
      </c>
      <c r="C173">
        <v>95</v>
      </c>
      <c r="D173">
        <v>32</v>
      </c>
      <c r="E173">
        <v>77</v>
      </c>
      <c r="F173">
        <v>1044</v>
      </c>
      <c r="G173">
        <v>2</v>
      </c>
    </row>
    <row r="174" spans="1:7" x14ac:dyDescent="0.3">
      <c r="A174">
        <v>160</v>
      </c>
      <c r="B174">
        <v>3</v>
      </c>
      <c r="C174">
        <v>98</v>
      </c>
      <c r="D174">
        <v>44</v>
      </c>
      <c r="E174">
        <v>166</v>
      </c>
      <c r="F174">
        <v>654</v>
      </c>
      <c r="G174">
        <v>3</v>
      </c>
    </row>
    <row r="175" spans="1:7" x14ac:dyDescent="0.3">
      <c r="A175">
        <v>161</v>
      </c>
      <c r="B175">
        <v>2</v>
      </c>
      <c r="C175">
        <v>39</v>
      </c>
      <c r="D175">
        <v>38</v>
      </c>
      <c r="E175">
        <v>81</v>
      </c>
      <c r="F175">
        <v>304</v>
      </c>
      <c r="G175">
        <v>1</v>
      </c>
    </row>
    <row r="176" spans="1:7" x14ac:dyDescent="0.3">
      <c r="A176">
        <v>162</v>
      </c>
      <c r="B176">
        <v>2</v>
      </c>
      <c r="C176">
        <v>98</v>
      </c>
      <c r="D176">
        <v>37</v>
      </c>
      <c r="E176">
        <v>145</v>
      </c>
      <c r="F176">
        <v>1196</v>
      </c>
      <c r="G176">
        <v>2</v>
      </c>
    </row>
    <row r="177" spans="1:7" x14ac:dyDescent="0.3">
      <c r="A177">
        <v>163</v>
      </c>
      <c r="B177">
        <v>4</v>
      </c>
      <c r="C177">
        <v>129</v>
      </c>
      <c r="D177">
        <v>45</v>
      </c>
      <c r="E177">
        <v>164</v>
      </c>
      <c r="F177">
        <v>162</v>
      </c>
      <c r="G177">
        <v>8</v>
      </c>
    </row>
    <row r="178" spans="1:7" x14ac:dyDescent="0.3">
      <c r="A178">
        <v>164</v>
      </c>
      <c r="B178">
        <v>4</v>
      </c>
      <c r="C178">
        <v>107</v>
      </c>
      <c r="D178">
        <v>37</v>
      </c>
      <c r="E178">
        <v>163</v>
      </c>
      <c r="F178">
        <v>668</v>
      </c>
      <c r="G178">
        <v>5</v>
      </c>
    </row>
    <row r="179" spans="1:7" x14ac:dyDescent="0.3">
      <c r="A179">
        <v>165</v>
      </c>
      <c r="B179">
        <v>4</v>
      </c>
      <c r="C179">
        <v>97</v>
      </c>
      <c r="D179">
        <v>46</v>
      </c>
      <c r="E179">
        <v>239</v>
      </c>
      <c r="F179">
        <v>93</v>
      </c>
      <c r="G179">
        <v>6</v>
      </c>
    </row>
    <row r="180" spans="1:7" x14ac:dyDescent="0.3">
      <c r="A180">
        <v>166</v>
      </c>
      <c r="B180">
        <v>2</v>
      </c>
      <c r="C180">
        <v>76</v>
      </c>
      <c r="D180">
        <v>37</v>
      </c>
      <c r="E180">
        <v>115</v>
      </c>
      <c r="F180">
        <v>563</v>
      </c>
      <c r="G180">
        <v>2</v>
      </c>
    </row>
    <row r="181" spans="1:7" x14ac:dyDescent="0.3">
      <c r="A181">
        <v>167</v>
      </c>
      <c r="B181">
        <v>3</v>
      </c>
      <c r="C181">
        <v>92</v>
      </c>
      <c r="D181">
        <v>32</v>
      </c>
      <c r="E181">
        <v>86</v>
      </c>
      <c r="F181">
        <v>726</v>
      </c>
      <c r="G181">
        <v>4</v>
      </c>
    </row>
    <row r="182" spans="1:7" x14ac:dyDescent="0.3">
      <c r="A182">
        <v>168</v>
      </c>
      <c r="B182">
        <v>4</v>
      </c>
      <c r="C182">
        <v>65</v>
      </c>
      <c r="D182">
        <v>32</v>
      </c>
      <c r="E182">
        <v>119</v>
      </c>
      <c r="F182">
        <v>112</v>
      </c>
      <c r="G182">
        <v>1</v>
      </c>
    </row>
    <row r="183" spans="1:7" x14ac:dyDescent="0.3">
      <c r="A183">
        <v>169</v>
      </c>
      <c r="B183">
        <v>4</v>
      </c>
      <c r="C183">
        <v>116</v>
      </c>
      <c r="D183">
        <v>37</v>
      </c>
      <c r="E183">
        <v>123</v>
      </c>
      <c r="F183">
        <v>836</v>
      </c>
      <c r="G183">
        <v>2</v>
      </c>
    </row>
    <row r="184" spans="1:7" x14ac:dyDescent="0.3">
      <c r="A184">
        <v>170</v>
      </c>
      <c r="B184">
        <v>3</v>
      </c>
      <c r="C184">
        <v>108</v>
      </c>
      <c r="D184">
        <v>56</v>
      </c>
      <c r="E184">
        <v>147</v>
      </c>
      <c r="F184">
        <v>88</v>
      </c>
      <c r="G184">
        <v>7</v>
      </c>
    </row>
    <row r="185" spans="1:7" x14ac:dyDescent="0.3">
      <c r="A185">
        <v>171</v>
      </c>
      <c r="B185">
        <v>3</v>
      </c>
      <c r="C185">
        <v>75</v>
      </c>
      <c r="D185">
        <v>37</v>
      </c>
      <c r="E185">
        <v>50</v>
      </c>
      <c r="F185">
        <v>177</v>
      </c>
      <c r="G185">
        <v>1</v>
      </c>
    </row>
    <row r="186" spans="1:7" x14ac:dyDescent="0.3">
      <c r="A186">
        <v>172</v>
      </c>
      <c r="B186">
        <v>3</v>
      </c>
      <c r="C186">
        <v>61</v>
      </c>
      <c r="D186">
        <v>29</v>
      </c>
      <c r="E186">
        <v>138</v>
      </c>
      <c r="F186">
        <v>493</v>
      </c>
      <c r="G186">
        <v>1</v>
      </c>
    </row>
    <row r="187" spans="1:7" x14ac:dyDescent="0.3">
      <c r="A187">
        <v>173</v>
      </c>
      <c r="B187">
        <v>2</v>
      </c>
      <c r="C187">
        <v>93</v>
      </c>
      <c r="D187">
        <v>25</v>
      </c>
      <c r="E187">
        <v>75</v>
      </c>
      <c r="F187">
        <v>1476</v>
      </c>
      <c r="G187">
        <v>1</v>
      </c>
    </row>
    <row r="188" spans="1:7" x14ac:dyDescent="0.3">
      <c r="A188">
        <v>174</v>
      </c>
      <c r="B188">
        <v>2</v>
      </c>
      <c r="C188">
        <v>111</v>
      </c>
      <c r="D188">
        <v>36</v>
      </c>
      <c r="E188">
        <v>131</v>
      </c>
      <c r="F188">
        <v>943</v>
      </c>
      <c r="G188">
        <v>4</v>
      </c>
    </row>
    <row r="189" spans="1:7" x14ac:dyDescent="0.3">
      <c r="A189">
        <v>175</v>
      </c>
      <c r="B189">
        <v>4</v>
      </c>
      <c r="C189">
        <v>137</v>
      </c>
      <c r="D189">
        <v>42</v>
      </c>
      <c r="E189">
        <v>223</v>
      </c>
      <c r="F189">
        <v>724</v>
      </c>
      <c r="G189">
        <v>6</v>
      </c>
    </row>
    <row r="190" spans="1:7" x14ac:dyDescent="0.3">
      <c r="A190">
        <v>176</v>
      </c>
      <c r="B190">
        <v>2</v>
      </c>
      <c r="C190">
        <v>57</v>
      </c>
      <c r="D190">
        <v>31</v>
      </c>
      <c r="E190">
        <v>145</v>
      </c>
      <c r="F190">
        <v>616</v>
      </c>
      <c r="G190">
        <v>1</v>
      </c>
    </row>
    <row r="191" spans="1:7" x14ac:dyDescent="0.3">
      <c r="A191">
        <v>177</v>
      </c>
      <c r="B191">
        <v>4</v>
      </c>
      <c r="C191">
        <v>117</v>
      </c>
      <c r="D191">
        <v>43</v>
      </c>
      <c r="E191">
        <v>221</v>
      </c>
      <c r="F191">
        <v>5</v>
      </c>
      <c r="G191">
        <v>7</v>
      </c>
    </row>
    <row r="192" spans="1:7" x14ac:dyDescent="0.3">
      <c r="A192">
        <v>178</v>
      </c>
      <c r="B192">
        <v>3</v>
      </c>
      <c r="C192">
        <v>95</v>
      </c>
      <c r="D192">
        <v>38</v>
      </c>
      <c r="E192">
        <v>138</v>
      </c>
      <c r="F192">
        <v>897</v>
      </c>
      <c r="G192">
        <v>1</v>
      </c>
    </row>
    <row r="193" spans="1:7" x14ac:dyDescent="0.3">
      <c r="A193">
        <v>179</v>
      </c>
      <c r="B193">
        <v>2</v>
      </c>
      <c r="C193">
        <v>99</v>
      </c>
      <c r="D193">
        <v>47</v>
      </c>
      <c r="E193">
        <v>210</v>
      </c>
      <c r="F193">
        <v>539</v>
      </c>
      <c r="G193">
        <v>5</v>
      </c>
    </row>
    <row r="194" spans="1:7" x14ac:dyDescent="0.3">
      <c r="A194">
        <v>180</v>
      </c>
      <c r="B194">
        <v>3</v>
      </c>
      <c r="C194">
        <v>105</v>
      </c>
      <c r="D194">
        <v>31</v>
      </c>
      <c r="E194">
        <v>196</v>
      </c>
      <c r="F194">
        <v>714</v>
      </c>
      <c r="G194">
        <v>6</v>
      </c>
    </row>
    <row r="195" spans="1:7" x14ac:dyDescent="0.3">
      <c r="A195">
        <v>181</v>
      </c>
      <c r="B195">
        <v>3</v>
      </c>
      <c r="C195">
        <v>94</v>
      </c>
      <c r="D195">
        <v>41</v>
      </c>
      <c r="E195">
        <v>231</v>
      </c>
      <c r="F195">
        <v>204</v>
      </c>
      <c r="G195">
        <v>7</v>
      </c>
    </row>
    <row r="196" spans="1:7" x14ac:dyDescent="0.3">
      <c r="A196">
        <v>182</v>
      </c>
      <c r="B196">
        <v>3</v>
      </c>
      <c r="C196">
        <v>91</v>
      </c>
      <c r="D196">
        <v>34</v>
      </c>
      <c r="E196">
        <v>156</v>
      </c>
      <c r="F196">
        <v>356</v>
      </c>
      <c r="G196">
        <v>5</v>
      </c>
    </row>
    <row r="197" spans="1:7" x14ac:dyDescent="0.3">
      <c r="A197">
        <v>183</v>
      </c>
      <c r="B197">
        <v>3</v>
      </c>
      <c r="C197">
        <v>87</v>
      </c>
      <c r="D197">
        <v>33</v>
      </c>
      <c r="E197">
        <v>174</v>
      </c>
      <c r="F197">
        <v>410</v>
      </c>
      <c r="G197">
        <v>5</v>
      </c>
    </row>
    <row r="198" spans="1:7" x14ac:dyDescent="0.3">
      <c r="A198">
        <v>184</v>
      </c>
      <c r="B198">
        <v>2</v>
      </c>
      <c r="C198">
        <v>98</v>
      </c>
      <c r="D198">
        <v>34</v>
      </c>
      <c r="E198">
        <v>50</v>
      </c>
      <c r="F198">
        <v>1067</v>
      </c>
      <c r="G198">
        <v>2</v>
      </c>
    </row>
    <row r="199" spans="1:7" x14ac:dyDescent="0.3">
      <c r="A199">
        <v>185</v>
      </c>
      <c r="B199">
        <v>3</v>
      </c>
      <c r="C199">
        <v>114</v>
      </c>
      <c r="D199">
        <v>55</v>
      </c>
      <c r="E199">
        <v>185</v>
      </c>
      <c r="F199">
        <v>332</v>
      </c>
      <c r="G199">
        <v>7</v>
      </c>
    </row>
    <row r="200" spans="1:7" x14ac:dyDescent="0.3">
      <c r="A200">
        <v>186</v>
      </c>
      <c r="B200">
        <v>1</v>
      </c>
      <c r="C200">
        <v>102</v>
      </c>
      <c r="D200">
        <v>46</v>
      </c>
      <c r="E200">
        <v>144</v>
      </c>
      <c r="F200">
        <v>965</v>
      </c>
      <c r="G200">
        <v>5</v>
      </c>
    </row>
    <row r="201" spans="1:7" x14ac:dyDescent="0.3">
      <c r="A201">
        <v>187</v>
      </c>
      <c r="B201">
        <v>4</v>
      </c>
      <c r="C201">
        <v>157</v>
      </c>
      <c r="D201">
        <v>38</v>
      </c>
      <c r="E201">
        <v>222</v>
      </c>
      <c r="F201">
        <v>536</v>
      </c>
      <c r="G201">
        <v>10</v>
      </c>
    </row>
    <row r="202" spans="1:7" x14ac:dyDescent="0.3">
      <c r="A202">
        <v>188</v>
      </c>
      <c r="B202">
        <v>4</v>
      </c>
      <c r="C202">
        <v>114</v>
      </c>
      <c r="D202">
        <v>46</v>
      </c>
      <c r="E202">
        <v>167</v>
      </c>
      <c r="F202">
        <v>361</v>
      </c>
      <c r="G202">
        <v>6</v>
      </c>
    </row>
    <row r="203" spans="1:7" x14ac:dyDescent="0.3">
      <c r="A203">
        <v>189</v>
      </c>
      <c r="B203">
        <v>2</v>
      </c>
      <c r="C203">
        <v>113</v>
      </c>
      <c r="D203">
        <v>61</v>
      </c>
      <c r="E203">
        <v>341</v>
      </c>
      <c r="F203">
        <v>516</v>
      </c>
      <c r="G203">
        <v>7</v>
      </c>
    </row>
    <row r="204" spans="1:7" x14ac:dyDescent="0.3">
      <c r="A204">
        <v>190</v>
      </c>
      <c r="B204">
        <v>2</v>
      </c>
      <c r="C204">
        <v>82</v>
      </c>
      <c r="D204">
        <v>45</v>
      </c>
      <c r="E204">
        <v>97</v>
      </c>
      <c r="F204">
        <v>617</v>
      </c>
      <c r="G204">
        <v>3</v>
      </c>
    </row>
    <row r="205" spans="1:7" x14ac:dyDescent="0.3">
      <c r="A205">
        <v>191</v>
      </c>
      <c r="B205">
        <v>4</v>
      </c>
      <c r="C205">
        <v>88</v>
      </c>
      <c r="D205">
        <v>28</v>
      </c>
      <c r="E205">
        <v>106</v>
      </c>
      <c r="F205">
        <v>583</v>
      </c>
      <c r="G205">
        <v>3</v>
      </c>
    </row>
    <row r="206" spans="1:7" x14ac:dyDescent="0.3">
      <c r="A206">
        <v>192</v>
      </c>
      <c r="B206">
        <v>2</v>
      </c>
      <c r="C206">
        <v>100</v>
      </c>
      <c r="D206">
        <v>49</v>
      </c>
      <c r="E206">
        <v>188</v>
      </c>
      <c r="F206">
        <v>746</v>
      </c>
      <c r="G206">
        <v>7</v>
      </c>
    </row>
    <row r="207" spans="1:7" x14ac:dyDescent="0.3">
      <c r="A207">
        <v>193</v>
      </c>
      <c r="B207">
        <v>2</v>
      </c>
      <c r="C207">
        <v>64</v>
      </c>
      <c r="D207">
        <v>9</v>
      </c>
      <c r="E207">
        <v>50</v>
      </c>
      <c r="F207">
        <v>1136</v>
      </c>
      <c r="G207">
        <v>1</v>
      </c>
    </row>
    <row r="208" spans="1:7" x14ac:dyDescent="0.3">
      <c r="A208">
        <v>194</v>
      </c>
      <c r="B208">
        <v>2</v>
      </c>
      <c r="C208">
        <v>105</v>
      </c>
      <c r="D208">
        <v>37</v>
      </c>
      <c r="E208">
        <v>165</v>
      </c>
      <c r="F208">
        <v>1108</v>
      </c>
      <c r="G208">
        <v>4</v>
      </c>
    </row>
    <row r="209" spans="1:7" x14ac:dyDescent="0.3">
      <c r="A209">
        <v>195</v>
      </c>
      <c r="B209">
        <v>2</v>
      </c>
      <c r="C209">
        <v>121</v>
      </c>
      <c r="D209">
        <v>53</v>
      </c>
      <c r="E209">
        <v>139</v>
      </c>
      <c r="F209">
        <v>686</v>
      </c>
      <c r="G209">
        <v>8</v>
      </c>
    </row>
    <row r="210" spans="1:7" x14ac:dyDescent="0.3">
      <c r="A210">
        <v>196</v>
      </c>
      <c r="B210">
        <v>4</v>
      </c>
      <c r="C210">
        <v>115</v>
      </c>
      <c r="D210">
        <v>40</v>
      </c>
      <c r="E210">
        <v>191</v>
      </c>
      <c r="F210">
        <v>359</v>
      </c>
      <c r="G210">
        <v>5</v>
      </c>
    </row>
    <row r="211" spans="1:7" x14ac:dyDescent="0.3">
      <c r="A211">
        <v>197</v>
      </c>
      <c r="B211">
        <v>4</v>
      </c>
      <c r="C211">
        <v>106</v>
      </c>
      <c r="D211">
        <v>24</v>
      </c>
      <c r="E211">
        <v>139</v>
      </c>
      <c r="F211">
        <v>702</v>
      </c>
      <c r="G211">
        <v>4</v>
      </c>
    </row>
    <row r="212" spans="1:7" x14ac:dyDescent="0.3">
      <c r="A212">
        <v>198</v>
      </c>
      <c r="B212">
        <v>3</v>
      </c>
      <c r="C212">
        <v>72</v>
      </c>
      <c r="D212">
        <v>32</v>
      </c>
      <c r="E212">
        <v>114</v>
      </c>
      <c r="F212">
        <v>577</v>
      </c>
      <c r="G212">
        <v>2</v>
      </c>
    </row>
    <row r="213" spans="1:7" x14ac:dyDescent="0.3">
      <c r="A213">
        <v>199</v>
      </c>
      <c r="B213">
        <v>3</v>
      </c>
      <c r="C213">
        <v>105</v>
      </c>
      <c r="D213">
        <v>38</v>
      </c>
      <c r="E213">
        <v>97</v>
      </c>
      <c r="F213">
        <v>543</v>
      </c>
      <c r="G213">
        <v>6</v>
      </c>
    </row>
    <row r="214" spans="1:7" x14ac:dyDescent="0.3">
      <c r="A214">
        <v>200</v>
      </c>
      <c r="B214">
        <v>1</v>
      </c>
      <c r="C214">
        <v>66</v>
      </c>
      <c r="D214">
        <v>54</v>
      </c>
      <c r="E214">
        <v>183</v>
      </c>
      <c r="F214">
        <v>289</v>
      </c>
      <c r="G214">
        <v>4</v>
      </c>
    </row>
    <row r="215" spans="1:7" x14ac:dyDescent="0.3">
      <c r="A215">
        <v>201</v>
      </c>
      <c r="B215">
        <v>3</v>
      </c>
      <c r="C215">
        <v>91</v>
      </c>
      <c r="D215">
        <v>43</v>
      </c>
      <c r="E215">
        <v>122</v>
      </c>
      <c r="F215">
        <v>477</v>
      </c>
      <c r="G215">
        <v>5</v>
      </c>
    </row>
    <row r="216" spans="1:7" x14ac:dyDescent="0.3">
      <c r="A216">
        <v>202</v>
      </c>
      <c r="B216">
        <v>2</v>
      </c>
      <c r="C216">
        <v>99</v>
      </c>
      <c r="D216">
        <v>44</v>
      </c>
      <c r="E216">
        <v>50</v>
      </c>
      <c r="F216">
        <v>302</v>
      </c>
      <c r="G216">
        <v>4</v>
      </c>
    </row>
    <row r="217" spans="1:7" x14ac:dyDescent="0.3">
      <c r="A217">
        <v>203</v>
      </c>
      <c r="B217">
        <v>4</v>
      </c>
      <c r="C217">
        <v>93</v>
      </c>
      <c r="D217">
        <v>47</v>
      </c>
      <c r="E217">
        <v>139</v>
      </c>
      <c r="F217">
        <v>5</v>
      </c>
      <c r="G217">
        <v>3</v>
      </c>
    </row>
    <row r="218" spans="1:7" x14ac:dyDescent="0.3">
      <c r="A218">
        <v>204</v>
      </c>
      <c r="B218">
        <v>4</v>
      </c>
      <c r="C218">
        <v>141</v>
      </c>
      <c r="D218">
        <v>54</v>
      </c>
      <c r="E218">
        <v>232</v>
      </c>
      <c r="F218">
        <v>349</v>
      </c>
      <c r="G218">
        <v>10</v>
      </c>
    </row>
    <row r="219" spans="1:7" x14ac:dyDescent="0.3">
      <c r="A219">
        <v>205</v>
      </c>
      <c r="B219">
        <v>2</v>
      </c>
      <c r="C219">
        <v>85</v>
      </c>
      <c r="D219">
        <v>50</v>
      </c>
      <c r="E219">
        <v>145</v>
      </c>
      <c r="F219">
        <v>683</v>
      </c>
      <c r="G219">
        <v>3</v>
      </c>
    </row>
    <row r="220" spans="1:7" x14ac:dyDescent="0.3">
      <c r="A220">
        <v>206</v>
      </c>
      <c r="B220">
        <v>2</v>
      </c>
      <c r="C220">
        <v>135</v>
      </c>
      <c r="D220">
        <v>64</v>
      </c>
      <c r="E220">
        <v>258</v>
      </c>
      <c r="F220">
        <v>389</v>
      </c>
      <c r="G220">
        <v>9</v>
      </c>
    </row>
    <row r="221" spans="1:7" x14ac:dyDescent="0.3">
      <c r="A221">
        <v>207</v>
      </c>
      <c r="B221">
        <v>1</v>
      </c>
      <c r="C221">
        <v>99</v>
      </c>
      <c r="D221">
        <v>44</v>
      </c>
      <c r="E221">
        <v>251</v>
      </c>
      <c r="F221">
        <v>1023</v>
      </c>
      <c r="G221">
        <v>5</v>
      </c>
    </row>
    <row r="222" spans="1:7" x14ac:dyDescent="0.3">
      <c r="A222">
        <v>208</v>
      </c>
      <c r="B222">
        <v>4</v>
      </c>
      <c r="C222">
        <v>119</v>
      </c>
      <c r="D222">
        <v>35</v>
      </c>
      <c r="E222">
        <v>175</v>
      </c>
      <c r="F222">
        <v>412</v>
      </c>
      <c r="G222">
        <v>6</v>
      </c>
    </row>
    <row r="223" spans="1:7" x14ac:dyDescent="0.3">
      <c r="A223">
        <v>209</v>
      </c>
      <c r="B223">
        <v>4</v>
      </c>
      <c r="C223">
        <v>86</v>
      </c>
      <c r="D223">
        <v>35</v>
      </c>
      <c r="E223">
        <v>163</v>
      </c>
      <c r="F223">
        <v>728</v>
      </c>
      <c r="G223">
        <v>3</v>
      </c>
    </row>
    <row r="224" spans="1:7" x14ac:dyDescent="0.3">
      <c r="A224">
        <v>210</v>
      </c>
      <c r="B224">
        <v>3</v>
      </c>
      <c r="C224">
        <v>86</v>
      </c>
      <c r="D224">
        <v>34</v>
      </c>
      <c r="E224">
        <v>109</v>
      </c>
      <c r="F224">
        <v>399</v>
      </c>
      <c r="G224">
        <v>3</v>
      </c>
    </row>
    <row r="225" spans="1:7" x14ac:dyDescent="0.3">
      <c r="A225">
        <v>211</v>
      </c>
      <c r="B225">
        <v>3</v>
      </c>
      <c r="C225">
        <v>96</v>
      </c>
      <c r="D225">
        <v>48</v>
      </c>
      <c r="E225">
        <v>55</v>
      </c>
      <c r="F225">
        <v>684</v>
      </c>
      <c r="G225">
        <v>3</v>
      </c>
    </row>
    <row r="226" spans="1:7" x14ac:dyDescent="0.3">
      <c r="A226">
        <v>212</v>
      </c>
      <c r="B226">
        <v>3</v>
      </c>
      <c r="C226">
        <v>120</v>
      </c>
      <c r="D226">
        <v>40</v>
      </c>
      <c r="E226">
        <v>104</v>
      </c>
      <c r="F226">
        <v>772</v>
      </c>
      <c r="G226">
        <v>6</v>
      </c>
    </row>
    <row r="227" spans="1:7" x14ac:dyDescent="0.3">
      <c r="A227">
        <v>213</v>
      </c>
      <c r="B227">
        <v>3</v>
      </c>
      <c r="C227">
        <v>102</v>
      </c>
      <c r="D227">
        <v>44</v>
      </c>
      <c r="E227">
        <v>95</v>
      </c>
      <c r="F227">
        <v>373</v>
      </c>
      <c r="G227">
        <v>5</v>
      </c>
    </row>
    <row r="228" spans="1:7" x14ac:dyDescent="0.3">
      <c r="A228">
        <v>214</v>
      </c>
      <c r="B228">
        <v>2</v>
      </c>
      <c r="C228">
        <v>88</v>
      </c>
      <c r="D228">
        <v>34</v>
      </c>
      <c r="E228">
        <v>122</v>
      </c>
      <c r="F228">
        <v>691</v>
      </c>
      <c r="G228">
        <v>4</v>
      </c>
    </row>
    <row r="229" spans="1:7" x14ac:dyDescent="0.3">
      <c r="A229">
        <v>215</v>
      </c>
      <c r="B229">
        <v>4</v>
      </c>
      <c r="C229">
        <v>82</v>
      </c>
      <c r="D229">
        <v>33</v>
      </c>
      <c r="E229">
        <v>50</v>
      </c>
      <c r="F229">
        <v>548</v>
      </c>
      <c r="G229">
        <v>2</v>
      </c>
    </row>
    <row r="230" spans="1:7" x14ac:dyDescent="0.3">
      <c r="A230">
        <v>216</v>
      </c>
      <c r="B230">
        <v>2</v>
      </c>
      <c r="C230">
        <v>114</v>
      </c>
      <c r="D230">
        <v>58</v>
      </c>
      <c r="E230">
        <v>170</v>
      </c>
      <c r="F230">
        <v>477</v>
      </c>
      <c r="G230">
        <v>5</v>
      </c>
    </row>
    <row r="231" spans="1:7" x14ac:dyDescent="0.3">
      <c r="A231">
        <v>217</v>
      </c>
      <c r="B231">
        <v>3</v>
      </c>
      <c r="C231">
        <v>125</v>
      </c>
      <c r="D231">
        <v>51</v>
      </c>
      <c r="E231">
        <v>190</v>
      </c>
      <c r="F231">
        <v>476</v>
      </c>
      <c r="G231">
        <v>6</v>
      </c>
    </row>
    <row r="232" spans="1:7" x14ac:dyDescent="0.3">
      <c r="A232">
        <v>218</v>
      </c>
      <c r="B232">
        <v>2</v>
      </c>
      <c r="C232">
        <v>116</v>
      </c>
      <c r="D232">
        <v>49</v>
      </c>
      <c r="E232">
        <v>177</v>
      </c>
      <c r="F232">
        <v>942</v>
      </c>
      <c r="G232">
        <v>6</v>
      </c>
    </row>
    <row r="233" spans="1:7" x14ac:dyDescent="0.3">
      <c r="A233">
        <v>219</v>
      </c>
      <c r="B233">
        <v>1</v>
      </c>
      <c r="C233">
        <v>63</v>
      </c>
      <c r="D233">
        <v>39</v>
      </c>
      <c r="E233">
        <v>121</v>
      </c>
      <c r="F233">
        <v>1137</v>
      </c>
      <c r="G233">
        <v>1</v>
      </c>
    </row>
    <row r="234" spans="1:7" x14ac:dyDescent="0.3">
      <c r="A234">
        <v>220</v>
      </c>
      <c r="B234">
        <v>3</v>
      </c>
      <c r="C234">
        <v>123</v>
      </c>
      <c r="D234">
        <v>56</v>
      </c>
      <c r="E234">
        <v>217</v>
      </c>
      <c r="F234">
        <v>343</v>
      </c>
      <c r="G234">
        <v>8</v>
      </c>
    </row>
    <row r="235" spans="1:7" x14ac:dyDescent="0.3">
      <c r="A235">
        <v>221</v>
      </c>
      <c r="B235">
        <v>3</v>
      </c>
      <c r="C235">
        <v>144</v>
      </c>
      <c r="D235">
        <v>47</v>
      </c>
      <c r="E235">
        <v>134</v>
      </c>
      <c r="F235">
        <v>549</v>
      </c>
      <c r="G235">
        <v>8</v>
      </c>
    </row>
    <row r="236" spans="1:7" x14ac:dyDescent="0.3">
      <c r="A236">
        <v>222</v>
      </c>
      <c r="B236">
        <v>2</v>
      </c>
      <c r="C236">
        <v>74</v>
      </c>
      <c r="D236">
        <v>43</v>
      </c>
      <c r="E236">
        <v>111</v>
      </c>
      <c r="F236">
        <v>386</v>
      </c>
      <c r="G236">
        <v>3</v>
      </c>
    </row>
    <row r="237" spans="1:7" x14ac:dyDescent="0.3">
      <c r="A237">
        <v>223</v>
      </c>
      <c r="B237">
        <v>4</v>
      </c>
      <c r="C237">
        <v>98</v>
      </c>
      <c r="D237">
        <v>24</v>
      </c>
      <c r="E237">
        <v>79</v>
      </c>
      <c r="F237">
        <v>739</v>
      </c>
      <c r="G237">
        <v>3</v>
      </c>
    </row>
    <row r="238" spans="1:7" x14ac:dyDescent="0.3">
      <c r="A238">
        <v>224</v>
      </c>
      <c r="B238">
        <v>3</v>
      </c>
      <c r="C238">
        <v>118</v>
      </c>
      <c r="D238">
        <v>50</v>
      </c>
      <c r="E238">
        <v>193</v>
      </c>
      <c r="F238">
        <v>656</v>
      </c>
      <c r="G238">
        <v>5</v>
      </c>
    </row>
    <row r="239" spans="1:7" x14ac:dyDescent="0.3">
      <c r="A239">
        <v>225</v>
      </c>
      <c r="B239">
        <v>2</v>
      </c>
      <c r="C239">
        <v>77</v>
      </c>
      <c r="D239">
        <v>33</v>
      </c>
      <c r="E239">
        <v>109</v>
      </c>
      <c r="F239">
        <v>798</v>
      </c>
      <c r="G239">
        <v>4</v>
      </c>
    </row>
    <row r="240" spans="1:7" x14ac:dyDescent="0.3">
      <c r="A240">
        <v>226</v>
      </c>
      <c r="B240">
        <v>2</v>
      </c>
      <c r="C240">
        <v>120</v>
      </c>
      <c r="D240">
        <v>43</v>
      </c>
      <c r="E240">
        <v>50</v>
      </c>
      <c r="F240">
        <v>611</v>
      </c>
      <c r="G240">
        <v>6</v>
      </c>
    </row>
    <row r="241" spans="1:7" x14ac:dyDescent="0.3">
      <c r="A241">
        <v>227</v>
      </c>
      <c r="B241">
        <v>2</v>
      </c>
      <c r="C241">
        <v>39</v>
      </c>
      <c r="D241">
        <v>30</v>
      </c>
      <c r="E241">
        <v>65</v>
      </c>
      <c r="F241">
        <v>594</v>
      </c>
      <c r="G241">
        <v>1</v>
      </c>
    </row>
    <row r="242" spans="1:7" x14ac:dyDescent="0.3">
      <c r="A242">
        <v>228</v>
      </c>
      <c r="B242">
        <v>3</v>
      </c>
      <c r="C242">
        <v>58</v>
      </c>
      <c r="D242">
        <v>20</v>
      </c>
      <c r="E242">
        <v>58</v>
      </c>
      <c r="F242">
        <v>750</v>
      </c>
      <c r="G242">
        <v>2</v>
      </c>
    </row>
    <row r="243" spans="1:7" x14ac:dyDescent="0.3">
      <c r="A243">
        <v>229</v>
      </c>
      <c r="B243">
        <v>4</v>
      </c>
      <c r="C243">
        <v>76</v>
      </c>
      <c r="D243">
        <v>41</v>
      </c>
      <c r="E243">
        <v>176</v>
      </c>
      <c r="F243">
        <v>5</v>
      </c>
      <c r="G243">
        <v>4</v>
      </c>
    </row>
    <row r="244" spans="1:7" x14ac:dyDescent="0.3">
      <c r="A244">
        <v>230</v>
      </c>
      <c r="B244">
        <v>2</v>
      </c>
      <c r="C244">
        <v>50</v>
      </c>
      <c r="D244">
        <v>29</v>
      </c>
      <c r="E244">
        <v>77</v>
      </c>
      <c r="F244">
        <v>732</v>
      </c>
      <c r="G244">
        <v>1</v>
      </c>
    </row>
    <row r="245" spans="1:7" x14ac:dyDescent="0.3">
      <c r="A245">
        <v>231</v>
      </c>
      <c r="B245">
        <v>3</v>
      </c>
      <c r="C245">
        <v>115</v>
      </c>
      <c r="D245">
        <v>42</v>
      </c>
      <c r="E245">
        <v>136</v>
      </c>
      <c r="F245">
        <v>496</v>
      </c>
      <c r="G245">
        <v>3</v>
      </c>
    </row>
    <row r="246" spans="1:7" x14ac:dyDescent="0.3">
      <c r="A246">
        <v>232</v>
      </c>
      <c r="B246">
        <v>2</v>
      </c>
      <c r="C246">
        <v>54</v>
      </c>
      <c r="D246">
        <v>38</v>
      </c>
      <c r="E246">
        <v>116</v>
      </c>
      <c r="F246">
        <v>509</v>
      </c>
      <c r="G246">
        <v>1</v>
      </c>
    </row>
    <row r="247" spans="1:7" x14ac:dyDescent="0.3">
      <c r="A247">
        <v>233</v>
      </c>
      <c r="B247">
        <v>3</v>
      </c>
      <c r="C247">
        <v>94</v>
      </c>
      <c r="D247">
        <v>51</v>
      </c>
      <c r="E247">
        <v>160</v>
      </c>
      <c r="F247">
        <v>281</v>
      </c>
      <c r="G247">
        <v>6</v>
      </c>
    </row>
    <row r="248" spans="1:7" x14ac:dyDescent="0.3">
      <c r="A248">
        <v>234</v>
      </c>
      <c r="B248">
        <v>3</v>
      </c>
      <c r="C248">
        <v>91</v>
      </c>
      <c r="D248">
        <v>43</v>
      </c>
      <c r="E248">
        <v>95</v>
      </c>
      <c r="F248">
        <v>298</v>
      </c>
      <c r="G248">
        <v>4</v>
      </c>
    </row>
    <row r="249" spans="1:7" x14ac:dyDescent="0.3">
      <c r="A249">
        <v>235</v>
      </c>
      <c r="B249">
        <v>4</v>
      </c>
      <c r="C249">
        <v>84</v>
      </c>
      <c r="D249">
        <v>35</v>
      </c>
      <c r="E249">
        <v>71</v>
      </c>
      <c r="F249">
        <v>264</v>
      </c>
      <c r="G249">
        <v>2</v>
      </c>
    </row>
    <row r="250" spans="1:7" x14ac:dyDescent="0.3">
      <c r="A250">
        <v>236</v>
      </c>
      <c r="B250">
        <v>3</v>
      </c>
      <c r="C250">
        <v>59</v>
      </c>
      <c r="D250">
        <v>34</v>
      </c>
      <c r="E250">
        <v>153</v>
      </c>
      <c r="F250">
        <v>364</v>
      </c>
      <c r="G250">
        <v>5</v>
      </c>
    </row>
    <row r="251" spans="1:7" x14ac:dyDescent="0.3">
      <c r="A251">
        <v>237</v>
      </c>
      <c r="B251">
        <v>2</v>
      </c>
      <c r="C251">
        <v>93</v>
      </c>
      <c r="D251">
        <v>46</v>
      </c>
      <c r="E251">
        <v>149</v>
      </c>
      <c r="F251">
        <v>612</v>
      </c>
      <c r="G251">
        <v>4</v>
      </c>
    </row>
    <row r="252" spans="1:7" x14ac:dyDescent="0.3">
      <c r="A252">
        <v>238</v>
      </c>
      <c r="B252">
        <v>3</v>
      </c>
      <c r="C252">
        <v>59</v>
      </c>
      <c r="D252">
        <v>18</v>
      </c>
      <c r="E252">
        <v>98</v>
      </c>
      <c r="F252">
        <v>786</v>
      </c>
      <c r="G252">
        <v>1</v>
      </c>
    </row>
    <row r="253" spans="1:7" x14ac:dyDescent="0.3">
      <c r="A253">
        <v>239</v>
      </c>
      <c r="B253">
        <v>2</v>
      </c>
      <c r="C253">
        <v>119</v>
      </c>
      <c r="D253">
        <v>47</v>
      </c>
      <c r="E253">
        <v>104</v>
      </c>
      <c r="F253">
        <v>1118</v>
      </c>
      <c r="G253">
        <v>4</v>
      </c>
    </row>
    <row r="254" spans="1:7" x14ac:dyDescent="0.3">
      <c r="A254">
        <v>240</v>
      </c>
      <c r="B254">
        <v>1</v>
      </c>
      <c r="C254">
        <v>107</v>
      </c>
      <c r="D254">
        <v>49</v>
      </c>
      <c r="E254">
        <v>211</v>
      </c>
      <c r="F254">
        <v>791</v>
      </c>
      <c r="G254">
        <v>6</v>
      </c>
    </row>
    <row r="255" spans="1:7" x14ac:dyDescent="0.3">
      <c r="A255">
        <v>241</v>
      </c>
      <c r="B255">
        <v>4</v>
      </c>
      <c r="C255">
        <v>95</v>
      </c>
      <c r="D255">
        <v>43</v>
      </c>
      <c r="E255">
        <v>176</v>
      </c>
      <c r="F255">
        <v>473</v>
      </c>
      <c r="G255">
        <v>6</v>
      </c>
    </row>
    <row r="256" spans="1:7" x14ac:dyDescent="0.3">
      <c r="A256">
        <v>242</v>
      </c>
      <c r="B256">
        <v>4</v>
      </c>
      <c r="C256">
        <v>161</v>
      </c>
      <c r="D256">
        <v>61</v>
      </c>
      <c r="E256">
        <v>178</v>
      </c>
      <c r="F256">
        <v>261</v>
      </c>
      <c r="G256">
        <v>10</v>
      </c>
    </row>
    <row r="257" spans="1:7" x14ac:dyDescent="0.3">
      <c r="A257">
        <v>243</v>
      </c>
      <c r="B257">
        <v>2</v>
      </c>
      <c r="C257">
        <v>82</v>
      </c>
      <c r="D257">
        <v>42</v>
      </c>
      <c r="E257">
        <v>187</v>
      </c>
      <c r="F257">
        <v>538</v>
      </c>
      <c r="G257">
        <v>4</v>
      </c>
    </row>
    <row r="258" spans="1:7" x14ac:dyDescent="0.3">
      <c r="A258">
        <v>244</v>
      </c>
      <c r="B258">
        <v>3</v>
      </c>
      <c r="C258">
        <v>105</v>
      </c>
      <c r="D258">
        <v>32</v>
      </c>
      <c r="E258">
        <v>144</v>
      </c>
      <c r="F258">
        <v>625</v>
      </c>
      <c r="G258">
        <v>6</v>
      </c>
    </row>
    <row r="259" spans="1:7" x14ac:dyDescent="0.3">
      <c r="A259">
        <v>245</v>
      </c>
      <c r="B259">
        <v>4</v>
      </c>
      <c r="C259">
        <v>115</v>
      </c>
      <c r="D259">
        <v>50</v>
      </c>
      <c r="E259">
        <v>161</v>
      </c>
      <c r="F259">
        <v>108</v>
      </c>
      <c r="G259">
        <v>8</v>
      </c>
    </row>
    <row r="260" spans="1:7" x14ac:dyDescent="0.3">
      <c r="A260">
        <v>246</v>
      </c>
      <c r="B260">
        <v>1</v>
      </c>
      <c r="C260">
        <v>70</v>
      </c>
      <c r="D260">
        <v>39</v>
      </c>
      <c r="E260">
        <v>139</v>
      </c>
      <c r="F260">
        <v>844</v>
      </c>
      <c r="G260">
        <v>4</v>
      </c>
    </row>
    <row r="261" spans="1:7" x14ac:dyDescent="0.3">
      <c r="A261">
        <v>247</v>
      </c>
      <c r="B261">
        <v>2</v>
      </c>
      <c r="C261">
        <v>111</v>
      </c>
      <c r="D261">
        <v>36</v>
      </c>
      <c r="E261">
        <v>111</v>
      </c>
      <c r="F261">
        <v>554</v>
      </c>
      <c r="G261">
        <v>4</v>
      </c>
    </row>
    <row r="262" spans="1:7" x14ac:dyDescent="0.3">
      <c r="A262">
        <v>248</v>
      </c>
      <c r="B262">
        <v>4</v>
      </c>
      <c r="C262">
        <v>98</v>
      </c>
      <c r="D262">
        <v>36</v>
      </c>
      <c r="E262">
        <v>178</v>
      </c>
      <c r="F262">
        <v>227</v>
      </c>
      <c r="G262">
        <v>6</v>
      </c>
    </row>
    <row r="263" spans="1:7" x14ac:dyDescent="0.3">
      <c r="A263">
        <v>249</v>
      </c>
      <c r="B263">
        <v>3</v>
      </c>
      <c r="C263">
        <v>80</v>
      </c>
      <c r="D263">
        <v>33</v>
      </c>
      <c r="E263">
        <v>56</v>
      </c>
      <c r="F263">
        <v>320</v>
      </c>
      <c r="G263">
        <v>4</v>
      </c>
    </row>
    <row r="264" spans="1:7" x14ac:dyDescent="0.3">
      <c r="A264">
        <v>250</v>
      </c>
      <c r="B264">
        <v>1</v>
      </c>
      <c r="C264">
        <v>25</v>
      </c>
      <c r="D264">
        <v>18</v>
      </c>
      <c r="E264">
        <v>50</v>
      </c>
      <c r="F264">
        <v>823</v>
      </c>
      <c r="G264">
        <v>1</v>
      </c>
    </row>
    <row r="265" spans="1:7" x14ac:dyDescent="0.3">
      <c r="A265">
        <v>251</v>
      </c>
      <c r="B265">
        <v>4</v>
      </c>
      <c r="C265">
        <v>105</v>
      </c>
      <c r="D265">
        <v>40</v>
      </c>
      <c r="E265">
        <v>148</v>
      </c>
      <c r="F265">
        <v>672</v>
      </c>
      <c r="G265">
        <v>4</v>
      </c>
    </row>
    <row r="266" spans="1:7" x14ac:dyDescent="0.3">
      <c r="A266">
        <v>252</v>
      </c>
      <c r="B266">
        <v>2</v>
      </c>
      <c r="C266">
        <v>86</v>
      </c>
      <c r="D266">
        <v>39</v>
      </c>
      <c r="E266">
        <v>178</v>
      </c>
      <c r="F266">
        <v>444</v>
      </c>
      <c r="G266">
        <v>5</v>
      </c>
    </row>
    <row r="267" spans="1:7" x14ac:dyDescent="0.3">
      <c r="A267">
        <v>253</v>
      </c>
      <c r="B267">
        <v>4</v>
      </c>
      <c r="C267">
        <v>114</v>
      </c>
      <c r="D267">
        <v>37</v>
      </c>
      <c r="E267">
        <v>154</v>
      </c>
      <c r="F267">
        <v>311</v>
      </c>
      <c r="G267">
        <v>6</v>
      </c>
    </row>
    <row r="268" spans="1:7" x14ac:dyDescent="0.3">
      <c r="A268">
        <v>254</v>
      </c>
      <c r="B268">
        <v>3</v>
      </c>
      <c r="C268">
        <v>90</v>
      </c>
      <c r="D268">
        <v>21</v>
      </c>
      <c r="E268">
        <v>50</v>
      </c>
      <c r="F268">
        <v>1044</v>
      </c>
      <c r="G268">
        <v>2</v>
      </c>
    </row>
    <row r="269" spans="1:7" x14ac:dyDescent="0.3">
      <c r="A269">
        <v>255</v>
      </c>
      <c r="B269">
        <v>1</v>
      </c>
      <c r="C269">
        <v>70</v>
      </c>
      <c r="D269">
        <v>33</v>
      </c>
      <c r="E269">
        <v>91</v>
      </c>
      <c r="F269">
        <v>1049</v>
      </c>
      <c r="G269">
        <v>2</v>
      </c>
    </row>
    <row r="270" spans="1:7" x14ac:dyDescent="0.3">
      <c r="A270">
        <v>256</v>
      </c>
      <c r="B270">
        <v>4</v>
      </c>
      <c r="C270">
        <v>81</v>
      </c>
      <c r="D270">
        <v>25</v>
      </c>
      <c r="E270">
        <v>76</v>
      </c>
      <c r="F270">
        <v>439</v>
      </c>
      <c r="G270">
        <v>2</v>
      </c>
    </row>
    <row r="271" spans="1:7" x14ac:dyDescent="0.3">
      <c r="A271">
        <v>257</v>
      </c>
      <c r="B271">
        <v>3</v>
      </c>
      <c r="C271">
        <v>130</v>
      </c>
      <c r="D271">
        <v>52</v>
      </c>
      <c r="E271">
        <v>144</v>
      </c>
      <c r="F271">
        <v>575</v>
      </c>
      <c r="G271">
        <v>6</v>
      </c>
    </row>
    <row r="272" spans="1:7" x14ac:dyDescent="0.3">
      <c r="A272">
        <v>258</v>
      </c>
      <c r="B272">
        <v>4</v>
      </c>
      <c r="C272">
        <v>91</v>
      </c>
      <c r="D272">
        <v>40</v>
      </c>
      <c r="E272">
        <v>136</v>
      </c>
      <c r="F272">
        <v>302</v>
      </c>
      <c r="G272">
        <v>2</v>
      </c>
    </row>
    <row r="273" spans="1:7" x14ac:dyDescent="0.3">
      <c r="A273">
        <v>259</v>
      </c>
      <c r="B273">
        <v>3</v>
      </c>
      <c r="C273">
        <v>130</v>
      </c>
      <c r="D273">
        <v>59</v>
      </c>
      <c r="E273">
        <v>213</v>
      </c>
      <c r="F273">
        <v>365</v>
      </c>
      <c r="G273">
        <v>10</v>
      </c>
    </row>
    <row r="274" spans="1:7" x14ac:dyDescent="0.3">
      <c r="A274">
        <v>260</v>
      </c>
      <c r="B274">
        <v>3</v>
      </c>
      <c r="C274">
        <v>83</v>
      </c>
      <c r="D274">
        <v>30</v>
      </c>
      <c r="E274">
        <v>121</v>
      </c>
      <c r="F274">
        <v>529</v>
      </c>
      <c r="G274">
        <v>2</v>
      </c>
    </row>
    <row r="275" spans="1:7" x14ac:dyDescent="0.3">
      <c r="A275">
        <v>261</v>
      </c>
      <c r="B275">
        <v>3</v>
      </c>
      <c r="C275">
        <v>138</v>
      </c>
      <c r="D275">
        <v>55</v>
      </c>
      <c r="E275">
        <v>214</v>
      </c>
      <c r="F275">
        <v>102</v>
      </c>
      <c r="G275">
        <v>9</v>
      </c>
    </row>
    <row r="276" spans="1:7" x14ac:dyDescent="0.3">
      <c r="A276">
        <v>262</v>
      </c>
      <c r="B276">
        <v>4</v>
      </c>
      <c r="C276">
        <v>138</v>
      </c>
      <c r="D276">
        <v>40</v>
      </c>
      <c r="E276">
        <v>144</v>
      </c>
      <c r="F276">
        <v>437</v>
      </c>
      <c r="G276">
        <v>6</v>
      </c>
    </row>
    <row r="277" spans="1:7" x14ac:dyDescent="0.3">
      <c r="A277">
        <v>263</v>
      </c>
      <c r="B277">
        <v>4</v>
      </c>
      <c r="C277">
        <v>132</v>
      </c>
      <c r="D277">
        <v>43</v>
      </c>
      <c r="E277">
        <v>169</v>
      </c>
      <c r="F277">
        <v>197</v>
      </c>
      <c r="G277">
        <v>9</v>
      </c>
    </row>
    <row r="278" spans="1:7" x14ac:dyDescent="0.3">
      <c r="A278">
        <v>264</v>
      </c>
      <c r="B278">
        <v>1</v>
      </c>
      <c r="C278">
        <v>69</v>
      </c>
      <c r="D278">
        <v>21</v>
      </c>
      <c r="E278">
        <v>73</v>
      </c>
      <c r="F278">
        <v>1243</v>
      </c>
      <c r="G278">
        <v>1</v>
      </c>
    </row>
    <row r="279" spans="1:7" x14ac:dyDescent="0.3">
      <c r="A279">
        <v>265</v>
      </c>
      <c r="B279">
        <v>3</v>
      </c>
      <c r="C279">
        <v>89</v>
      </c>
      <c r="D279">
        <v>46</v>
      </c>
      <c r="E279">
        <v>238</v>
      </c>
      <c r="F279">
        <v>244</v>
      </c>
      <c r="G279">
        <v>8</v>
      </c>
    </row>
    <row r="280" spans="1:7" x14ac:dyDescent="0.3">
      <c r="A280">
        <v>266</v>
      </c>
      <c r="B280">
        <v>4</v>
      </c>
      <c r="C280">
        <v>96</v>
      </c>
      <c r="D280">
        <v>33</v>
      </c>
      <c r="E280">
        <v>224</v>
      </c>
      <c r="F280">
        <v>317</v>
      </c>
      <c r="G280">
        <v>6</v>
      </c>
    </row>
    <row r="281" spans="1:7" x14ac:dyDescent="0.3">
      <c r="A281">
        <v>267</v>
      </c>
      <c r="B281">
        <v>3</v>
      </c>
      <c r="C281">
        <v>62</v>
      </c>
      <c r="D281">
        <v>27</v>
      </c>
      <c r="E281">
        <v>171</v>
      </c>
      <c r="F281">
        <v>550</v>
      </c>
      <c r="G281">
        <v>2</v>
      </c>
    </row>
    <row r="282" spans="1:7" x14ac:dyDescent="0.3">
      <c r="A282">
        <v>268</v>
      </c>
      <c r="B282">
        <v>3</v>
      </c>
      <c r="C282">
        <v>140</v>
      </c>
      <c r="D282">
        <v>52</v>
      </c>
      <c r="E282">
        <v>220</v>
      </c>
      <c r="F282">
        <v>545</v>
      </c>
      <c r="G282">
        <v>10</v>
      </c>
    </row>
    <row r="283" spans="1:7" x14ac:dyDescent="0.3">
      <c r="A283">
        <v>269</v>
      </c>
      <c r="B283">
        <v>2</v>
      </c>
      <c r="C283">
        <v>66</v>
      </c>
      <c r="D283">
        <v>37</v>
      </c>
      <c r="E283">
        <v>100</v>
      </c>
      <c r="F283">
        <v>645</v>
      </c>
      <c r="G283">
        <v>1</v>
      </c>
    </row>
    <row r="284" spans="1:7" x14ac:dyDescent="0.3">
      <c r="A284">
        <v>270</v>
      </c>
      <c r="B284">
        <v>2</v>
      </c>
      <c r="C284">
        <v>103</v>
      </c>
      <c r="D284">
        <v>53</v>
      </c>
      <c r="E284">
        <v>206</v>
      </c>
      <c r="F284">
        <v>288</v>
      </c>
      <c r="G284">
        <v>9</v>
      </c>
    </row>
    <row r="285" spans="1:7" x14ac:dyDescent="0.3">
      <c r="A285">
        <v>271</v>
      </c>
      <c r="B285">
        <v>4</v>
      </c>
      <c r="C285">
        <v>119</v>
      </c>
      <c r="D285">
        <v>36</v>
      </c>
      <c r="E285">
        <v>168</v>
      </c>
      <c r="F285">
        <v>758</v>
      </c>
      <c r="G285">
        <v>4</v>
      </c>
    </row>
    <row r="286" spans="1:7" x14ac:dyDescent="0.3">
      <c r="A286">
        <v>272</v>
      </c>
      <c r="B286">
        <v>4</v>
      </c>
      <c r="C286">
        <v>123</v>
      </c>
      <c r="D286">
        <v>36</v>
      </c>
      <c r="E286">
        <v>153</v>
      </c>
      <c r="F286">
        <v>426</v>
      </c>
      <c r="G286">
        <v>5</v>
      </c>
    </row>
    <row r="287" spans="1:7" x14ac:dyDescent="0.3">
      <c r="A287">
        <v>273</v>
      </c>
      <c r="B287">
        <v>4</v>
      </c>
      <c r="C287">
        <v>106</v>
      </c>
      <c r="D287">
        <v>41</v>
      </c>
      <c r="E287">
        <v>191</v>
      </c>
      <c r="F287">
        <v>5</v>
      </c>
      <c r="G287">
        <v>6</v>
      </c>
    </row>
    <row r="288" spans="1:7" x14ac:dyDescent="0.3">
      <c r="A288">
        <v>274</v>
      </c>
      <c r="B288">
        <v>2</v>
      </c>
      <c r="C288">
        <v>59</v>
      </c>
      <c r="D288">
        <v>23</v>
      </c>
      <c r="E288">
        <v>50</v>
      </c>
      <c r="F288">
        <v>1205</v>
      </c>
      <c r="G288">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5"/>
  <sheetViews>
    <sheetView zoomScaleNormal="100" workbookViewId="0"/>
  </sheetViews>
  <sheetFormatPr defaultRowHeight="14.4" x14ac:dyDescent="0.3"/>
  <cols>
    <col min="5" max="5" width="12.44140625" customWidth="1"/>
    <col min="7" max="7" width="12.5546875" customWidth="1"/>
    <col min="8" max="8" width="10.6640625" customWidth="1"/>
    <col min="10" max="10" width="11.5546875" customWidth="1"/>
    <col min="13" max="13" width="11.6640625" customWidth="1"/>
  </cols>
  <sheetData>
    <row r="1" spans="1:21" x14ac:dyDescent="0.3">
      <c r="A1" t="s">
        <v>140</v>
      </c>
      <c r="M1" t="s">
        <v>130</v>
      </c>
      <c r="U1" s="7"/>
    </row>
    <row r="2" spans="1:21" x14ac:dyDescent="0.3">
      <c r="C2" t="s">
        <v>115</v>
      </c>
      <c r="M2" t="s">
        <v>131</v>
      </c>
      <c r="U2" s="7"/>
    </row>
    <row r="3" spans="1:21" x14ac:dyDescent="0.3">
      <c r="C3" t="s">
        <v>116</v>
      </c>
      <c r="M3" t="s">
        <v>118</v>
      </c>
      <c r="U3" s="7"/>
    </row>
    <row r="4" spans="1:21" x14ac:dyDescent="0.3">
      <c r="C4" t="s">
        <v>117</v>
      </c>
      <c r="M4" t="s">
        <v>132</v>
      </c>
    </row>
    <row r="5" spans="1:21" x14ac:dyDescent="0.3">
      <c r="C5" t="s">
        <v>121</v>
      </c>
      <c r="M5" t="s">
        <v>120</v>
      </c>
    </row>
    <row r="6" spans="1:21" x14ac:dyDescent="0.3">
      <c r="A6" t="s">
        <v>118</v>
      </c>
      <c r="M6" t="s">
        <v>133</v>
      </c>
    </row>
    <row r="7" spans="1:21" x14ac:dyDescent="0.3">
      <c r="A7" t="s">
        <v>119</v>
      </c>
      <c r="M7" t="s">
        <v>118</v>
      </c>
    </row>
    <row r="8" spans="1:21" x14ac:dyDescent="0.3">
      <c r="A8" t="s">
        <v>120</v>
      </c>
    </row>
    <row r="9" spans="1:21" x14ac:dyDescent="0.3">
      <c r="A9" t="s">
        <v>118</v>
      </c>
    </row>
    <row r="10" spans="1:21" x14ac:dyDescent="0.3">
      <c r="M10" s="20"/>
      <c r="Q10" s="21" t="s">
        <v>122</v>
      </c>
    </row>
    <row r="11" spans="1:21" x14ac:dyDescent="0.3">
      <c r="A11" s="24" t="s">
        <v>56</v>
      </c>
      <c r="B11" s="24"/>
      <c r="C11" s="24"/>
      <c r="D11" s="24"/>
      <c r="E11" s="24"/>
      <c r="F11" s="24"/>
      <c r="G11" s="24"/>
      <c r="H11" s="24"/>
      <c r="I11" s="24"/>
      <c r="J11" s="24"/>
      <c r="K11" s="24"/>
      <c r="M11" s="10" t="s">
        <v>123</v>
      </c>
      <c r="N11" s="10" t="s">
        <v>124</v>
      </c>
      <c r="O11" s="11" t="s">
        <v>125</v>
      </c>
      <c r="P11" s="11" t="s">
        <v>126</v>
      </c>
      <c r="Q11" s="10" t="s">
        <v>127</v>
      </c>
      <c r="R11" s="10" t="s">
        <v>128</v>
      </c>
      <c r="S11" s="10" t="s">
        <v>129</v>
      </c>
    </row>
    <row r="12" spans="1:21" ht="27" x14ac:dyDescent="0.3">
      <c r="A12" s="10" t="s">
        <v>57</v>
      </c>
      <c r="B12" s="24" t="s">
        <v>60</v>
      </c>
      <c r="C12" s="24"/>
      <c r="D12" s="25" t="s">
        <v>61</v>
      </c>
      <c r="E12" s="10" t="s">
        <v>62</v>
      </c>
      <c r="F12" s="25" t="s">
        <v>63</v>
      </c>
      <c r="G12" s="10" t="s">
        <v>64</v>
      </c>
      <c r="H12" s="10" t="s">
        <v>66</v>
      </c>
      <c r="I12" s="10" t="s">
        <v>69</v>
      </c>
      <c r="J12" s="10" t="s">
        <v>71</v>
      </c>
      <c r="K12" s="26" t="s">
        <v>73</v>
      </c>
      <c r="M12" s="23">
        <v>1</v>
      </c>
      <c r="N12" s="23">
        <v>39</v>
      </c>
      <c r="O12" s="13" t="s">
        <v>15</v>
      </c>
      <c r="P12" s="13" t="s">
        <v>15</v>
      </c>
      <c r="Q12" s="14">
        <v>39</v>
      </c>
      <c r="R12" s="22">
        <v>1.7435897</v>
      </c>
      <c r="S12" s="22">
        <v>0.442359</v>
      </c>
    </row>
    <row r="13" spans="1:21" x14ac:dyDescent="0.3">
      <c r="A13" s="10" t="s">
        <v>58</v>
      </c>
      <c r="B13" s="24"/>
      <c r="C13" s="24"/>
      <c r="D13" s="25"/>
      <c r="E13" s="10" t="s">
        <v>63</v>
      </c>
      <c r="F13" s="25"/>
      <c r="G13" s="10" t="s">
        <v>65</v>
      </c>
      <c r="H13" s="10" t="s">
        <v>67</v>
      </c>
      <c r="I13" s="10" t="s">
        <v>70</v>
      </c>
      <c r="J13" s="10" t="s">
        <v>72</v>
      </c>
      <c r="K13" s="26"/>
      <c r="M13" s="23"/>
      <c r="N13" s="23"/>
      <c r="O13" s="13" t="s">
        <v>16</v>
      </c>
      <c r="P13" s="13" t="s">
        <v>16</v>
      </c>
      <c r="Q13" s="14">
        <v>39</v>
      </c>
      <c r="R13" s="22">
        <v>67.692307700000001</v>
      </c>
      <c r="S13" s="22">
        <v>19.626987100000001</v>
      </c>
    </row>
    <row r="14" spans="1:21" x14ac:dyDescent="0.3">
      <c r="A14" s="10" t="s">
        <v>59</v>
      </c>
      <c r="B14" s="24"/>
      <c r="C14" s="24"/>
      <c r="D14" s="25"/>
      <c r="E14" s="10"/>
      <c r="F14" s="25"/>
      <c r="G14" s="10" t="s">
        <v>63</v>
      </c>
      <c r="H14" s="10" t="s">
        <v>68</v>
      </c>
      <c r="I14" s="10"/>
      <c r="J14" s="10"/>
      <c r="K14" s="26"/>
      <c r="M14" s="23"/>
      <c r="N14" s="23"/>
      <c r="O14" s="13" t="s">
        <v>17</v>
      </c>
      <c r="P14" s="13" t="s">
        <v>17</v>
      </c>
      <c r="Q14" s="14">
        <v>39</v>
      </c>
      <c r="R14" s="22">
        <v>32.205128199999997</v>
      </c>
      <c r="S14" s="22">
        <v>7.6233005</v>
      </c>
    </row>
    <row r="15" spans="1:21" x14ac:dyDescent="0.3">
      <c r="A15" s="12">
        <v>20</v>
      </c>
      <c r="B15" s="13" t="s">
        <v>74</v>
      </c>
      <c r="C15" s="13" t="s">
        <v>75</v>
      </c>
      <c r="D15" s="14">
        <v>21</v>
      </c>
      <c r="E15" s="14">
        <v>7.4999999999999997E-3</v>
      </c>
      <c r="F15" s="14">
        <v>0.78</v>
      </c>
      <c r="G15" s="14">
        <v>0.81599999999999995</v>
      </c>
      <c r="H15" s="15">
        <v>-5.4</v>
      </c>
      <c r="I15" s="14">
        <v>47.3</v>
      </c>
      <c r="J15" s="14">
        <v>9.3000000000000007</v>
      </c>
      <c r="K15" s="13"/>
      <c r="M15" s="23"/>
      <c r="N15" s="23"/>
      <c r="O15" s="13" t="s">
        <v>18</v>
      </c>
      <c r="P15" s="13" t="s">
        <v>18</v>
      </c>
      <c r="Q15" s="14">
        <v>39</v>
      </c>
      <c r="R15" s="22">
        <v>88.461538500000003</v>
      </c>
      <c r="S15" s="22">
        <v>31.968608100000001</v>
      </c>
    </row>
    <row r="16" spans="1:21" x14ac:dyDescent="0.3">
      <c r="A16" s="12">
        <v>19</v>
      </c>
      <c r="B16" s="13" t="s">
        <v>76</v>
      </c>
      <c r="C16" s="13" t="s">
        <v>77</v>
      </c>
      <c r="D16" s="14">
        <v>19</v>
      </c>
      <c r="E16" s="14">
        <v>7.7000000000000002E-3</v>
      </c>
      <c r="F16" s="14">
        <v>0.77200000000000002</v>
      </c>
      <c r="G16" s="14">
        <v>0.81100000000000005</v>
      </c>
      <c r="H16" s="15">
        <v>-5.7</v>
      </c>
      <c r="I16" s="14">
        <v>48</v>
      </c>
      <c r="J16" s="14">
        <v>16</v>
      </c>
      <c r="K16" s="13"/>
      <c r="M16" s="23"/>
      <c r="N16" s="23"/>
      <c r="O16" s="13" t="s">
        <v>19</v>
      </c>
      <c r="P16" s="13" t="s">
        <v>19</v>
      </c>
      <c r="Q16" s="14">
        <v>39</v>
      </c>
      <c r="R16" s="22">
        <v>844.07692310000004</v>
      </c>
      <c r="S16" s="22">
        <v>314.2526125</v>
      </c>
    </row>
    <row r="17" spans="1:19" x14ac:dyDescent="0.3">
      <c r="A17" s="12">
        <v>18</v>
      </c>
      <c r="B17" s="13" t="s">
        <v>78</v>
      </c>
      <c r="C17" s="13" t="s">
        <v>79</v>
      </c>
      <c r="D17" s="14">
        <v>21</v>
      </c>
      <c r="E17" s="14">
        <v>7.9000000000000008E-3</v>
      </c>
      <c r="F17" s="14">
        <v>0.76400000000000001</v>
      </c>
      <c r="G17" s="14">
        <v>0.80600000000000005</v>
      </c>
      <c r="H17" s="15">
        <v>-5.9</v>
      </c>
      <c r="I17" s="14">
        <v>48.8</v>
      </c>
      <c r="J17" s="14">
        <v>10.199999999999999</v>
      </c>
      <c r="K17" s="13"/>
      <c r="M17" s="23"/>
      <c r="N17" s="23"/>
      <c r="O17" s="13" t="s">
        <v>20</v>
      </c>
      <c r="P17" s="13" t="s">
        <v>20</v>
      </c>
      <c r="Q17" s="14">
        <v>39</v>
      </c>
      <c r="R17" s="22">
        <v>1.5897436</v>
      </c>
      <c r="S17" s="22">
        <v>0.84970420000000002</v>
      </c>
    </row>
    <row r="18" spans="1:19" ht="26.4" x14ac:dyDescent="0.3">
      <c r="A18" s="12">
        <v>17</v>
      </c>
      <c r="B18" s="13" t="s">
        <v>80</v>
      </c>
      <c r="C18" s="13" t="s">
        <v>81</v>
      </c>
      <c r="D18" s="14">
        <v>27</v>
      </c>
      <c r="E18" s="14">
        <v>1.03E-2</v>
      </c>
      <c r="F18" s="14">
        <v>0.754</v>
      </c>
      <c r="G18" s="14">
        <v>0.8</v>
      </c>
      <c r="H18" s="15">
        <v>-6.3</v>
      </c>
      <c r="I18" s="14">
        <v>49.2</v>
      </c>
      <c r="J18" s="14">
        <v>11.1</v>
      </c>
      <c r="K18" s="13"/>
      <c r="M18" s="23">
        <v>2</v>
      </c>
      <c r="N18" s="23">
        <v>112</v>
      </c>
      <c r="O18" s="13" t="s">
        <v>15</v>
      </c>
      <c r="P18" s="13" t="s">
        <v>15</v>
      </c>
      <c r="Q18" s="14">
        <v>112</v>
      </c>
      <c r="R18" s="22">
        <v>3.5178571000000001</v>
      </c>
      <c r="S18" s="22">
        <v>0.50192680000000001</v>
      </c>
    </row>
    <row r="19" spans="1:19" x14ac:dyDescent="0.3">
      <c r="A19" s="12">
        <v>16</v>
      </c>
      <c r="B19" s="13" t="s">
        <v>82</v>
      </c>
      <c r="C19" s="13" t="s">
        <v>83</v>
      </c>
      <c r="D19" s="14">
        <v>22</v>
      </c>
      <c r="E19" s="14">
        <v>1.04E-2</v>
      </c>
      <c r="F19" s="14">
        <v>0.74299999999999999</v>
      </c>
      <c r="G19" s="14">
        <v>0.79400000000000004</v>
      </c>
      <c r="H19" s="15">
        <v>-6.7</v>
      </c>
      <c r="I19" s="14">
        <v>49.8</v>
      </c>
      <c r="J19" s="14">
        <v>9.5</v>
      </c>
      <c r="K19" s="13"/>
      <c r="M19" s="23"/>
      <c r="N19" s="23"/>
      <c r="O19" s="13" t="s">
        <v>16</v>
      </c>
      <c r="P19" s="13" t="s">
        <v>16</v>
      </c>
      <c r="Q19" s="14">
        <v>112</v>
      </c>
      <c r="R19" s="22">
        <v>96.1875</v>
      </c>
      <c r="S19" s="22">
        <v>20.087435599999999</v>
      </c>
    </row>
    <row r="20" spans="1:19" x14ac:dyDescent="0.3">
      <c r="A20" s="12">
        <v>15</v>
      </c>
      <c r="B20" s="13" t="s">
        <v>84</v>
      </c>
      <c r="C20" s="13" t="s">
        <v>85</v>
      </c>
      <c r="D20" s="14">
        <v>18</v>
      </c>
      <c r="E20" s="14">
        <v>1.0500000000000001E-2</v>
      </c>
      <c r="F20" s="14">
        <v>0.73299999999999998</v>
      </c>
      <c r="G20" s="14">
        <v>0.78700000000000003</v>
      </c>
      <c r="H20" s="15">
        <v>-7</v>
      </c>
      <c r="I20" s="14">
        <v>50.7</v>
      </c>
      <c r="J20" s="14">
        <v>11.6</v>
      </c>
      <c r="K20" s="13"/>
      <c r="M20" s="23"/>
      <c r="N20" s="23"/>
      <c r="O20" s="13" t="s">
        <v>17</v>
      </c>
      <c r="P20" s="13" t="s">
        <v>17</v>
      </c>
      <c r="Q20" s="14">
        <v>112</v>
      </c>
      <c r="R20" s="22">
        <v>34.580357100000001</v>
      </c>
      <c r="S20" s="22">
        <v>8.0724628000000003</v>
      </c>
    </row>
    <row r="21" spans="1:19" x14ac:dyDescent="0.3">
      <c r="A21" s="12">
        <v>14</v>
      </c>
      <c r="B21" s="13" t="s">
        <v>86</v>
      </c>
      <c r="C21" s="13" t="s">
        <v>87</v>
      </c>
      <c r="D21" s="14">
        <v>27</v>
      </c>
      <c r="E21" s="14">
        <v>1.0699999999999999E-2</v>
      </c>
      <c r="F21" s="14">
        <v>0.72199999999999998</v>
      </c>
      <c r="G21" s="14">
        <v>0.77900000000000003</v>
      </c>
      <c r="H21" s="15">
        <v>-7.2</v>
      </c>
      <c r="I21" s="14">
        <v>52</v>
      </c>
      <c r="J21" s="14">
        <v>15.9</v>
      </c>
      <c r="K21" s="13"/>
      <c r="M21" s="23"/>
      <c r="N21" s="23"/>
      <c r="O21" s="13" t="s">
        <v>18</v>
      </c>
      <c r="P21" s="13" t="s">
        <v>18</v>
      </c>
      <c r="Q21" s="14">
        <v>112</v>
      </c>
      <c r="R21" s="22">
        <v>124.8482143</v>
      </c>
      <c r="S21" s="22">
        <v>43.920733200000001</v>
      </c>
    </row>
    <row r="22" spans="1:19" x14ac:dyDescent="0.3">
      <c r="A22" s="12">
        <v>13</v>
      </c>
      <c r="B22" s="13" t="s">
        <v>88</v>
      </c>
      <c r="C22" s="13" t="s">
        <v>89</v>
      </c>
      <c r="D22" s="14">
        <v>49</v>
      </c>
      <c r="E22" s="14">
        <v>1.14E-2</v>
      </c>
      <c r="F22" s="14">
        <v>0.71099999999999997</v>
      </c>
      <c r="G22" s="14">
        <v>0.77100000000000002</v>
      </c>
      <c r="H22" s="15">
        <v>-7.4</v>
      </c>
      <c r="I22" s="14">
        <v>53.4</v>
      </c>
      <c r="J22" s="14">
        <v>12.9</v>
      </c>
      <c r="K22" s="13"/>
      <c r="M22" s="23"/>
      <c r="N22" s="23"/>
      <c r="O22" s="13" t="s">
        <v>19</v>
      </c>
      <c r="P22" s="13" t="s">
        <v>19</v>
      </c>
      <c r="Q22" s="14">
        <v>112</v>
      </c>
      <c r="R22" s="22">
        <v>505.39285710000001</v>
      </c>
      <c r="S22" s="22">
        <v>235.71128150000001</v>
      </c>
    </row>
    <row r="23" spans="1:19" x14ac:dyDescent="0.3">
      <c r="A23" s="12">
        <v>12</v>
      </c>
      <c r="B23" s="13" t="s">
        <v>90</v>
      </c>
      <c r="C23" s="13" t="s">
        <v>91</v>
      </c>
      <c r="D23" s="14">
        <v>43</v>
      </c>
      <c r="E23" s="14">
        <v>1.15E-2</v>
      </c>
      <c r="F23" s="14">
        <v>0.69899999999999995</v>
      </c>
      <c r="G23" s="14">
        <v>0.76100000000000001</v>
      </c>
      <c r="H23" s="15">
        <v>-7.5</v>
      </c>
      <c r="I23" s="14">
        <v>55.4</v>
      </c>
      <c r="J23" s="14">
        <v>8</v>
      </c>
      <c r="K23" s="13"/>
      <c r="M23" s="23"/>
      <c r="N23" s="23"/>
      <c r="O23" s="13" t="s">
        <v>20</v>
      </c>
      <c r="P23" s="13" t="s">
        <v>20</v>
      </c>
      <c r="Q23" s="14">
        <v>112</v>
      </c>
      <c r="R23" s="22">
        <v>3.9285714</v>
      </c>
      <c r="S23" s="22">
        <v>1.93458</v>
      </c>
    </row>
    <row r="24" spans="1:19" ht="26.4" x14ac:dyDescent="0.3">
      <c r="A24" s="12">
        <v>11</v>
      </c>
      <c r="B24" s="13" t="s">
        <v>92</v>
      </c>
      <c r="C24" s="13" t="s">
        <v>93</v>
      </c>
      <c r="D24" s="14">
        <v>24</v>
      </c>
      <c r="E24" s="14">
        <v>1.1599999999999999E-2</v>
      </c>
      <c r="F24" s="14">
        <v>0.68799999999999994</v>
      </c>
      <c r="G24" s="14">
        <v>0.751</v>
      </c>
      <c r="H24" s="15">
        <v>-7.5</v>
      </c>
      <c r="I24" s="14">
        <v>57.9</v>
      </c>
      <c r="J24" s="14">
        <v>15.2</v>
      </c>
      <c r="K24" s="13"/>
      <c r="M24" s="23">
        <v>3</v>
      </c>
      <c r="N24" s="23">
        <v>67</v>
      </c>
      <c r="O24" s="13" t="s">
        <v>15</v>
      </c>
      <c r="P24" s="13" t="s">
        <v>15</v>
      </c>
      <c r="Q24" s="14">
        <v>67</v>
      </c>
      <c r="R24" s="22">
        <v>1.9850745999999999</v>
      </c>
      <c r="S24" s="22">
        <v>0.53633260000000005</v>
      </c>
    </row>
    <row r="25" spans="1:19" x14ac:dyDescent="0.3">
      <c r="A25" s="12">
        <v>10</v>
      </c>
      <c r="B25" s="13" t="s">
        <v>94</v>
      </c>
      <c r="C25" s="13" t="s">
        <v>95</v>
      </c>
      <c r="D25" s="14">
        <v>46</v>
      </c>
      <c r="E25" s="14">
        <v>1.6899999999999998E-2</v>
      </c>
      <c r="F25" s="14">
        <v>0.67100000000000004</v>
      </c>
      <c r="G25" s="14">
        <v>0.73899999999999999</v>
      </c>
      <c r="H25" s="15">
        <v>-7.8</v>
      </c>
      <c r="I25" s="14">
        <v>59.7</v>
      </c>
      <c r="J25" s="14">
        <v>16.100000000000001</v>
      </c>
      <c r="K25" s="13"/>
      <c r="M25" s="23"/>
      <c r="N25" s="23"/>
      <c r="O25" s="13" t="s">
        <v>16</v>
      </c>
      <c r="P25" s="13" t="s">
        <v>16</v>
      </c>
      <c r="Q25" s="14">
        <v>67</v>
      </c>
      <c r="R25" s="22">
        <v>96.164179099999998</v>
      </c>
      <c r="S25" s="22">
        <v>15.181325299999999</v>
      </c>
    </row>
    <row r="26" spans="1:19" x14ac:dyDescent="0.3">
      <c r="A26" s="12">
        <v>9</v>
      </c>
      <c r="B26" s="13" t="s">
        <v>96</v>
      </c>
      <c r="C26" s="13" t="s">
        <v>97</v>
      </c>
      <c r="D26" s="14">
        <v>36</v>
      </c>
      <c r="E26" s="14">
        <v>1.7000000000000001E-2</v>
      </c>
      <c r="F26" s="14">
        <v>0.65400000000000003</v>
      </c>
      <c r="G26" s="14">
        <v>0.72499999999999998</v>
      </c>
      <c r="H26" s="15">
        <v>-8</v>
      </c>
      <c r="I26" s="14">
        <v>62.5</v>
      </c>
      <c r="J26" s="14">
        <v>16.5</v>
      </c>
      <c r="K26" s="13"/>
      <c r="M26" s="23"/>
      <c r="N26" s="23"/>
      <c r="O26" s="13" t="s">
        <v>17</v>
      </c>
      <c r="P26" s="13" t="s">
        <v>17</v>
      </c>
      <c r="Q26" s="14">
        <v>67</v>
      </c>
      <c r="R26" s="22">
        <v>45.716417900000003</v>
      </c>
      <c r="S26" s="22">
        <v>5.9919288000000002</v>
      </c>
    </row>
    <row r="27" spans="1:19" x14ac:dyDescent="0.3">
      <c r="A27" s="12">
        <v>8</v>
      </c>
      <c r="B27" s="13" t="s">
        <v>98</v>
      </c>
      <c r="C27" s="13" t="s">
        <v>99</v>
      </c>
      <c r="D27" s="14">
        <v>56</v>
      </c>
      <c r="E27" s="14">
        <v>2.0500000000000001E-2</v>
      </c>
      <c r="F27" s="14">
        <v>0.63300000000000001</v>
      </c>
      <c r="G27" s="14">
        <v>0.70899999999999996</v>
      </c>
      <c r="H27" s="15">
        <v>-8.1999999999999993</v>
      </c>
      <c r="I27" s="14">
        <v>65.599999999999994</v>
      </c>
      <c r="J27" s="14">
        <v>14.1</v>
      </c>
      <c r="K27" s="13"/>
      <c r="M27" s="23"/>
      <c r="N27" s="23"/>
      <c r="O27" s="13" t="s">
        <v>18</v>
      </c>
      <c r="P27" s="13" t="s">
        <v>18</v>
      </c>
      <c r="Q27" s="14">
        <v>67</v>
      </c>
      <c r="R27" s="22">
        <v>155</v>
      </c>
      <c r="S27" s="22">
        <v>41.852917099999999</v>
      </c>
    </row>
    <row r="28" spans="1:19" x14ac:dyDescent="0.3">
      <c r="A28" s="12">
        <v>7</v>
      </c>
      <c r="B28" s="13" t="s">
        <v>100</v>
      </c>
      <c r="C28" s="13" t="s">
        <v>101</v>
      </c>
      <c r="D28" s="14">
        <v>67</v>
      </c>
      <c r="E28" s="14">
        <v>2.24E-2</v>
      </c>
      <c r="F28" s="14">
        <v>0.61099999999999999</v>
      </c>
      <c r="G28" s="14">
        <v>0.69</v>
      </c>
      <c r="H28" s="15">
        <v>-8.3000000000000007</v>
      </c>
      <c r="I28" s="14">
        <v>69.8</v>
      </c>
      <c r="J28" s="14">
        <v>17</v>
      </c>
      <c r="K28" s="13"/>
      <c r="M28" s="23"/>
      <c r="N28" s="23"/>
      <c r="O28" s="13" t="s">
        <v>19</v>
      </c>
      <c r="P28" s="13" t="s">
        <v>19</v>
      </c>
      <c r="Q28" s="14">
        <v>67</v>
      </c>
      <c r="R28" s="22">
        <v>565.44776119999995</v>
      </c>
      <c r="S28" s="22">
        <v>262.1492915</v>
      </c>
    </row>
    <row r="29" spans="1:19" x14ac:dyDescent="0.3">
      <c r="A29" s="12">
        <v>6</v>
      </c>
      <c r="B29" s="13" t="s">
        <v>102</v>
      </c>
      <c r="C29" s="13" t="s">
        <v>103</v>
      </c>
      <c r="D29" s="14">
        <v>39</v>
      </c>
      <c r="E29" s="14">
        <v>2.4299999999999999E-2</v>
      </c>
      <c r="F29" s="14">
        <v>0.58599999999999997</v>
      </c>
      <c r="G29" s="14">
        <v>0.66700000000000004</v>
      </c>
      <c r="H29" s="15">
        <v>-7.1</v>
      </c>
      <c r="I29" s="14">
        <v>76</v>
      </c>
      <c r="J29" s="14">
        <v>20.8</v>
      </c>
      <c r="K29" s="13"/>
      <c r="M29" s="23"/>
      <c r="N29" s="23"/>
      <c r="O29" s="13" t="s">
        <v>20</v>
      </c>
      <c r="P29" s="13" t="s">
        <v>20</v>
      </c>
      <c r="Q29" s="14">
        <v>67</v>
      </c>
      <c r="R29" s="22">
        <v>4.9701493000000001</v>
      </c>
      <c r="S29" s="22">
        <v>1.5567074000000001</v>
      </c>
    </row>
    <row r="30" spans="1:19" ht="26.4" x14ac:dyDescent="0.3">
      <c r="A30" s="12">
        <v>5</v>
      </c>
      <c r="B30" s="13" t="s">
        <v>104</v>
      </c>
      <c r="C30" s="13" t="s">
        <v>105</v>
      </c>
      <c r="D30" s="14">
        <v>85</v>
      </c>
      <c r="E30" s="14">
        <v>3.4799999999999998E-2</v>
      </c>
      <c r="F30" s="14">
        <v>0.55200000000000005</v>
      </c>
      <c r="G30" s="14">
        <v>0.63600000000000001</v>
      </c>
      <c r="H30" s="15">
        <v>-7.2</v>
      </c>
      <c r="I30" s="14">
        <v>82.8</v>
      </c>
      <c r="J30" s="14">
        <v>27.4</v>
      </c>
      <c r="K30" s="13"/>
      <c r="M30" s="23">
        <v>4</v>
      </c>
      <c r="N30" s="23">
        <v>56</v>
      </c>
      <c r="O30" s="13" t="s">
        <v>15</v>
      </c>
      <c r="P30" s="13" t="s">
        <v>15</v>
      </c>
      <c r="Q30" s="14">
        <v>56</v>
      </c>
      <c r="R30" s="22">
        <v>3.25</v>
      </c>
      <c r="S30" s="22">
        <v>0.69413119999999995</v>
      </c>
    </row>
    <row r="31" spans="1:19" x14ac:dyDescent="0.3">
      <c r="A31" s="16">
        <v>4</v>
      </c>
      <c r="B31" s="17" t="s">
        <v>106</v>
      </c>
      <c r="C31" s="17" t="s">
        <v>107</v>
      </c>
      <c r="D31" s="18">
        <v>112</v>
      </c>
      <c r="E31" s="18">
        <v>4.9700000000000001E-2</v>
      </c>
      <c r="F31" s="18">
        <v>0.502</v>
      </c>
      <c r="G31" s="18">
        <v>0.59299999999999997</v>
      </c>
      <c r="H31" s="19">
        <v>-7.6</v>
      </c>
      <c r="I31" s="18">
        <v>90.7</v>
      </c>
      <c r="J31" s="18">
        <v>31.4</v>
      </c>
      <c r="K31" s="17"/>
      <c r="M31" s="23"/>
      <c r="N31" s="23"/>
      <c r="O31" s="13" t="s">
        <v>16</v>
      </c>
      <c r="P31" s="13" t="s">
        <v>16</v>
      </c>
      <c r="Q31" s="14">
        <v>56</v>
      </c>
      <c r="R31" s="22">
        <v>125.5178571</v>
      </c>
      <c r="S31" s="22">
        <v>17.3015933</v>
      </c>
    </row>
    <row r="32" spans="1:19" x14ac:dyDescent="0.3">
      <c r="A32" s="12">
        <v>3</v>
      </c>
      <c r="B32" s="13" t="s">
        <v>108</v>
      </c>
      <c r="C32" s="13" t="s">
        <v>109</v>
      </c>
      <c r="D32" s="14">
        <v>106</v>
      </c>
      <c r="E32" s="14">
        <v>0.1046</v>
      </c>
      <c r="F32" s="14">
        <v>0.39700000000000002</v>
      </c>
      <c r="G32" s="14">
        <v>0.52600000000000002</v>
      </c>
      <c r="H32" s="15">
        <v>-8.6</v>
      </c>
      <c r="I32" s="14">
        <v>89.4</v>
      </c>
      <c r="J32" s="14">
        <v>61.9</v>
      </c>
      <c r="K32" s="13"/>
      <c r="M32" s="23"/>
      <c r="N32" s="23"/>
      <c r="O32" s="13" t="s">
        <v>17</v>
      </c>
      <c r="P32" s="13" t="s">
        <v>17</v>
      </c>
      <c r="Q32" s="14">
        <v>56</v>
      </c>
      <c r="R32" s="22">
        <v>50.375</v>
      </c>
      <c r="S32" s="22">
        <v>7.4212533000000001</v>
      </c>
    </row>
    <row r="33" spans="1:19" x14ac:dyDescent="0.3">
      <c r="A33" s="12">
        <v>2</v>
      </c>
      <c r="B33" s="13" t="s">
        <v>110</v>
      </c>
      <c r="C33" s="13" t="s">
        <v>111</v>
      </c>
      <c r="D33" s="14">
        <v>218</v>
      </c>
      <c r="E33" s="14">
        <v>0.1288</v>
      </c>
      <c r="F33" s="14">
        <v>0.26900000000000002</v>
      </c>
      <c r="G33" s="14">
        <v>0.40300000000000002</v>
      </c>
      <c r="H33" s="15">
        <v>-7</v>
      </c>
      <c r="I33" s="14">
        <v>99.9</v>
      </c>
      <c r="J33" s="14">
        <v>55.2</v>
      </c>
      <c r="K33" s="13"/>
      <c r="M33" s="23"/>
      <c r="N33" s="23"/>
      <c r="O33" s="13" t="s">
        <v>18</v>
      </c>
      <c r="P33" s="13" t="s">
        <v>18</v>
      </c>
      <c r="Q33" s="14">
        <v>56</v>
      </c>
      <c r="R33" s="22">
        <v>218.39285709999999</v>
      </c>
      <c r="S33" s="22">
        <v>38.088737799999997</v>
      </c>
    </row>
    <row r="34" spans="1:19" x14ac:dyDescent="0.3">
      <c r="A34" s="12">
        <v>1</v>
      </c>
      <c r="B34" s="13" t="s">
        <v>112</v>
      </c>
      <c r="C34" s="13" t="s">
        <v>113</v>
      </c>
      <c r="D34" s="14">
        <v>274</v>
      </c>
      <c r="E34" s="14">
        <v>0.26869999999999999</v>
      </c>
      <c r="F34" s="14">
        <v>0</v>
      </c>
      <c r="G34" s="14">
        <v>0</v>
      </c>
      <c r="H34" s="14">
        <v>0</v>
      </c>
      <c r="I34" s="14" t="s">
        <v>114</v>
      </c>
      <c r="J34" s="14">
        <v>99.9</v>
      </c>
      <c r="K34" s="13"/>
      <c r="M34" s="23"/>
      <c r="N34" s="23"/>
      <c r="O34" s="13" t="s">
        <v>19</v>
      </c>
      <c r="P34" s="13" t="s">
        <v>19</v>
      </c>
      <c r="Q34" s="14">
        <v>56</v>
      </c>
      <c r="R34" s="22">
        <v>313.0357143</v>
      </c>
      <c r="S34" s="22">
        <v>240.0015124</v>
      </c>
    </row>
    <row r="35" spans="1:19" x14ac:dyDescent="0.3">
      <c r="M35" s="23"/>
      <c r="N35" s="23"/>
      <c r="O35" s="13" t="s">
        <v>20</v>
      </c>
      <c r="P35" s="13" t="s">
        <v>20</v>
      </c>
      <c r="Q35" s="14">
        <v>56</v>
      </c>
      <c r="R35" s="22">
        <v>8.25</v>
      </c>
      <c r="S35" s="22">
        <v>1.4553974999999999</v>
      </c>
    </row>
    <row r="36" spans="1:19" x14ac:dyDescent="0.3">
      <c r="A36" s="7" t="s">
        <v>141</v>
      </c>
    </row>
    <row r="37" spans="1:19" x14ac:dyDescent="0.3">
      <c r="A37" s="7" t="s">
        <v>142</v>
      </c>
      <c r="B37" s="7"/>
      <c r="C37" s="7"/>
      <c r="D37" s="7"/>
    </row>
    <row r="38" spans="1:19" x14ac:dyDescent="0.3">
      <c r="A38" s="7" t="s">
        <v>143</v>
      </c>
      <c r="B38" s="7"/>
      <c r="C38" s="7"/>
      <c r="D38" s="7"/>
    </row>
    <row r="39" spans="1:19" x14ac:dyDescent="0.3">
      <c r="A39" s="7" t="s">
        <v>152</v>
      </c>
      <c r="B39" s="7"/>
      <c r="C39" s="7"/>
      <c r="D39" s="7"/>
    </row>
    <row r="40" spans="1:19" x14ac:dyDescent="0.3">
      <c r="A40" s="7" t="s">
        <v>144</v>
      </c>
      <c r="B40" s="7"/>
      <c r="C40" s="7"/>
      <c r="D40" s="7"/>
    </row>
    <row r="41" spans="1:19" x14ac:dyDescent="0.3">
      <c r="A41" s="7" t="s">
        <v>145</v>
      </c>
      <c r="B41" s="7"/>
      <c r="C41" s="7"/>
      <c r="D41" s="7">
        <f>F31</f>
        <v>0.502</v>
      </c>
    </row>
    <row r="42" spans="1:19" x14ac:dyDescent="0.3">
      <c r="A42" s="7" t="s">
        <v>146</v>
      </c>
      <c r="B42" s="7"/>
      <c r="C42" s="7"/>
      <c r="D42" s="7">
        <f>E31</f>
        <v>4.9700000000000001E-2</v>
      </c>
    </row>
    <row r="44" spans="1:19" x14ac:dyDescent="0.3">
      <c r="A44" s="7" t="s">
        <v>153</v>
      </c>
    </row>
    <row r="45" spans="1:19" x14ac:dyDescent="0.3">
      <c r="A45" s="7" t="s">
        <v>154</v>
      </c>
    </row>
    <row r="46" spans="1:19" x14ac:dyDescent="0.3">
      <c r="A46" s="7" t="s">
        <v>155</v>
      </c>
    </row>
    <row r="47" spans="1:19" x14ac:dyDescent="0.3">
      <c r="A47" s="7" t="s">
        <v>156</v>
      </c>
    </row>
    <row r="48" spans="1:19" x14ac:dyDescent="0.3">
      <c r="A48" s="7" t="s">
        <v>157</v>
      </c>
    </row>
    <row r="49" spans="1:14" x14ac:dyDescent="0.3">
      <c r="A49" s="7" t="s">
        <v>151</v>
      </c>
    </row>
    <row r="50" spans="1:14" x14ac:dyDescent="0.3">
      <c r="A50" s="7" t="s">
        <v>158</v>
      </c>
    </row>
    <row r="52" spans="1:14" x14ac:dyDescent="0.3">
      <c r="A52" s="7"/>
    </row>
    <row r="53" spans="1:14" x14ac:dyDescent="0.3">
      <c r="A53" s="7"/>
    </row>
    <row r="54" spans="1:14" x14ac:dyDescent="0.3">
      <c r="A54" s="7"/>
    </row>
    <row r="55" spans="1:14" x14ac:dyDescent="0.3">
      <c r="A55" s="7"/>
    </row>
    <row r="56" spans="1:14" x14ac:dyDescent="0.3">
      <c r="A56" s="7"/>
    </row>
    <row r="62" spans="1:14" x14ac:dyDescent="0.3">
      <c r="N62" s="7" t="s">
        <v>147</v>
      </c>
    </row>
    <row r="63" spans="1:14" x14ac:dyDescent="0.3">
      <c r="N63" s="7" t="s">
        <v>148</v>
      </c>
    </row>
    <row r="64" spans="1:14" x14ac:dyDescent="0.3">
      <c r="N64" s="7" t="s">
        <v>149</v>
      </c>
    </row>
    <row r="65" spans="14:14" x14ac:dyDescent="0.3">
      <c r="N65" s="7" t="s">
        <v>150</v>
      </c>
    </row>
  </sheetData>
  <mergeCells count="13">
    <mergeCell ref="M30:M35"/>
    <mergeCell ref="N30:N35"/>
    <mergeCell ref="A11:K11"/>
    <mergeCell ref="B12:C14"/>
    <mergeCell ref="D12:D14"/>
    <mergeCell ref="F12:F14"/>
    <mergeCell ref="K12:K14"/>
    <mergeCell ref="M12:M17"/>
    <mergeCell ref="N12:N17"/>
    <mergeCell ref="M18:M23"/>
    <mergeCell ref="N18:N23"/>
    <mergeCell ref="M24:M29"/>
    <mergeCell ref="N24:N29"/>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Data1</vt:lpstr>
      <vt:lpstr>Q1-Q15</vt:lpstr>
      <vt:lpstr>Q16-Q20</vt:lpstr>
      <vt:lpstr>Data2</vt:lpstr>
      <vt:lpstr>Q21-Q35</vt:lpstr>
    </vt:vector>
  </TitlesOfParts>
  <Company>McCombs School of Business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Sager</dc:creator>
  <cp:lastModifiedBy>Tom Sager</cp:lastModifiedBy>
  <dcterms:created xsi:type="dcterms:W3CDTF">2014-02-17T23:35:34Z</dcterms:created>
  <dcterms:modified xsi:type="dcterms:W3CDTF">2018-03-24T19:03:37Z</dcterms:modified>
</cp:coreProperties>
</file>