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sus\Desktop\Project\EmotionClassification\dataset2_trac2\"/>
    </mc:Choice>
  </mc:AlternateContent>
  <xr:revisionPtr revIDLastSave="0" documentId="8_{55867DC4-B991-4024-B506-79A3CB066461}" xr6:coauthVersionLast="46" xr6:coauthVersionMax="46" xr10:uidLastSave="{00000000-0000-0000-0000-000000000000}"/>
  <bookViews>
    <workbookView xWindow="-108" yWindow="-108" windowWidth="23256" windowHeight="12576" xr2:uid="{00000000-000D-0000-FFFF-FFFF00000000}"/>
  </bookViews>
  <sheets>
    <sheet name="trac2_hin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98" i="1" l="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<sst xmlns="http://schemas.openxmlformats.org/spreadsheetml/2006/main" count="2995" uniqueCount="1006">
  <si>
    <t>ID</t>
  </si>
  <si>
    <t>Sub-task A</t>
  </si>
  <si>
    <t>Sub-task B</t>
  </si>
  <si>
    <t>C38.9</t>
  </si>
  <si>
    <t>OAG</t>
  </si>
  <si>
    <t>NGEN</t>
  </si>
  <si>
    <t>C4.1510</t>
  </si>
  <si>
    <t>NAG</t>
  </si>
  <si>
    <t>C19.95</t>
  </si>
  <si>
    <t>C4.281</t>
  </si>
  <si>
    <t>C4.216</t>
  </si>
  <si>
    <t>C38.485</t>
  </si>
  <si>
    <t>C10.355</t>
  </si>
  <si>
    <t>CAG</t>
  </si>
  <si>
    <t>C4.1363</t>
  </si>
  <si>
    <t>C7.547</t>
  </si>
  <si>
    <t>C10.810</t>
  </si>
  <si>
    <t>C7.1187</t>
  </si>
  <si>
    <t>C7.1378</t>
  </si>
  <si>
    <t>C7.2001</t>
  </si>
  <si>
    <t>C21.352</t>
  </si>
  <si>
    <t>C4.960.5</t>
  </si>
  <si>
    <t>C7.1166</t>
  </si>
  <si>
    <t>C9.248</t>
  </si>
  <si>
    <t>C9.263</t>
  </si>
  <si>
    <t>C10.822</t>
  </si>
  <si>
    <t>C4.1897</t>
  </si>
  <si>
    <t>C26.192</t>
  </si>
  <si>
    <t>C7.533</t>
  </si>
  <si>
    <t>GEN</t>
  </si>
  <si>
    <t>C10.1421</t>
  </si>
  <si>
    <t>C29.21</t>
  </si>
  <si>
    <t>C7.1029</t>
  </si>
  <si>
    <t>C7.1453</t>
  </si>
  <si>
    <t>C61.164</t>
  </si>
  <si>
    <t>C21.107</t>
  </si>
  <si>
    <t>C36.430</t>
  </si>
  <si>
    <t>C4.1821</t>
  </si>
  <si>
    <t>C4.1928</t>
  </si>
  <si>
    <t>C7.1236</t>
  </si>
  <si>
    <t>C7.958</t>
  </si>
  <si>
    <t>C59.2209</t>
  </si>
  <si>
    <t>C7.366</t>
  </si>
  <si>
    <t>C7.948</t>
  </si>
  <si>
    <t>C36.493</t>
  </si>
  <si>
    <t>C36.630</t>
  </si>
  <si>
    <t>C36.423</t>
  </si>
  <si>
    <t>C21.158</t>
  </si>
  <si>
    <t>C10.1184</t>
  </si>
  <si>
    <t>C36.974</t>
  </si>
  <si>
    <t>C36.1107.1</t>
  </si>
  <si>
    <t>C25.8</t>
  </si>
  <si>
    <t>C36.860.4</t>
  </si>
  <si>
    <t>C38.586.3</t>
  </si>
  <si>
    <t>C26.255</t>
  </si>
  <si>
    <t>C10.1087</t>
  </si>
  <si>
    <t>C10.277</t>
  </si>
  <si>
    <t>C36.1147.1</t>
  </si>
  <si>
    <t>C36.550</t>
  </si>
  <si>
    <t>C7.1663</t>
  </si>
  <si>
    <t>C7.1816</t>
  </si>
  <si>
    <t>C7.2476</t>
  </si>
  <si>
    <t>C26.295.1</t>
  </si>
  <si>
    <t>C33.42</t>
  </si>
  <si>
    <t>C38.628</t>
  </si>
  <si>
    <t>C7.1748</t>
  </si>
  <si>
    <t>C7.1837</t>
  </si>
  <si>
    <t>C4.2173.1</t>
  </si>
  <si>
    <t>C4.635</t>
  </si>
  <si>
    <t>C7.954</t>
  </si>
  <si>
    <t>C9.322.4</t>
  </si>
  <si>
    <t>C7.1521</t>
  </si>
  <si>
    <t>C7.2033</t>
  </si>
  <si>
    <t>C4.1848</t>
  </si>
  <si>
    <t>C4.1099</t>
  </si>
  <si>
    <t>C36.410</t>
  </si>
  <si>
    <t>C25.543</t>
  </si>
  <si>
    <t>C7.2348</t>
  </si>
  <si>
    <t>C20.244</t>
  </si>
  <si>
    <t>C36.259.1</t>
  </si>
  <si>
    <t>C19.85</t>
  </si>
  <si>
    <t>C4.1071.3</t>
  </si>
  <si>
    <t>C7.1062</t>
  </si>
  <si>
    <t>C4.396</t>
  </si>
  <si>
    <t>C7.1476</t>
  </si>
  <si>
    <t>C10.1084</t>
  </si>
  <si>
    <t>C4.174.3</t>
  </si>
  <si>
    <t>C36.757.2</t>
  </si>
  <si>
    <t>C4.396.4</t>
  </si>
  <si>
    <t>C4.176</t>
  </si>
  <si>
    <t>C7.2234.3</t>
  </si>
  <si>
    <t>C36.604.1</t>
  </si>
  <si>
    <t>C4.586</t>
  </si>
  <si>
    <t>C38.190</t>
  </si>
  <si>
    <t>C4.1948</t>
  </si>
  <si>
    <t>C36.959.1</t>
  </si>
  <si>
    <t>C4.2030.1</t>
  </si>
  <si>
    <t>C7.658.1</t>
  </si>
  <si>
    <t>C19.183.2</t>
  </si>
  <si>
    <t>C4.1115</t>
  </si>
  <si>
    <t>C7.2334</t>
  </si>
  <si>
    <t>C7.468</t>
  </si>
  <si>
    <t>C4.1988</t>
  </si>
  <si>
    <t>C25.540</t>
  </si>
  <si>
    <t>C38.361</t>
  </si>
  <si>
    <t>C20.327.3</t>
  </si>
  <si>
    <t>C4.1280.1</t>
  </si>
  <si>
    <t>C21.356.4</t>
  </si>
  <si>
    <t>C21.141</t>
  </si>
  <si>
    <t>C10.685</t>
  </si>
  <si>
    <t>C36.938</t>
  </si>
  <si>
    <t>C10.243</t>
  </si>
  <si>
    <t>C38.174</t>
  </si>
  <si>
    <t>C4.2006</t>
  </si>
  <si>
    <t>C4.70</t>
  </si>
  <si>
    <t>C7.1790</t>
  </si>
  <si>
    <t>C7.423</t>
  </si>
  <si>
    <t>C4.110</t>
  </si>
  <si>
    <t>C26.247.1</t>
  </si>
  <si>
    <t>C38.752.1</t>
  </si>
  <si>
    <t>C4.1996.2</t>
  </si>
  <si>
    <t>C4.1436</t>
  </si>
  <si>
    <t>C4.97</t>
  </si>
  <si>
    <t>C10.462</t>
  </si>
  <si>
    <t>C4.227</t>
  </si>
  <si>
    <t>C38.420</t>
  </si>
  <si>
    <t>C36.951.3</t>
  </si>
  <si>
    <t>C4.2111.5</t>
  </si>
  <si>
    <t>C4.563</t>
  </si>
  <si>
    <t>C7.2073</t>
  </si>
  <si>
    <t>C4.2136</t>
  </si>
  <si>
    <t>C45.643</t>
  </si>
  <si>
    <t>C4.2037</t>
  </si>
  <si>
    <t>C7.1232</t>
  </si>
  <si>
    <t>C7.1688.1</t>
  </si>
  <si>
    <t>C36.219</t>
  </si>
  <si>
    <t>C4.2125</t>
  </si>
  <si>
    <t>C61.571</t>
  </si>
  <si>
    <t>C4.366</t>
  </si>
  <si>
    <t>C7.2598.1</t>
  </si>
  <si>
    <t>C59.339</t>
  </si>
  <si>
    <t>C7.2078</t>
  </si>
  <si>
    <t>C7.2587</t>
  </si>
  <si>
    <t>C36.699</t>
  </si>
  <si>
    <t>C7.26</t>
  </si>
  <si>
    <t>C36.1139.3</t>
  </si>
  <si>
    <t>C7.349</t>
  </si>
  <si>
    <t>C32.85.4</t>
  </si>
  <si>
    <t>C19.151.2</t>
  </si>
  <si>
    <t>C4.1424</t>
  </si>
  <si>
    <t>C36.271</t>
  </si>
  <si>
    <t>C36.294</t>
  </si>
  <si>
    <t>C38.702</t>
  </si>
  <si>
    <t>C4.305</t>
  </si>
  <si>
    <t>C7.328</t>
  </si>
  <si>
    <t>C20.184</t>
  </si>
  <si>
    <t>C59.1774</t>
  </si>
  <si>
    <t>C10.964</t>
  </si>
  <si>
    <t>C4.996</t>
  </si>
  <si>
    <t>C7.1308</t>
  </si>
  <si>
    <t>C38.301</t>
  </si>
  <si>
    <t>C7.1118</t>
  </si>
  <si>
    <t>C7.1254</t>
  </si>
  <si>
    <t>C4.2021</t>
  </si>
  <si>
    <t>C7.569</t>
  </si>
  <si>
    <t>C4.772</t>
  </si>
  <si>
    <t>C9.101</t>
  </si>
  <si>
    <t>C36.993</t>
  </si>
  <si>
    <t>C7.764.2</t>
  </si>
  <si>
    <t>C7.2365</t>
  </si>
  <si>
    <t>C20.363.2</t>
  </si>
  <si>
    <t>C32.98.5</t>
  </si>
  <si>
    <t>C59.21</t>
  </si>
  <si>
    <t>C4.1232</t>
  </si>
  <si>
    <t>C36.559</t>
  </si>
  <si>
    <t>C4.1663</t>
  </si>
  <si>
    <t>C10.937</t>
  </si>
  <si>
    <t>C7.726</t>
  </si>
  <si>
    <t>C33.293</t>
  </si>
  <si>
    <t>C4.1342</t>
  </si>
  <si>
    <t>C4.1710.1</t>
  </si>
  <si>
    <t>C9.126</t>
  </si>
  <si>
    <t>C21.289</t>
  </si>
  <si>
    <t>C59.2210</t>
  </si>
  <si>
    <t>C7.1976</t>
  </si>
  <si>
    <t>C36.1144</t>
  </si>
  <si>
    <t>C36.1093</t>
  </si>
  <si>
    <t>C4.2033</t>
  </si>
  <si>
    <t>C4.666</t>
  </si>
  <si>
    <t>C9.207</t>
  </si>
  <si>
    <t>C7.185</t>
  </si>
  <si>
    <t>C19.45</t>
  </si>
  <si>
    <t>C9.57</t>
  </si>
  <si>
    <t>C7.1240</t>
  </si>
  <si>
    <t>C7.2448</t>
  </si>
  <si>
    <t>C4.379</t>
  </si>
  <si>
    <t>C4.2020</t>
  </si>
  <si>
    <t>C4.740</t>
  </si>
  <si>
    <t>C4.802</t>
  </si>
  <si>
    <t>C32.129</t>
  </si>
  <si>
    <t>C4.208</t>
  </si>
  <si>
    <t>C7.1234</t>
  </si>
  <si>
    <t>C4.221.5</t>
  </si>
  <si>
    <t>C7.1796</t>
  </si>
  <si>
    <t>C36.325</t>
  </si>
  <si>
    <t>C4.127</t>
  </si>
  <si>
    <t>C7.964.2</t>
  </si>
  <si>
    <t>C21.333</t>
  </si>
  <si>
    <t>C38.49</t>
  </si>
  <si>
    <t>C38.217</t>
  </si>
  <si>
    <t>C4.2171.1</t>
  </si>
  <si>
    <t>C4.2137</t>
  </si>
  <si>
    <t>C7.1607</t>
  </si>
  <si>
    <t>C7.2071</t>
  </si>
  <si>
    <t>C36.360</t>
  </si>
  <si>
    <t>C36.563</t>
  </si>
  <si>
    <t>C7.1383</t>
  </si>
  <si>
    <t>C4.1334</t>
  </si>
  <si>
    <t>C4.370</t>
  </si>
  <si>
    <t>C10.1357</t>
  </si>
  <si>
    <t>C7.2040</t>
  </si>
  <si>
    <t>C20.388.2</t>
  </si>
  <si>
    <t>C59.1807</t>
  </si>
  <si>
    <t>C19.114</t>
  </si>
  <si>
    <t>C38.441</t>
  </si>
  <si>
    <t>C4.724</t>
  </si>
  <si>
    <t>C7.768</t>
  </si>
  <si>
    <t>C33.561</t>
  </si>
  <si>
    <t>C7.435</t>
  </si>
  <si>
    <t>C7.256.1</t>
  </si>
  <si>
    <t>C4.1482</t>
  </si>
  <si>
    <t>C7.2522</t>
  </si>
  <si>
    <t>C26.54</t>
  </si>
  <si>
    <t>C4.526</t>
  </si>
  <si>
    <t>C9.233</t>
  </si>
  <si>
    <t>C4.2053.1</t>
  </si>
  <si>
    <t>C38.373</t>
  </si>
  <si>
    <t>C4.1098</t>
  </si>
  <si>
    <t>C4.1433</t>
  </si>
  <si>
    <t>C7.2432</t>
  </si>
  <si>
    <t>C36.988.1</t>
  </si>
  <si>
    <t>C7.433</t>
  </si>
  <si>
    <t>C7.1787</t>
  </si>
  <si>
    <t>C4.1789</t>
  </si>
  <si>
    <t>C7.367</t>
  </si>
  <si>
    <t>C7.1447</t>
  </si>
  <si>
    <t>C7.557</t>
  </si>
  <si>
    <t>C9.245</t>
  </si>
  <si>
    <t>C36.1004.1</t>
  </si>
  <si>
    <t>C4.755</t>
  </si>
  <si>
    <t>C33.307</t>
  </si>
  <si>
    <t>C7.610.1</t>
  </si>
  <si>
    <t>C7.1978</t>
  </si>
  <si>
    <t>C7.370</t>
  </si>
  <si>
    <t>C4.987</t>
  </si>
  <si>
    <t>C36.1156.1</t>
  </si>
  <si>
    <t>C7.1644.1</t>
  </si>
  <si>
    <t>C26.198</t>
  </si>
  <si>
    <t>C21.334.1</t>
  </si>
  <si>
    <t>C7.884</t>
  </si>
  <si>
    <t>C59.2315</t>
  </si>
  <si>
    <t>C7.1472</t>
  </si>
  <si>
    <t>C38.257</t>
  </si>
  <si>
    <t>C7.773</t>
  </si>
  <si>
    <t>C4.651.1</t>
  </si>
  <si>
    <t>C4.2081</t>
  </si>
  <si>
    <t>C7.336</t>
  </si>
  <si>
    <t>C33.253.1</t>
  </si>
  <si>
    <t>C10.505</t>
  </si>
  <si>
    <t>C20.159.5</t>
  </si>
  <si>
    <t>C21.184.2</t>
  </si>
  <si>
    <t>C4.502</t>
  </si>
  <si>
    <t>C4.876</t>
  </si>
  <si>
    <t>C38.197</t>
  </si>
  <si>
    <t>C4.1006.2</t>
  </si>
  <si>
    <t>C4.919</t>
  </si>
  <si>
    <t>C36.1015.1</t>
  </si>
  <si>
    <t>C7.677.1</t>
  </si>
  <si>
    <t>C7.953</t>
  </si>
  <si>
    <t>C9.145</t>
  </si>
  <si>
    <t>C36.1070.1</t>
  </si>
  <si>
    <t>C4.1388</t>
  </si>
  <si>
    <t>C7.817</t>
  </si>
  <si>
    <t>C4.1708</t>
  </si>
  <si>
    <t>C4.1583</t>
  </si>
  <si>
    <t>C4.779</t>
  </si>
  <si>
    <t>C36.835</t>
  </si>
  <si>
    <t>C4.278</t>
  </si>
  <si>
    <t>C7.305</t>
  </si>
  <si>
    <t>C7.2140.1</t>
  </si>
  <si>
    <t>C10.917.4</t>
  </si>
  <si>
    <t>C7.757.1</t>
  </si>
  <si>
    <t>C38.134</t>
  </si>
  <si>
    <t>C38.582</t>
  </si>
  <si>
    <t>C58.81</t>
  </si>
  <si>
    <t>C32.156</t>
  </si>
  <si>
    <t>C7.1050</t>
  </si>
  <si>
    <t>C58.436</t>
  </si>
  <si>
    <t>C7.1626</t>
  </si>
  <si>
    <t>C19.98</t>
  </si>
  <si>
    <t>C7.1400</t>
  </si>
  <si>
    <t>C21.295</t>
  </si>
  <si>
    <t>C7.474</t>
  </si>
  <si>
    <t>C32.118.3</t>
  </si>
  <si>
    <t>C19.127</t>
  </si>
  <si>
    <t>C7.1958</t>
  </si>
  <si>
    <t>C25.526</t>
  </si>
  <si>
    <t>C7.2302</t>
  </si>
  <si>
    <t>C36.1033</t>
  </si>
  <si>
    <t>C10.1409</t>
  </si>
  <si>
    <t>C61.719</t>
  </si>
  <si>
    <t>C32.55</t>
  </si>
  <si>
    <t>C7.762</t>
  </si>
  <si>
    <t>C59.362</t>
  </si>
  <si>
    <t>C4.310.1</t>
  </si>
  <si>
    <t>C32.140</t>
  </si>
  <si>
    <t>C4.325</t>
  </si>
  <si>
    <t>C4.770</t>
  </si>
  <si>
    <t>C7.2000</t>
  </si>
  <si>
    <t>C7.2250.1</t>
  </si>
  <si>
    <t>C4.1753</t>
  </si>
  <si>
    <t>C4.435</t>
  </si>
  <si>
    <t>C38.740</t>
  </si>
  <si>
    <t>C10.528</t>
  </si>
  <si>
    <t>C9.248.3</t>
  </si>
  <si>
    <t>C32.54</t>
  </si>
  <si>
    <t>C33.100</t>
  </si>
  <si>
    <t>C7.456</t>
  </si>
  <si>
    <t>C36.223</t>
  </si>
  <si>
    <t>C38.381</t>
  </si>
  <si>
    <t>C4.693</t>
  </si>
  <si>
    <t>C4.545</t>
  </si>
  <si>
    <t>C7.1804</t>
  </si>
  <si>
    <t>C7.992</t>
  </si>
  <si>
    <t>C7.877</t>
  </si>
  <si>
    <t>C4.1119</t>
  </si>
  <si>
    <t>C4.1134</t>
  </si>
  <si>
    <t>C4.307</t>
  </si>
  <si>
    <t>C4.749.4</t>
  </si>
  <si>
    <t>C61.575</t>
  </si>
  <si>
    <t>C9.248.4</t>
  </si>
  <si>
    <t>C7.1305</t>
  </si>
  <si>
    <t>C7.963</t>
  </si>
  <si>
    <t>C9.212</t>
  </si>
  <si>
    <t>C19.41</t>
  </si>
  <si>
    <t>C4.505</t>
  </si>
  <si>
    <t>C4.625</t>
  </si>
  <si>
    <t>C19.135</t>
  </si>
  <si>
    <t>C20.388.4</t>
  </si>
  <si>
    <t>C10.1349</t>
  </si>
  <si>
    <t>C4.320</t>
  </si>
  <si>
    <t>C33.37</t>
  </si>
  <si>
    <t>C10.1144</t>
  </si>
  <si>
    <t>C7.2415.1</t>
  </si>
  <si>
    <t>C36.535</t>
  </si>
  <si>
    <t>C4.1843</t>
  </si>
  <si>
    <t>C7.1494</t>
  </si>
  <si>
    <t>C4.449</t>
  </si>
  <si>
    <t>C9.216</t>
  </si>
  <si>
    <t>C7.599</t>
  </si>
  <si>
    <t>C7.923</t>
  </si>
  <si>
    <t>C7.430</t>
  </si>
  <si>
    <t>C4.615</t>
  </si>
  <si>
    <t>C32.116</t>
  </si>
  <si>
    <t>C7.1067</t>
  </si>
  <si>
    <t>C4.2011</t>
  </si>
  <si>
    <t>C10.233</t>
  </si>
  <si>
    <t>C4.2069.2</t>
  </si>
  <si>
    <t>C4.877.1</t>
  </si>
  <si>
    <t>C33.444.1</t>
  </si>
  <si>
    <t>C33.222</t>
  </si>
  <si>
    <t>C4.1627</t>
  </si>
  <si>
    <t>C4.145</t>
  </si>
  <si>
    <t>C25.477</t>
  </si>
  <si>
    <t>C33.392</t>
  </si>
  <si>
    <t>C7.21</t>
  </si>
  <si>
    <t>C4.803</t>
  </si>
  <si>
    <t>C38.72.1</t>
  </si>
  <si>
    <t>C36.1148</t>
  </si>
  <si>
    <t>C7.2509</t>
  </si>
  <si>
    <t>C21.273</t>
  </si>
  <si>
    <t>C20.329.1</t>
  </si>
  <si>
    <t>C38.670</t>
  </si>
  <si>
    <t>C23.8</t>
  </si>
  <si>
    <t>C32.161</t>
  </si>
  <si>
    <t>C4.582</t>
  </si>
  <si>
    <t>C32.153</t>
  </si>
  <si>
    <t>C4.1315</t>
  </si>
  <si>
    <t>C4.700</t>
  </si>
  <si>
    <t>C26.298.1</t>
  </si>
  <si>
    <t>C36.785</t>
  </si>
  <si>
    <t>C32.86.3</t>
  </si>
  <si>
    <t>C19.151</t>
  </si>
  <si>
    <t>C4.608.1</t>
  </si>
  <si>
    <t>C4.761</t>
  </si>
  <si>
    <t>C4.1578</t>
  </si>
  <si>
    <t>C7.2193.2</t>
  </si>
  <si>
    <t>C7.2527.1</t>
  </si>
  <si>
    <t>C7.933</t>
  </si>
  <si>
    <t>C32.39</t>
  </si>
  <si>
    <t>C19.117</t>
  </si>
  <si>
    <t>C4.1225.1</t>
  </si>
  <si>
    <t>C7.1856</t>
  </si>
  <si>
    <t>C21.123</t>
  </si>
  <si>
    <t>C32.100.1</t>
  </si>
  <si>
    <t>C7.1980</t>
  </si>
  <si>
    <t>C23.58.2</t>
  </si>
  <si>
    <t>C4.1216</t>
  </si>
  <si>
    <t>C4.2242</t>
  </si>
  <si>
    <t>C36.1123.4</t>
  </si>
  <si>
    <t>C7.1036</t>
  </si>
  <si>
    <t>C7.1332</t>
  </si>
  <si>
    <t>C7.379</t>
  </si>
  <si>
    <t>C7.881</t>
  </si>
  <si>
    <t>C9.197</t>
  </si>
  <si>
    <t>C4.1</t>
  </si>
  <si>
    <t>C19.137</t>
  </si>
  <si>
    <t>C7.1629</t>
  </si>
  <si>
    <t>C9.7</t>
  </si>
  <si>
    <t>C61.1742</t>
  </si>
  <si>
    <t>C38.703</t>
  </si>
  <si>
    <t>C7.1941</t>
  </si>
  <si>
    <t>C7.2446</t>
  </si>
  <si>
    <t>C4.230</t>
  </si>
  <si>
    <t>C7.1265</t>
  </si>
  <si>
    <t>C7.600</t>
  </si>
  <si>
    <t>C7.747</t>
  </si>
  <si>
    <t>C21.140</t>
  </si>
  <si>
    <t>C4.1299</t>
  </si>
  <si>
    <t>C21.150</t>
  </si>
  <si>
    <t>C45.450</t>
  </si>
  <si>
    <t>C36.363</t>
  </si>
  <si>
    <t>C10.1436.5</t>
  </si>
  <si>
    <t>C9.312</t>
  </si>
  <si>
    <t>C36.1078.3</t>
  </si>
  <si>
    <t>C4.654</t>
  </si>
  <si>
    <t>C4.174.1</t>
  </si>
  <si>
    <t>C7.997</t>
  </si>
  <si>
    <t>C7.524.3</t>
  </si>
  <si>
    <t>C10.355.1</t>
  </si>
  <si>
    <t>C4.24</t>
  </si>
  <si>
    <t>C7.845</t>
  </si>
  <si>
    <t>C19.156</t>
  </si>
  <si>
    <t>C7.2304</t>
  </si>
  <si>
    <t>C33.260</t>
  </si>
  <si>
    <t>C21.213</t>
  </si>
  <si>
    <t>C7.346</t>
  </si>
  <si>
    <t>C7.1534</t>
  </si>
  <si>
    <t>C4.1269.4</t>
  </si>
  <si>
    <t>C7.1949</t>
  </si>
  <si>
    <t>C9.285</t>
  </si>
  <si>
    <t>C29.26</t>
  </si>
  <si>
    <t>C10.646</t>
  </si>
  <si>
    <t>C36.1123.2</t>
  </si>
  <si>
    <t>C10.935</t>
  </si>
  <si>
    <t>C20.177.1</t>
  </si>
  <si>
    <t>C7.1985</t>
  </si>
  <si>
    <t>C36.226</t>
  </si>
  <si>
    <t>C36.508</t>
  </si>
  <si>
    <t>C36.1156.2</t>
  </si>
  <si>
    <t>C7.47</t>
  </si>
  <si>
    <t>C7.1259</t>
  </si>
  <si>
    <t>C7.1199</t>
  </si>
  <si>
    <t>C7.1434</t>
  </si>
  <si>
    <t>C36.1128.1</t>
  </si>
  <si>
    <t>C10.209</t>
  </si>
  <si>
    <t>C7.888</t>
  </si>
  <si>
    <t>C7.530.2</t>
  </si>
  <si>
    <t>C4.2171.2</t>
  </si>
  <si>
    <t>C59.855</t>
  </si>
  <si>
    <t>C9.297</t>
  </si>
  <si>
    <t>C20.294.5</t>
  </si>
  <si>
    <t>C4.1055.1</t>
  </si>
  <si>
    <t>C4.821</t>
  </si>
  <si>
    <t>C45.487</t>
  </si>
  <si>
    <t>C4.1285.2</t>
  </si>
  <si>
    <t>C4.963</t>
  </si>
  <si>
    <t>C45.160</t>
  </si>
  <si>
    <t>C7.2404</t>
  </si>
  <si>
    <t>C25.455</t>
  </si>
  <si>
    <t>C9.8</t>
  </si>
  <si>
    <t>C4.1844</t>
  </si>
  <si>
    <t>C4.618</t>
  </si>
  <si>
    <t>C9.12</t>
  </si>
  <si>
    <t>C21.10</t>
  </si>
  <si>
    <t>C61.576</t>
  </si>
  <si>
    <t>C36.1139.2</t>
  </si>
  <si>
    <t>C7.1344</t>
  </si>
  <si>
    <t>C9.321</t>
  </si>
  <si>
    <t>C20.288</t>
  </si>
  <si>
    <t>C7.2170</t>
  </si>
  <si>
    <t>C7.764.3</t>
  </si>
  <si>
    <t>C21.253</t>
  </si>
  <si>
    <t>C36.499</t>
  </si>
  <si>
    <t>C19.67</t>
  </si>
  <si>
    <t>C19.7</t>
  </si>
  <si>
    <t>C4.1141.1</t>
  </si>
  <si>
    <t>C4.1565</t>
  </si>
  <si>
    <t>C7.350</t>
  </si>
  <si>
    <t>C7.488</t>
  </si>
  <si>
    <t>C7.1411</t>
  </si>
  <si>
    <t>C4.15</t>
  </si>
  <si>
    <t>C7.375</t>
  </si>
  <si>
    <t>C10.862</t>
  </si>
  <si>
    <t>C36.554</t>
  </si>
  <si>
    <t>C4.559</t>
  </si>
  <si>
    <t>C20.27</t>
  </si>
  <si>
    <t>C33.312</t>
  </si>
  <si>
    <t>C7.2357</t>
  </si>
  <si>
    <t>C43.95</t>
  </si>
  <si>
    <t>C68.1074</t>
  </si>
  <si>
    <t>C10.168</t>
  </si>
  <si>
    <t>C7.8</t>
  </si>
  <si>
    <t>C7.746</t>
  </si>
  <si>
    <t>C7.1638</t>
  </si>
  <si>
    <t>C36.348</t>
  </si>
  <si>
    <t>C33.238</t>
  </si>
  <si>
    <t>C59.28</t>
  </si>
  <si>
    <t>C36.849</t>
  </si>
  <si>
    <t>C4.1989</t>
  </si>
  <si>
    <t>C7.1225.1</t>
  </si>
  <si>
    <t>C7.2439</t>
  </si>
  <si>
    <t>C7.2529</t>
  </si>
  <si>
    <t>C21.178</t>
  </si>
  <si>
    <t>C38.328</t>
  </si>
  <si>
    <t>C4.540</t>
  </si>
  <si>
    <t>C36.887</t>
  </si>
  <si>
    <t>C4.847.1</t>
  </si>
  <si>
    <t>C4.462</t>
  </si>
  <si>
    <t>C7.1098</t>
  </si>
  <si>
    <t>C7.2595.3</t>
  </si>
  <si>
    <t>C33.196</t>
  </si>
  <si>
    <t>C32.146.3</t>
  </si>
  <si>
    <t>C7.1017.2</t>
  </si>
  <si>
    <t>C10.1272</t>
  </si>
  <si>
    <t>C4.1690</t>
  </si>
  <si>
    <t>C38.204</t>
  </si>
  <si>
    <t>C20.202</t>
  </si>
  <si>
    <t>C7.2434</t>
  </si>
  <si>
    <t>C38.249</t>
  </si>
  <si>
    <t>C4.1986</t>
  </si>
  <si>
    <t>C36.946</t>
  </si>
  <si>
    <t>C21.22</t>
  </si>
  <si>
    <t>C7.2209.1</t>
  </si>
  <si>
    <t>C4.991</t>
  </si>
  <si>
    <t>C36.1119</t>
  </si>
  <si>
    <t>C4.1441</t>
  </si>
  <si>
    <t>C36.1054</t>
  </si>
  <si>
    <t>C4.1217</t>
  </si>
  <si>
    <t>C7.2295</t>
  </si>
  <si>
    <t>C4.1107</t>
  </si>
  <si>
    <t>C7.314</t>
  </si>
  <si>
    <t>C4.134</t>
  </si>
  <si>
    <t>C7.56</t>
  </si>
  <si>
    <t>C9.43</t>
  </si>
  <si>
    <t>C7.1710.1</t>
  </si>
  <si>
    <t>C7.1861</t>
  </si>
  <si>
    <t>C4.469.2</t>
  </si>
  <si>
    <t>C7.1913.2</t>
  </si>
  <si>
    <t>C9.194</t>
  </si>
  <si>
    <t>C10.116</t>
  </si>
  <si>
    <t>C7.2589.2</t>
  </si>
  <si>
    <t>C4.1677</t>
  </si>
  <si>
    <t>C7.2413</t>
  </si>
  <si>
    <t>C9.114</t>
  </si>
  <si>
    <t>C4.1133</t>
  </si>
  <si>
    <t>C4.2264.1</t>
  </si>
  <si>
    <t>C4.609.3</t>
  </si>
  <si>
    <t>C38.617</t>
  </si>
  <si>
    <t>C38.685</t>
  </si>
  <si>
    <t>C7.2103</t>
  </si>
  <si>
    <t>C36.866</t>
  </si>
  <si>
    <t>C38.187</t>
  </si>
  <si>
    <t>C7.45</t>
  </si>
  <si>
    <t>C29.16</t>
  </si>
  <si>
    <t>C33.110</t>
  </si>
  <si>
    <t>C7.1927</t>
  </si>
  <si>
    <t>C7.1410</t>
  </si>
  <si>
    <t>C36.859</t>
  </si>
  <si>
    <t>C4.1665</t>
  </si>
  <si>
    <t>C7.265.3</t>
  </si>
  <si>
    <t>C4.1341</t>
  </si>
  <si>
    <t>C36.766</t>
  </si>
  <si>
    <t>C4.2055</t>
  </si>
  <si>
    <t>C68.500</t>
  </si>
  <si>
    <t>C4.1639</t>
  </si>
  <si>
    <t>C9.279</t>
  </si>
  <si>
    <t>C7.632</t>
  </si>
  <si>
    <t>C7.1435</t>
  </si>
  <si>
    <t>C32.81.3</t>
  </si>
  <si>
    <t>C19.165.3</t>
  </si>
  <si>
    <t>C65.453</t>
  </si>
  <si>
    <t>C7.779</t>
  </si>
  <si>
    <t>C19.62</t>
  </si>
  <si>
    <t>C19.154</t>
  </si>
  <si>
    <t>C36.684</t>
  </si>
  <si>
    <t>C36.860</t>
  </si>
  <si>
    <t>C7.1167.1</t>
  </si>
  <si>
    <t>C4.1329</t>
  </si>
  <si>
    <t>C38.20</t>
  </si>
  <si>
    <t>C7.2098</t>
  </si>
  <si>
    <t>C7.2535</t>
  </si>
  <si>
    <t>C9.164</t>
  </si>
  <si>
    <t>C9.94</t>
  </si>
  <si>
    <t>C7.1547</t>
  </si>
  <si>
    <t>C4.923</t>
  </si>
  <si>
    <t>C19.152</t>
  </si>
  <si>
    <t>C26.343</t>
  </si>
  <si>
    <t>C38.32</t>
  </si>
  <si>
    <t>C19.13</t>
  </si>
  <si>
    <t>C21.104</t>
  </si>
  <si>
    <t>C19.61</t>
  </si>
  <si>
    <t>C7.57</t>
  </si>
  <si>
    <t>C20.327.5</t>
  </si>
  <si>
    <t>C9.165</t>
  </si>
  <si>
    <t>C4.601</t>
  </si>
  <si>
    <t>C9.112</t>
  </si>
  <si>
    <t>C4.1395</t>
  </si>
  <si>
    <t>C7.1816.1</t>
  </si>
  <si>
    <t>C10.1161</t>
  </si>
  <si>
    <t>C4.2239</t>
  </si>
  <si>
    <t>C7.1213</t>
  </si>
  <si>
    <t>C9.299</t>
  </si>
  <si>
    <t>C4.200</t>
  </si>
  <si>
    <t>C7.1516</t>
  </si>
  <si>
    <t>C7.644</t>
  </si>
  <si>
    <t>C33.32</t>
  </si>
  <si>
    <t>C7.2122</t>
  </si>
  <si>
    <t>C7.2504.2</t>
  </si>
  <si>
    <t>C36.874</t>
  </si>
  <si>
    <t>C33.34</t>
  </si>
  <si>
    <t>C38.415</t>
  </si>
  <si>
    <t>C59.751</t>
  </si>
  <si>
    <t>C7.1964</t>
  </si>
  <si>
    <t>C7.355</t>
  </si>
  <si>
    <t>C4.524</t>
  </si>
  <si>
    <t>C7.1786</t>
  </si>
  <si>
    <t>C7.446</t>
  </si>
  <si>
    <t>C36.940.1</t>
  </si>
  <si>
    <t>C7.442</t>
  </si>
  <si>
    <t>C7.812</t>
  </si>
  <si>
    <t>C33.59</t>
  </si>
  <si>
    <t>C4.957</t>
  </si>
  <si>
    <t>C4.375</t>
  </si>
  <si>
    <t>C36.1137.3</t>
  </si>
  <si>
    <t>C26.114</t>
  </si>
  <si>
    <t>C23.51.1</t>
  </si>
  <si>
    <t>C38.85</t>
  </si>
  <si>
    <t>C26.167</t>
  </si>
  <si>
    <t>C4.662</t>
  </si>
  <si>
    <t>C36.891</t>
  </si>
  <si>
    <t>C36.1009</t>
  </si>
  <si>
    <t>C7.2023</t>
  </si>
  <si>
    <t>C23.53</t>
  </si>
  <si>
    <t>C7.243</t>
  </si>
  <si>
    <t>C4.1650</t>
  </si>
  <si>
    <t>C32.76</t>
  </si>
  <si>
    <t>C21.286.2</t>
  </si>
  <si>
    <t>C7.1625</t>
  </si>
  <si>
    <t>C7.1477.1</t>
  </si>
  <si>
    <t>C10.1386.2</t>
  </si>
  <si>
    <t>C36.1142.2</t>
  </si>
  <si>
    <t>C38.751.4</t>
  </si>
  <si>
    <t>C7.1830</t>
  </si>
  <si>
    <t>C9.329</t>
  </si>
  <si>
    <t>C4.2171</t>
  </si>
  <si>
    <t>C26.147</t>
  </si>
  <si>
    <t>C7.764.1</t>
  </si>
  <si>
    <t>C36.334</t>
  </si>
  <si>
    <t>C19.102</t>
  </si>
  <si>
    <t>C25.15</t>
  </si>
  <si>
    <t>C32.32</t>
  </si>
  <si>
    <t>C7.1774</t>
  </si>
  <si>
    <t>C7.462</t>
  </si>
  <si>
    <t>C7.635</t>
  </si>
  <si>
    <t>C36.227</t>
  </si>
  <si>
    <t>C7.255</t>
  </si>
  <si>
    <t>C4.2098</t>
  </si>
  <si>
    <t>C36.940</t>
  </si>
  <si>
    <t>C36.863.2</t>
  </si>
  <si>
    <t>C4.1233</t>
  </si>
  <si>
    <t>C33.29</t>
  </si>
  <si>
    <t>C23.38</t>
  </si>
  <si>
    <t>C38.53.1</t>
  </si>
  <si>
    <t>C7.1990</t>
  </si>
  <si>
    <t>C33.119</t>
  </si>
  <si>
    <t>C7.1585</t>
  </si>
  <si>
    <t>C4.2174.4</t>
  </si>
  <si>
    <t>C59.1044</t>
  </si>
  <si>
    <t>C36.945</t>
  </si>
  <si>
    <t>C38.413</t>
  </si>
  <si>
    <t>C9.204</t>
  </si>
  <si>
    <t>C7.139</t>
  </si>
  <si>
    <t>C7.2587.1</t>
  </si>
  <si>
    <t>C4.660</t>
  </si>
  <si>
    <t>C4.1946</t>
  </si>
  <si>
    <t>C7.535</t>
  </si>
  <si>
    <t>C36.818</t>
  </si>
  <si>
    <t>C9.228</t>
  </si>
  <si>
    <t>C9.240</t>
  </si>
  <si>
    <t>C59.1153</t>
  </si>
  <si>
    <t>C25.17</t>
  </si>
  <si>
    <t>C38.438</t>
  </si>
  <si>
    <t>C36.571</t>
  </si>
  <si>
    <t>C9.76</t>
  </si>
  <si>
    <t>C25.536</t>
  </si>
  <si>
    <t>C4.1738</t>
  </si>
  <si>
    <t>C9.267</t>
  </si>
  <si>
    <t>C7.2555</t>
  </si>
  <si>
    <t>C36.649</t>
  </si>
  <si>
    <t>C19.86</t>
  </si>
  <si>
    <t>C61.1893</t>
  </si>
  <si>
    <t>C20.359.1</t>
  </si>
  <si>
    <t>C7.214</t>
  </si>
  <si>
    <t>C21.17</t>
  </si>
  <si>
    <t>C7.2591</t>
  </si>
  <si>
    <t>C7.808</t>
  </si>
  <si>
    <t>C7.549</t>
  </si>
  <si>
    <t>C36.1076</t>
  </si>
  <si>
    <t>C36.746</t>
  </si>
  <si>
    <t>C7.2231.1</t>
  </si>
  <si>
    <t>C9.229.1</t>
  </si>
  <si>
    <t>C7.1545</t>
  </si>
  <si>
    <t>C7.63</t>
  </si>
  <si>
    <t>C9.181</t>
  </si>
  <si>
    <t>C19.103</t>
  </si>
  <si>
    <t>C25.14</t>
  </si>
  <si>
    <t>C7.1000</t>
  </si>
  <si>
    <t>C59.946</t>
  </si>
  <si>
    <t>C21.109</t>
  </si>
  <si>
    <t>C61.801</t>
  </si>
  <si>
    <t>C7.1960</t>
  </si>
  <si>
    <t>C9.138</t>
  </si>
  <si>
    <t>C4.2018</t>
  </si>
  <si>
    <t>C4.1895</t>
  </si>
  <si>
    <t>C7.68.1</t>
  </si>
  <si>
    <t>C21.222</t>
  </si>
  <si>
    <t>C19.179</t>
  </si>
  <si>
    <t>C4.48</t>
  </si>
  <si>
    <t>C7.2062</t>
  </si>
  <si>
    <t>C4.1660</t>
  </si>
  <si>
    <t>C10.34</t>
  </si>
  <si>
    <t>C4.758</t>
  </si>
  <si>
    <t>C7.155</t>
  </si>
  <si>
    <t>C7.1853</t>
  </si>
  <si>
    <t>C21.321</t>
  </si>
  <si>
    <t>C7.890</t>
  </si>
  <si>
    <t>C4.674</t>
  </si>
  <si>
    <t>C9.273</t>
  </si>
  <si>
    <t>C19.184</t>
  </si>
  <si>
    <t>C10.207</t>
  </si>
  <si>
    <t>C7.232</t>
  </si>
  <si>
    <t>C21.36</t>
  </si>
  <si>
    <t>C7.33</t>
  </si>
  <si>
    <t>C4.756</t>
  </si>
  <si>
    <t>C7.895</t>
  </si>
  <si>
    <t>C7.854</t>
  </si>
  <si>
    <t>C4.7</t>
  </si>
  <si>
    <t>C33.46</t>
  </si>
  <si>
    <t>C7.1487</t>
  </si>
  <si>
    <t>C4.2256</t>
  </si>
  <si>
    <t>C4.486</t>
  </si>
  <si>
    <t>C36.598</t>
  </si>
  <si>
    <t>C10.1097</t>
  </si>
  <si>
    <t>C23.27.4</t>
  </si>
  <si>
    <t>C10.177</t>
  </si>
  <si>
    <t>C7.1276</t>
  </si>
  <si>
    <t>C4.1092</t>
  </si>
  <si>
    <t>C4.1205</t>
  </si>
  <si>
    <t>C4.1937</t>
  </si>
  <si>
    <t>C25.486</t>
  </si>
  <si>
    <t>C4.2089</t>
  </si>
  <si>
    <t>C33.121</t>
  </si>
  <si>
    <t>C7.1155</t>
  </si>
  <si>
    <t>C10.158</t>
  </si>
  <si>
    <t>C4.1210</t>
  </si>
  <si>
    <t>C21.216.1</t>
  </si>
  <si>
    <t>C38.502</t>
  </si>
  <si>
    <t>C4.825</t>
  </si>
  <si>
    <t>C7.146</t>
  </si>
  <si>
    <t>C33.93</t>
  </si>
  <si>
    <t>C20.332.1</t>
  </si>
  <si>
    <t>C7.2477.1</t>
  </si>
  <si>
    <t>C7.2574</t>
  </si>
  <si>
    <t>C38.564</t>
  </si>
  <si>
    <t>C7.1943</t>
  </si>
  <si>
    <t>C4.637.1</t>
  </si>
  <si>
    <t>C4.891</t>
  </si>
  <si>
    <t>C4.175</t>
  </si>
  <si>
    <t>C4.1742</t>
  </si>
  <si>
    <t>C7.781</t>
  </si>
  <si>
    <t>C10.500</t>
  </si>
  <si>
    <t>C10.522</t>
  </si>
  <si>
    <t>C4.237</t>
  </si>
  <si>
    <t>C7.1831</t>
  </si>
  <si>
    <t>C61.535</t>
  </si>
  <si>
    <t>C9.310</t>
  </si>
  <si>
    <t>C4.361</t>
  </si>
  <si>
    <t>C7.393</t>
  </si>
  <si>
    <t>C7.1251</t>
  </si>
  <si>
    <t>C25.601</t>
  </si>
  <si>
    <t>C59.1374</t>
  </si>
  <si>
    <t>C4.624</t>
  </si>
  <si>
    <t>C7.941</t>
  </si>
  <si>
    <t>C33.436</t>
  </si>
  <si>
    <t>C25.496</t>
  </si>
  <si>
    <t>C26.255.1</t>
  </si>
  <si>
    <t>C33.305</t>
  </si>
  <si>
    <t>C4.2123</t>
  </si>
  <si>
    <t>C4.1369.1</t>
  </si>
  <si>
    <t>C4.1407</t>
  </si>
  <si>
    <t>C7.965</t>
  </si>
  <si>
    <t>C4.2174.1</t>
  </si>
  <si>
    <t>C61.1654</t>
  </si>
  <si>
    <t>C19.165</t>
  </si>
  <si>
    <t>C38.4</t>
  </si>
  <si>
    <t>C4.694.3</t>
  </si>
  <si>
    <t>C7.2158</t>
  </si>
  <si>
    <t>C4.1901.1</t>
  </si>
  <si>
    <t>C4.677</t>
  </si>
  <si>
    <t>C7.89</t>
  </si>
  <si>
    <t>C9.248.2</t>
  </si>
  <si>
    <t>C7.1105</t>
  </si>
  <si>
    <t>C4.1172</t>
  </si>
  <si>
    <t>C7.2157</t>
  </si>
  <si>
    <t>C7.939</t>
  </si>
  <si>
    <t>C61.818</t>
  </si>
  <si>
    <t>C4.1473</t>
  </si>
  <si>
    <t>C36.449</t>
  </si>
  <si>
    <t>C7.1962</t>
  </si>
  <si>
    <t>C4.872.4</t>
  </si>
  <si>
    <t>C36.879</t>
  </si>
  <si>
    <t>C7.524.2</t>
  </si>
  <si>
    <t>C26.254.1</t>
  </si>
  <si>
    <t>C23.44.1</t>
  </si>
  <si>
    <t>C9.254</t>
  </si>
  <si>
    <t>C33.96</t>
  </si>
  <si>
    <t>C36.262</t>
  </si>
  <si>
    <t>C33.274</t>
  </si>
  <si>
    <t>C4.1481</t>
  </si>
  <si>
    <t>C21.286.3</t>
  </si>
  <si>
    <t>C9.268</t>
  </si>
  <si>
    <t>C4.106</t>
  </si>
  <si>
    <t>C7.1780</t>
  </si>
  <si>
    <t>C4.827</t>
  </si>
  <si>
    <t>C38.557</t>
  </si>
  <si>
    <t>C36.405</t>
  </si>
  <si>
    <t>C7.774</t>
  </si>
  <si>
    <t>C9.161</t>
  </si>
  <si>
    <t>C7.752</t>
  </si>
  <si>
    <t>C38.223</t>
  </si>
  <si>
    <t>C4.1398</t>
  </si>
  <si>
    <t>C7.2432.3</t>
  </si>
  <si>
    <t>C9.235</t>
  </si>
  <si>
    <t>C38.664</t>
  </si>
  <si>
    <t>C7.642.1</t>
  </si>
  <si>
    <t>C10.414</t>
  </si>
  <si>
    <t>C4.897</t>
  </si>
  <si>
    <t>C61.1599</t>
  </si>
  <si>
    <t>C7.1245</t>
  </si>
  <si>
    <t>C7.2510.1</t>
  </si>
  <si>
    <t>C33.236</t>
  </si>
  <si>
    <t>C32.118.2</t>
  </si>
  <si>
    <t>C33.289</t>
  </si>
  <si>
    <t>C38.231</t>
  </si>
  <si>
    <t>C36.1073.2</t>
  </si>
  <si>
    <t>C7.415</t>
  </si>
  <si>
    <t>C36.1135</t>
  </si>
  <si>
    <t>C7.311</t>
  </si>
  <si>
    <t>C10.1438</t>
  </si>
  <si>
    <t>C20.86</t>
  </si>
  <si>
    <t>C9.150</t>
  </si>
  <si>
    <t>C7.524.4</t>
  </si>
  <si>
    <t>C23.32</t>
  </si>
  <si>
    <t>C4.844</t>
  </si>
  <si>
    <t>C4.990.1</t>
  </si>
  <si>
    <t>C4.1588</t>
  </si>
  <si>
    <t>C33.200</t>
  </si>
  <si>
    <t>C9.276</t>
  </si>
  <si>
    <t>C10.671</t>
  </si>
  <si>
    <t>C59.2035</t>
  </si>
  <si>
    <t>C4.1021</t>
  </si>
  <si>
    <t>C58.281</t>
  </si>
  <si>
    <t>C32.99.1</t>
  </si>
  <si>
    <t>C36.406</t>
  </si>
  <si>
    <t>C19.169.2</t>
  </si>
  <si>
    <t>C4.426</t>
  </si>
  <si>
    <t>C36.705.1</t>
  </si>
  <si>
    <t>C36.395</t>
  </si>
  <si>
    <t>C7.500</t>
  </si>
  <si>
    <t>C9.202</t>
  </si>
  <si>
    <t>C36.948</t>
  </si>
  <si>
    <t>C7.1820</t>
  </si>
  <si>
    <t>C32.136</t>
  </si>
  <si>
    <t>C7.1628</t>
  </si>
  <si>
    <t>C4.1812</t>
  </si>
  <si>
    <t>C21.83</t>
  </si>
  <si>
    <t>C4.953</t>
  </si>
  <si>
    <t>C7.277</t>
  </si>
  <si>
    <t>C4.1464</t>
  </si>
  <si>
    <t>C26.131</t>
  </si>
  <si>
    <t>C19.38</t>
  </si>
  <si>
    <t>C7.1355</t>
  </si>
  <si>
    <t>C9.122</t>
  </si>
  <si>
    <t>C7.1999.1</t>
  </si>
  <si>
    <t>C19.177</t>
  </si>
  <si>
    <t>C36.1146</t>
  </si>
  <si>
    <t>C33.65</t>
  </si>
  <si>
    <t>C19.134</t>
  </si>
  <si>
    <t>C4.150.1</t>
  </si>
  <si>
    <t>C4.2063</t>
  </si>
  <si>
    <t>C43.91</t>
  </si>
  <si>
    <t>C7.911.1</t>
  </si>
  <si>
    <t>C7.990</t>
  </si>
  <si>
    <t>C36.444</t>
  </si>
  <si>
    <t>C36.426</t>
  </si>
  <si>
    <t>C4.2027</t>
  </si>
  <si>
    <t>C32.85.2</t>
  </si>
  <si>
    <t>C7.1407</t>
  </si>
  <si>
    <t>C21.18</t>
  </si>
  <si>
    <t>C7.217</t>
  </si>
  <si>
    <t>C4.1215</t>
  </si>
  <si>
    <t>C7.925</t>
  </si>
  <si>
    <t>C10.649</t>
  </si>
  <si>
    <t>C23.55</t>
  </si>
  <si>
    <t>C26.159</t>
  </si>
  <si>
    <t>C4.510</t>
  </si>
  <si>
    <t>C9.6</t>
  </si>
  <si>
    <t>C23.20</t>
  </si>
  <si>
    <t>C10.1088</t>
  </si>
  <si>
    <t>C4.233</t>
  </si>
  <si>
    <t>C26.55</t>
  </si>
  <si>
    <t>C4.1352</t>
  </si>
  <si>
    <t>C33.83</t>
  </si>
  <si>
    <t>C19.173</t>
  </si>
  <si>
    <t>C4.560</t>
  </si>
  <si>
    <t>C21.98</t>
  </si>
  <si>
    <t>C7.14</t>
  </si>
  <si>
    <t>C9.254.1</t>
  </si>
  <si>
    <t>C20.34</t>
  </si>
  <si>
    <t>C10.604</t>
  </si>
  <si>
    <t>C36.1008</t>
  </si>
  <si>
    <t>C9.230.4</t>
  </si>
  <si>
    <t>C7.957</t>
  </si>
  <si>
    <t>C7.2004</t>
  </si>
  <si>
    <t>C9.291</t>
  </si>
  <si>
    <t>C4.1768</t>
  </si>
  <si>
    <t>C4.2147</t>
  </si>
  <si>
    <t>C4.1365</t>
  </si>
  <si>
    <t>C7.739.1</t>
  </si>
  <si>
    <t>C38.138</t>
  </si>
  <si>
    <t>C7.469.1</t>
  </si>
  <si>
    <t>C7.799.1</t>
  </si>
  <si>
    <t>C36.976</t>
  </si>
  <si>
    <t>C7.864</t>
  </si>
  <si>
    <t>C4.694.2</t>
  </si>
  <si>
    <t>C4.1932</t>
  </si>
  <si>
    <t>C7.99</t>
  </si>
  <si>
    <t>C9.173</t>
  </si>
  <si>
    <t>C7.73</t>
  </si>
  <si>
    <t>C20.280.2</t>
  </si>
  <si>
    <t>C7.2226</t>
  </si>
  <si>
    <t>C36.905.3</t>
  </si>
  <si>
    <t>C21.127</t>
  </si>
  <si>
    <t>C7.2387.2</t>
  </si>
  <si>
    <t>C10.564</t>
  </si>
  <si>
    <t>C38.715</t>
  </si>
  <si>
    <t>C4.1804.1</t>
  </si>
  <si>
    <t>C36.955</t>
  </si>
  <si>
    <t>C7.262</t>
  </si>
  <si>
    <t>C7.1838</t>
  </si>
  <si>
    <t>C7.650</t>
  </si>
  <si>
    <t>C36.1021</t>
  </si>
  <si>
    <t>C36.392</t>
  </si>
  <si>
    <t>C26.298</t>
  </si>
  <si>
    <t>C4.861.3</t>
  </si>
  <si>
    <t>C7.1842</t>
  </si>
  <si>
    <t>C10.723</t>
  </si>
  <si>
    <t>C36.434</t>
  </si>
  <si>
    <t>C61.979</t>
  </si>
  <si>
    <t>C7.2417</t>
  </si>
  <si>
    <t>C7.2533</t>
  </si>
  <si>
    <t>C36.1109.1</t>
  </si>
  <si>
    <t>C7.524.1</t>
  </si>
  <si>
    <t>C9.80</t>
  </si>
  <si>
    <t>C33.28</t>
  </si>
  <si>
    <t>C33.267</t>
  </si>
  <si>
    <t>C4.822</t>
  </si>
  <si>
    <t>C9.287</t>
  </si>
  <si>
    <t>C4.1158.2</t>
  </si>
  <si>
    <t>C7.441</t>
  </si>
  <si>
    <t>C7.2011</t>
  </si>
  <si>
    <t>C7.2015</t>
  </si>
  <si>
    <t>C7.909</t>
  </si>
  <si>
    <t>C4.815</t>
  </si>
  <si>
    <t>C9.46</t>
  </si>
  <si>
    <t>C4.151</t>
  </si>
  <si>
    <t>C4.836</t>
  </si>
  <si>
    <t>C9.271</t>
  </si>
  <si>
    <t>C19.177.1</t>
  </si>
  <si>
    <t>C29.18</t>
  </si>
  <si>
    <t>C9.225</t>
  </si>
  <si>
    <t>C7.1685</t>
  </si>
  <si>
    <t>C36.692.1</t>
  </si>
  <si>
    <t>C4.1202</t>
  </si>
  <si>
    <t>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</si>
</sst>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8"/>
  <sheetViews>
    <sheetView tabSelected="1" workbookViewId="0">
      <selection activeCell="B2" sqref="B2"/>
    </sheetView>
  </sheetViews>
  <sheetFormatPr defaultColWidth="14.44140625" defaultRowHeight="15.75" customHeight="1" x14ac:dyDescent="0.25"/>
  <cols>
    <col min="2" max="2" width="91.77734375" customWidth="1"/>
  </cols>
  <sheetData>
    <row r="1" spans="1:4" ht="15.75" customHeight="1" x14ac:dyDescent="0.25">
      <c r="A1" s="1" t="s">
        <v>0</v>
      </c>
      <c r="B1" t="s">
        <v>1005</v>
      </c>
      <c r="C1" s="1" t="s">
        <v>1</v>
      </c>
      <c r="D1" s="1" t="s">
        <v>2</v>
      </c>
    </row>
    <row r="2" spans="1:4" ht="15.75" customHeight="1" x14ac:dyDescent="0.25">
      <c r="A2" s="1" t="s">
        <v>3</v>
      </c>
      <c r="B2" t="str">
        <f ca="1">IFERROR(__xludf.DUMMYFUNCTION("GOOGLETRANSLATE(B2,""en"",""hi"")"),"BKL साक्षात्कारकर्ताओं कुछ Jaada हाय खुले दिमाग bnte hain ... jo जवाब तु सूरज na
chaahte wo na mile..to bklode tatti से shkl BNA lete hain")</f>
        <v>BKL साक्षात्कारकर्ताओं कुछ Jaada हाय खुले दिमाग bnte hain ... jo जवाब तु सूरज na
chaahte wo na mile..to bklode tatti से shkl BNA lete hain</v>
      </c>
      <c r="C2" s="1" t="s">
        <v>4</v>
      </c>
      <c r="D2" s="1" t="s">
        <v>5</v>
      </c>
    </row>
    <row r="3" spans="1:4" ht="15.75" customHeight="1" x14ac:dyDescent="0.25">
      <c r="A3" s="1" t="s">
        <v>6</v>
      </c>
      <c r="B3" t="str">
        <f ca="1">IFERROR(__xludf.DUMMYFUNCTION("GOOGLETRANSLATE(B3,""en"",""hi"")"),"भैया शादी mein zaroor aana फिल्म का कथानक था क्या जायज ??")</f>
        <v>भैया शादी mein zaroor aana फिल्म का कथानक था क्या जायज ??</v>
      </c>
      <c r="C3" s="1" t="s">
        <v>7</v>
      </c>
      <c r="D3" s="1" t="s">
        <v>5</v>
      </c>
    </row>
    <row r="4" spans="1:4" ht="15.75" customHeight="1" x14ac:dyDescent="0.25">
      <c r="A4" s="1" t="s">
        <v>8</v>
      </c>
      <c r="B4" t="str">
        <f ca="1">IFERROR(__xludf.DUMMYFUNCTION("GOOGLETRANSLATE(B4,""en"",""hi"")"),"धारा 375 hai क्या ??? .... ये batate kam se kam को")</f>
        <v>धारा 375 hai क्या ??? .... ये batate kam se kam को</v>
      </c>
      <c r="C4" s="1" t="s">
        <v>7</v>
      </c>
      <c r="D4" s="1" t="s">
        <v>5</v>
      </c>
    </row>
    <row r="5" spans="1:4" ht="15.75" customHeight="1" x14ac:dyDescent="0.25">
      <c r="A5" s="1" t="s">
        <v>9</v>
      </c>
      <c r="B5" t="str">
        <f ca="1">IFERROR(__xludf.DUMMYFUNCTION("GOOGLETRANSLATE(B5,""en"",""hi"")"),"कबीर सिंह मारा हुई इससे पता चलता है आजकल के लोगों की पसंद कितनी गिरी हुई है और
क्यों भारत में VFX 3 डी इन सब की मूवीस का कोई फ्यूचर नहीं है और क्यों बच्चे यह
सब कुछ कोर्स करके बेरोजगार बैठे हुए हैं")</f>
        <v>कबीर सिंह मारा हुई इससे पता चलता है आजकल के लोगों की पसंद कितनी गिरी हुई है और
क्यों भारत में VFX 3 डी इन सब की मूवीस का कोई फ्यूचर नहीं है और क्यों बच्चे यह
सब कुछ कोर्स करके बेरोजगार बैठे हुए हैं</v>
      </c>
      <c r="C5" s="1" t="s">
        <v>4</v>
      </c>
      <c r="D5" s="1" t="s">
        <v>5</v>
      </c>
    </row>
    <row r="6" spans="1:4" ht="15.75" customHeight="1" x14ac:dyDescent="0.25">
      <c r="A6" s="1" t="s">
        <v>10</v>
      </c>
      <c r="B6" t="str">
        <f ca="1">IFERROR(__xludf.DUMMYFUNCTION("GOOGLETRANSLATE(B6,""en"",""hi"")"),"मेन Itni kam नापसंद kbhi nhii Dekhi")</f>
        <v>मेन Itni kam नापसंद kbhi nhii Dekhi</v>
      </c>
      <c r="C6" s="1" t="s">
        <v>7</v>
      </c>
      <c r="D6" s="1" t="s">
        <v>5</v>
      </c>
    </row>
    <row r="7" spans="1:4" ht="15.75" customHeight="1" x14ac:dyDescent="0.25">
      <c r="A7" s="1" t="s">
        <v>11</v>
      </c>
      <c r="B7" t="str">
        <f ca="1">IFERROR(__xludf.DUMMYFUNCTION("GOOGLETRANSLATE(B7,""en"",""hi"")"),"लड़की तक ko नही जिंदा chodtey Paida hotey को गांजा हरियाणा से hai बिक्री तु हाय
Jameen मई gad देते है ये gawar हरियाणा ke से क्या Umeed")</f>
        <v>लड़की तक ko नही जिंदा chodtey Paida hotey को गांजा हरियाणा से hai बिक्री तु हाय
Jameen मई gad देते है ये gawar हरियाणा ke से क्या Umeed</v>
      </c>
      <c r="C7" s="1" t="s">
        <v>4</v>
      </c>
      <c r="D7" s="1" t="s">
        <v>5</v>
      </c>
    </row>
    <row r="8" spans="1:4" ht="15.75" customHeight="1" x14ac:dyDescent="0.25">
      <c r="A8" s="1" t="s">
        <v>12</v>
      </c>
      <c r="B8" t="str">
        <f ca="1">IFERROR(__xludf.DUMMYFUNCTION("GOOGLETRANSLATE(B8,""en"",""hi"")"),"पहले तो इस चैनल के सारे लंगर अपनी भाषा सुधार ले इनकी भाषा और सड़क में चलते
आदमी में कोई फर्क नहीं विशेषकर arnab- का बजा देंगें शीर्षक इनका इतना भड़काऊ
होता जो कोई समाचार चैनल किसी पार्टी का proganda क्यों ना चला रहा हो!")</f>
        <v>पहले तो इस चैनल के सारे लंगर अपनी भाषा सुधार ले इनकी भाषा और सड़क में चलते
आदमी में कोई फर्क नहीं विशेषकर arnab- का बजा देंगें शीर्षक इनका इतना भड़काऊ
होता जो कोई समाचार चैनल किसी पार्टी का proganda क्यों ना चला रहा हो!</v>
      </c>
      <c r="C8" s="1" t="s">
        <v>13</v>
      </c>
      <c r="D8" s="1" t="s">
        <v>5</v>
      </c>
    </row>
    <row r="9" spans="1:4" ht="15.75" customHeight="1" x14ac:dyDescent="0.25">
      <c r="A9" s="1" t="s">
        <v>14</v>
      </c>
      <c r="B9" t="str">
        <f ca="1">IFERROR(__xludf.DUMMYFUNCTION("GOOGLETRANSLATE(B9,""en"",""hi"")"),"जिश देश मे super30 जैसी फ़िल्म फ्लॉप ओर कबीर सिंह नशेड़ी जैसी मूवी हिट हो जाये
उस देश के युवा सिर्फ पकोड़े तलने के लायक है जो agrry ... ??")</f>
        <v>जिश देश मे super30 जैसी फ़िल्म फ्लॉप ओर कबीर सिंह नशेड़ी जैसी मूवी हिट हो जाये
उस देश के युवा सिर्फ पकोड़े तलने के लायक है जो agrry ... ??</v>
      </c>
      <c r="C9" s="1" t="s">
        <v>7</v>
      </c>
      <c r="D9" s="1" t="s">
        <v>5</v>
      </c>
    </row>
    <row r="10" spans="1:4" ht="15.75" customHeight="1" x14ac:dyDescent="0.25">
      <c r="A10" s="1" t="s">
        <v>15</v>
      </c>
      <c r="B10" t="str">
        <f ca="1">IFERROR(__xludf.DUMMYFUNCTION("GOOGLETRANSLATE(B10,""en"",""hi"")"),"इनको अस्पताल bejo..ye मानसिक रूप से Hille रंग लॉग ऑन हान")</f>
        <v>इनको अस्पताल bejo..ye मानसिक रूप से Hille रंग लॉग ऑन हान</v>
      </c>
      <c r="C10" s="1" t="s">
        <v>13</v>
      </c>
      <c r="D10" s="1" t="s">
        <v>5</v>
      </c>
    </row>
    <row r="11" spans="1:4" ht="15.75" customHeight="1" x14ac:dyDescent="0.25">
      <c r="A11" s="1" t="s">
        <v>16</v>
      </c>
      <c r="B11" t="str">
        <f ca="1">IFERROR(__xludf.DUMMYFUNCTION("GOOGLETRANSLATE(B11,""en"",""hi"")"),"अरे yarrrr arundhti रॉय ke Piche क्ष PDE हो? रोजगार जनसंपर्क केबी बहस kroge, केबी
मोदी और शाह ke jhuth केबी का पर्दाफाश kroge .... हां देवदार डॉ lgta h🙃🙃🙃")</f>
        <v>अरे yarrrr arundhti रॉय ke Piche क्ष PDE हो? रोजगार जनसंपर्क केबी बहस kroge, केबी
मोदी और शाह ke jhuth केबी का पर्दाफाश kroge .... हां देवदार डॉ lgta h🙃🙃🙃</v>
      </c>
      <c r="C11" s="1" t="s">
        <v>13</v>
      </c>
      <c r="D11" s="1" t="s">
        <v>5</v>
      </c>
    </row>
    <row r="12" spans="1:4" ht="15.75" customHeight="1" x14ac:dyDescent="0.25">
      <c r="A12" s="1" t="s">
        <v>17</v>
      </c>
      <c r="B12" t="str">
        <f ca="1">IFERROR(__xludf.DUMMYFUNCTION("GOOGLETRANSLATE(B12,""en"",""hi"")"),"&lt;Https://youtu.be/ZA1KUkqxrdQ&gt; इसे देखने .....
मैं और हान एपी Thode कार्लो बढ़ने ....
हान मुझ्े apke काई साड़ी Baten अची लगती वह, बराबर hamesa साही नही हो एपी।")</f>
        <v>&lt;Https://youtu.be/ZA1KUkqxrdQ&gt; इसे देखने .....
मैं और हान एपी Thode कार्लो बढ़ने ....
हान मुझ्े apke काई साड़ी Baten अची लगती वह, बराबर hamesa साही नही हो एपी।</v>
      </c>
      <c r="C12" s="1" t="s">
        <v>13</v>
      </c>
      <c r="D12" s="1" t="s">
        <v>5</v>
      </c>
    </row>
    <row r="13" spans="1:4" ht="15.75" customHeight="1" x14ac:dyDescent="0.25">
      <c r="A13" s="1" t="s">
        <v>18</v>
      </c>
      <c r="B13" t="str">
        <f ca="1">IFERROR(__xludf.DUMMYFUNCTION("GOOGLETRANSLATE(B13,""en"",""hi"")"),"भाई फिल्म समीक्षा 5 se 7 मिनट बानो यार")</f>
        <v>भाई फिल्म समीक्षा 5 se 7 मिनट बानो यार</v>
      </c>
      <c r="C13" s="1" t="s">
        <v>7</v>
      </c>
      <c r="D13" s="1" t="s">
        <v>5</v>
      </c>
    </row>
    <row r="14" spans="1:4" ht="15.75" customHeight="1" x14ac:dyDescent="0.25">
      <c r="A14" s="1" t="s">
        <v>19</v>
      </c>
      <c r="B14" t="str">
        <f ca="1">IFERROR(__xludf.DUMMYFUNCTION("GOOGLETRANSLATE(B14,""en"",""hi"")"),"Itni lambi फिल्म समीक्षा 😪😪😪😪")</f>
        <v>Itni lambi फिल्म समीक्षा 😪😪😪😪</v>
      </c>
      <c r="C14" s="1" t="s">
        <v>7</v>
      </c>
      <c r="D14" s="1" t="s">
        <v>5</v>
      </c>
    </row>
    <row r="15" spans="1:4" ht="15.75" customHeight="1" x14ac:dyDescent="0.25">
      <c r="A15" s="1" t="s">
        <v>20</v>
      </c>
      <c r="B15" t="str">
        <f ca="1">IFERROR(__xludf.DUMMYFUNCTION("GOOGLETRANSLATE(B15,""en"",""hi"")"),"प्रतीक भाई aap काम क्या हो karte")</f>
        <v>प्रतीक भाई aap काम क्या हो karte</v>
      </c>
      <c r="C15" s="1" t="s">
        <v>7</v>
      </c>
      <c r="D15" s="1" t="s">
        <v>5</v>
      </c>
    </row>
    <row r="16" spans="1:4" ht="15.75" customHeight="1" x14ac:dyDescent="0.25">
      <c r="A16" s="1" t="s">
        <v>21</v>
      </c>
      <c r="B16" t="str">
        <f ca="1">IFERROR(__xludf.DUMMYFUNCTION("GOOGLETRANSLATE(B16,""en"",""hi"")"),"@Sneha शर्मा याद नही")</f>
        <v>@Sneha शर्मा याद नही</v>
      </c>
      <c r="C16" s="1" t="s">
        <v>7</v>
      </c>
      <c r="D16" s="1" t="s">
        <v>5</v>
      </c>
    </row>
    <row r="17" spans="1:4" ht="15.75" customHeight="1" x14ac:dyDescent="0.25">
      <c r="A17" s="1" t="s">
        <v>22</v>
      </c>
      <c r="B17" t="str">
        <f ca="1">IFERROR(__xludf.DUMMYFUNCTION("GOOGLETRANSLATE(B17,""en"",""hi"")"),"Bahut kam लॉग hai Jo faminest या उदारवादी की काली saachi ko Jante hai है ....
मैं और आप तो बात ko सैन ke सामने देर हो है
Bahut badhiya")</f>
        <v>Bahut kam लॉग hai Jo faminest या उदारवादी की काली saachi ko Jante hai है ....
मैं और आप तो बात ko सैन ke सामने देर हो है
Bahut badhiya</v>
      </c>
      <c r="C17" s="1" t="s">
        <v>13</v>
      </c>
      <c r="D17" s="1" t="s">
        <v>5</v>
      </c>
    </row>
    <row r="18" spans="1:4" ht="15.75" customHeight="1" x14ac:dyDescent="0.25">
      <c r="A18" s="1" t="s">
        <v>23</v>
      </c>
      <c r="B18" t="str">
        <f ca="1">IFERROR(__xludf.DUMMYFUNCTION("GOOGLETRANSLATE(B18,""en"",""hi"")"),"भंगी मीडिया + भंगी सरकार = देश Barbad।")</f>
        <v>भंगी मीडिया + भंगी सरकार = देश Barbad।</v>
      </c>
      <c r="C18" s="1" t="s">
        <v>13</v>
      </c>
      <c r="D18" s="1" t="s">
        <v>5</v>
      </c>
    </row>
    <row r="19" spans="1:4" ht="15.75" customHeight="1" x14ac:dyDescent="0.25">
      <c r="A19" s="1" t="s">
        <v>24</v>
      </c>
      <c r="B19" t="str">
        <f ca="1">IFERROR(__xludf.DUMMYFUNCTION("GOOGLETRANSLATE(B19,""en"",""hi"")"),"इस तरह के बयान मानसिक दिवालियापन दर्शाते हैं।")</f>
        <v>इस तरह के बयान मानसिक दिवालियापन दर्शाते हैं।</v>
      </c>
      <c r="C19" s="1" t="s">
        <v>13</v>
      </c>
      <c r="D19" s="1" t="s">
        <v>5</v>
      </c>
    </row>
    <row r="20" spans="1:4" ht="15.75" customHeight="1" x14ac:dyDescent="0.25">
      <c r="A20" s="1" t="s">
        <v>25</v>
      </c>
      <c r="B20" t="str">
        <f ca="1">IFERROR(__xludf.DUMMYFUNCTION("GOOGLETRANSLATE(B20,""en"",""hi"")"),"शहरी नक्सली Arundhathi रे देश drohi")</f>
        <v>शहरी नक्सली Arundhathi रे देश drohi</v>
      </c>
      <c r="C20" s="1" t="s">
        <v>4</v>
      </c>
      <c r="D20" s="1" t="s">
        <v>5</v>
      </c>
    </row>
    <row r="21" spans="1:4" ht="15.75" customHeight="1" x14ac:dyDescent="0.25">
      <c r="A21" s="1" t="s">
        <v>26</v>
      </c>
      <c r="B21" t="str">
        <f ca="1">IFERROR(__xludf.DUMMYFUNCTION("GOOGLETRANSLATE(B21,""en"",""hi"")"),"haha")</f>
        <v>haha</v>
      </c>
      <c r="C21" s="1" t="s">
        <v>7</v>
      </c>
      <c r="D21" s="1" t="s">
        <v>5</v>
      </c>
    </row>
    <row r="22" spans="1:4" ht="15.75" customHeight="1" x14ac:dyDescent="0.25">
      <c r="A22" s="1" t="s">
        <v>27</v>
      </c>
      <c r="B22" t="str">
        <f ca="1">IFERROR(__xludf.DUMMYFUNCTION("GOOGLETRANSLATE(B22,""en"",""hi"")"),"साही किया usne")</f>
        <v>साही किया usne</v>
      </c>
      <c r="C22" s="1" t="s">
        <v>7</v>
      </c>
      <c r="D22" s="1" t="s">
        <v>5</v>
      </c>
    </row>
    <row r="23" spans="1:4" ht="15.75" customHeight="1" x14ac:dyDescent="0.25">
      <c r="A23" s="1" t="s">
        <v>28</v>
      </c>
      <c r="B23" t="str">
        <f ca="1">IFERROR(__xludf.DUMMYFUNCTION("GOOGLETRANSLATE(B23,""en"",""hi"")"),"FAMINISM कैंसर .... वो ** एम्मा वाटसन ** मेरी क्रश थी usse भी chodh दिया है
mainee")</f>
        <v>FAMINISM कैंसर .... वो ** एम्मा वाटसन ** मेरी क्रश थी usse भी chodh दिया है
mainee</v>
      </c>
      <c r="C23" s="1" t="s">
        <v>7</v>
      </c>
      <c r="D23" s="1" t="s">
        <v>29</v>
      </c>
    </row>
    <row r="24" spans="1:4" ht="15.75" customHeight="1" x14ac:dyDescent="0.25">
      <c r="A24" s="1" t="s">
        <v>30</v>
      </c>
      <c r="B24" t="str">
        <f ca="1">IFERROR(__xludf.DUMMYFUNCTION("GOOGLETRANSLATE(B24,""en"",""hi"")"),"Jayegi jihaaadi रैंड ander")</f>
        <v>Jayegi jihaaadi रैंड ander</v>
      </c>
      <c r="C24" s="1" t="s">
        <v>4</v>
      </c>
      <c r="D24" s="1" t="s">
        <v>29</v>
      </c>
    </row>
    <row r="25" spans="1:4" ht="15.75" customHeight="1" x14ac:dyDescent="0.25">
      <c r="A25" s="1" t="s">
        <v>31</v>
      </c>
      <c r="B25" t="str">
        <f ca="1">IFERROR(__xludf.DUMMYFUNCTION("GOOGLETRANSLATE(B25,""en"",""hi"")"),"Midiya। हिंदू ओ को बदनाम karte वह,। ko सज़ा deni chahiye में। ,")</f>
        <v>Midiya। हिंदू ओ को बदनाम karte वह,। ko सज़ा deni chahiye में। ,</v>
      </c>
      <c r="C25" s="1" t="s">
        <v>13</v>
      </c>
      <c r="D25" s="1" t="s">
        <v>5</v>
      </c>
    </row>
    <row r="26" spans="1:4" ht="15.75" customHeight="1" x14ac:dyDescent="0.25">
      <c r="A26" s="1" t="s">
        <v>32</v>
      </c>
      <c r="B26" t="str">
        <f ca="1">IFERROR(__xludf.DUMMYFUNCTION("GOOGLETRANSLATE(B26,""en"",""hi"")"),"[#U] (http://www.youtube.com/results?search_query=%23u) आर इस तरह के उत्तम विचारक
यू bhai..everything कहा कि डाला गलत thnkers true..dho बिल्कुल है
ko..well done..jay श्री ram..vande mataram🇮🇳✌ 😊")</f>
        <v>[#U] (http://www.youtube.com/results?search_query=%23u) आर इस तरह के उत्तम विचारक
यू bhai..everything कहा कि डाला गलत thnkers true..dho बिल्कुल है
ko..well done..jay श्री ram..vande mataram🇮🇳✌ 😊</v>
      </c>
      <c r="C26" s="1" t="s">
        <v>13</v>
      </c>
      <c r="D26" s="1" t="s">
        <v>5</v>
      </c>
    </row>
    <row r="27" spans="1:4" ht="15.75" customHeight="1" x14ac:dyDescent="0.25">
      <c r="A27" s="1" t="s">
        <v>33</v>
      </c>
      <c r="B27" t="str">
        <f ca="1">IFERROR(__xludf.DUMMYFUNCTION("GOOGLETRANSLATE(B27,""en"",""hi"")"),"Achha बोला भाई तुमने बीसी Itni Buri फिल्में पर देख कश्मीर भी कुछ तो नही Bolte
Chutiya hai Saale इनको namard हाय pasand hai")</f>
        <v>Achha बोला भाई तुमने बीसी Itni Buri फिल्में पर देख कश्मीर भी कुछ तो नही Bolte
Chutiya hai Saale इनको namard हाय pasand hai</v>
      </c>
      <c r="C27" s="1" t="s">
        <v>4</v>
      </c>
      <c r="D27" s="1" t="s">
        <v>29</v>
      </c>
    </row>
    <row r="28" spans="1:4" ht="13.2" x14ac:dyDescent="0.25">
      <c r="A28" s="1" t="s">
        <v>34</v>
      </c>
      <c r="B28" t="str">
        <f ca="1">IFERROR(__xludf.DUMMYFUNCTION("GOOGLETRANSLATE(B28,""en"",""hi"")"),"आईएसएसएस ko बैंड Kardo .. Ranu")</f>
        <v>आईएसएसएस ko बैंड Kardo .. Ranu</v>
      </c>
      <c r="C28" s="1" t="s">
        <v>7</v>
      </c>
      <c r="D28" s="1" t="s">
        <v>5</v>
      </c>
    </row>
    <row r="29" spans="1:4" ht="13.2" x14ac:dyDescent="0.25">
      <c r="A29" s="1" t="s">
        <v>35</v>
      </c>
      <c r="B29" t="str">
        <f ca="1">IFERROR(__xludf.DUMMYFUNCTION("GOOGLETRANSLATE(B29,""en"",""hi"")"),"भाई aap ne समीक्षा मुझे हाय poori फिल्म समझा di")</f>
        <v>भाई aap ne समीक्षा मुझे हाय poori फिल्म समझा di</v>
      </c>
      <c r="C29" s="1" t="s">
        <v>7</v>
      </c>
      <c r="D29" s="1" t="s">
        <v>5</v>
      </c>
    </row>
    <row r="30" spans="1:4" ht="13.2" x14ac:dyDescent="0.25">
      <c r="A30" s="1" t="s">
        <v>36</v>
      </c>
      <c r="B30" t="str">
        <f ca="1">IFERROR(__xludf.DUMMYFUNCTION("GOOGLETRANSLATE(B30,""en"",""hi"")"),"जनरल .... देख kr BTA sakta है कॉन समलैंगिक hai aur कॉन nhi .... aur तेरे
मुझे aur समलैंगिक मुझे aur तेरे मेरे क्या FRK hai")</f>
        <v>जनरल .... देख kr BTA sakta है कॉन समलैंगिक hai aur कॉन nhi .... aur तेरे
मुझे aur समलैंगिक मुझे aur तेरे मेरे क्या FRK hai</v>
      </c>
      <c r="C30" s="1" t="s">
        <v>4</v>
      </c>
      <c r="D30" s="1" t="s">
        <v>5</v>
      </c>
    </row>
    <row r="31" spans="1:4" ht="13.2" x14ac:dyDescent="0.25">
      <c r="A31" s="1" t="s">
        <v>37</v>
      </c>
      <c r="B31" t="str">
        <f ca="1">IFERROR(__xludf.DUMMYFUNCTION("GOOGLETRANSLATE(B31,""en"",""hi"")"),"जब तक देश माई सिनेमा हा लॉगऑन का chutiya कथा रहेगा 👌")</f>
        <v>जब तक देश माई सिनेमा हा लॉगऑन का chutiya कथा रहेगा 👌</v>
      </c>
      <c r="C31" s="1" t="s">
        <v>13</v>
      </c>
      <c r="D31" s="1" t="s">
        <v>5</v>
      </c>
    </row>
    <row r="32" spans="1:4" ht="13.2" x14ac:dyDescent="0.25">
      <c r="A32" s="1" t="s">
        <v>38</v>
      </c>
      <c r="B32" t="str">
        <f ca="1">IFERROR(__xludf.DUMMYFUNCTION("GOOGLETRANSLATE(B32,""en"",""hi"")"),"Gajab Yarrr")</f>
        <v>Gajab Yarrr</v>
      </c>
      <c r="C32" s="1" t="s">
        <v>7</v>
      </c>
      <c r="D32" s="1" t="s">
        <v>5</v>
      </c>
    </row>
    <row r="33" spans="1:4" ht="13.2" x14ac:dyDescent="0.25">
      <c r="A33" s="1" t="s">
        <v>39</v>
      </c>
      <c r="B33" t="str">
        <f ca="1">IFERROR(__xludf.DUMMYFUNCTION("GOOGLETRANSLATE(B33,""en"",""hi"")"),"ये अभिव्यक्ति की स्वतंत्रता ........
पूरा चुथड़ा हो गया हैं।
देश बरबाद हो जायेगा।")</f>
        <v>ये अभिव्यक्ति की स्वतंत्रता ........
पूरा चुथड़ा हो गया हैं।
देश बरबाद हो जायेगा।</v>
      </c>
      <c r="C33" s="1" t="s">
        <v>4</v>
      </c>
      <c r="D33" s="1" t="s">
        <v>5</v>
      </c>
    </row>
    <row r="34" spans="1:4" ht="13.2" x14ac:dyDescent="0.25">
      <c r="A34" s="1" t="s">
        <v>40</v>
      </c>
      <c r="B34" t="str">
        <f ca="1">IFERROR(__xludf.DUMMYFUNCTION("GOOGLETRANSLATE(B34,""en"",""hi"")"),"वाह maangaye दोस्त ... 👍")</f>
        <v>वाह maangaye दोस्त ... 👍</v>
      </c>
      <c r="C34" s="1" t="s">
        <v>7</v>
      </c>
      <c r="D34" s="1" t="s">
        <v>5</v>
      </c>
    </row>
    <row r="35" spans="1:4" ht="13.2" x14ac:dyDescent="0.25">
      <c r="A35" s="1" t="s">
        <v>41</v>
      </c>
      <c r="B35" t="str">
        <f ca="1">IFERROR(__xludf.DUMMYFUNCTION("GOOGLETRANSLATE(B35,""en"",""hi"")"),"Ramamandal ko Itne माधव जो भी बात bolata hai सब galat बोलता hai बॉलीवुड
mein Rahana Nahin chahie मुख्य साहिल असम")</f>
        <v>Ramamandal ko Itne माधव जो भी बात bolata hai सब galat बोलता hai बॉलीवुड
mein Rahana Nahin chahie मुख्य साहिल असम</v>
      </c>
      <c r="C35" s="1" t="s">
        <v>4</v>
      </c>
      <c r="D35" s="1" t="s">
        <v>5</v>
      </c>
    </row>
    <row r="36" spans="1:4" ht="13.2" x14ac:dyDescent="0.25">
      <c r="A36" s="1" t="s">
        <v>42</v>
      </c>
      <c r="B36" t="str">
        <f ca="1">IFERROR(__xludf.DUMMYFUNCTION("GOOGLETRANSLATE(B36,""en"",""hi"")"),"लिबरल Roo रहे है ... 🤣🤣🤣")</f>
        <v>लिबरल Roo रहे है ... 🤣🤣🤣</v>
      </c>
      <c r="C36" s="1" t="s">
        <v>7</v>
      </c>
      <c r="D36" s="1" t="s">
        <v>5</v>
      </c>
    </row>
    <row r="37" spans="1:4" ht="13.2" x14ac:dyDescent="0.25">
      <c r="A37" s="1" t="s">
        <v>43</v>
      </c>
      <c r="B37" t="str">
        <f ca="1">IFERROR(__xludf.DUMMYFUNCTION("GOOGLETRANSLATE(B37,""en"",""hi"")"),"भाई भाई भाई ... अंतराल राहा आज पुरा bharas nikal Doge ...")</f>
        <v>भाई भाई भाई ... अंतराल राहा आज पुरा bharas nikal Doge ...</v>
      </c>
      <c r="C37" s="1" t="s">
        <v>7</v>
      </c>
      <c r="D37" s="1" t="s">
        <v>5</v>
      </c>
    </row>
    <row r="38" spans="1:4" ht="13.2" x14ac:dyDescent="0.25">
      <c r="A38" s="1" t="s">
        <v>44</v>
      </c>
      <c r="B38" t="str">
        <f ca="1">IFERROR(__xludf.DUMMYFUNCTION("GOOGLETRANSLATE(B38,""en"",""hi"")"),"क्या farak पड़ता ज कोई क्या एच। एलजीबीटी फिर कोई सामान्य बस भारत से प्यार AOR
राष्ट्रवाद Hona chahiye
मैं कर्ण chahiye सेना मुझे अनुमति देने के बारे में सोच")</f>
        <v>क्या farak पड़ता ज कोई क्या एच। एलजीबीटी फिर कोई सामान्य बस भारत से प्यार AOR
राष्ट्रवाद Hona chahiye
मैं कर्ण chahiye सेना मुझे अनुमति देने के बारे में सोच</v>
      </c>
      <c r="C38" s="1" t="s">
        <v>7</v>
      </c>
      <c r="D38" s="1" t="s">
        <v>5</v>
      </c>
    </row>
    <row r="39" spans="1:4" ht="13.2" x14ac:dyDescent="0.25">
      <c r="A39" s="1" t="s">
        <v>45</v>
      </c>
      <c r="B39" t="str">
        <f ca="1">IFERROR(__xludf.DUMMYFUNCTION("GOOGLETRANSLATE(B39,""en"",""hi"")"),"अब यही दीन देखना बाकी था! 🙆♂️")</f>
        <v>अब यही दीन देखना बाकी था! 🙆♂️</v>
      </c>
      <c r="C39" s="1" t="s">
        <v>7</v>
      </c>
      <c r="D39" s="1" t="s">
        <v>5</v>
      </c>
    </row>
    <row r="40" spans="1:4" ht="13.2" x14ac:dyDescent="0.25">
      <c r="A40" s="1" t="s">
        <v>46</v>
      </c>
      <c r="B40" t="str">
        <f ca="1">IFERROR(__xludf.DUMMYFUNCTION("GOOGLETRANSLATE(B40,""en"",""hi"")"),"खैर मार हाय देते hain को पे वाहा।
[08:00] (https://www.youtube.com/watch?v=ayIic-YKjEg&amp;t=8m00s)")</f>
        <v>खैर मार हाय देते hain को पे वाहा।
[08:00] (https://www.youtube.com/watch?v=ayIic-YKjEg&amp;t=8m00s)</v>
      </c>
      <c r="C40" s="1" t="s">
        <v>7</v>
      </c>
      <c r="D40" s="1" t="s">
        <v>5</v>
      </c>
    </row>
    <row r="41" spans="1:4" ht="13.2" x14ac:dyDescent="0.25">
      <c r="A41" s="1" t="s">
        <v>47</v>
      </c>
      <c r="B41" t="str">
        <f ca="1">IFERROR(__xludf.DUMMYFUNCTION("GOOGLETRANSLATE(B41,""en"",""hi"")"),"भाई कबीर सिंह jaise badsurat फिल्म में Gandi का सकारात्मक समीक्षा देके aapke
मन पे mghe shaq हो RHA एच।
.is फिल्म को अगर kaamyabi मिली क्यूंकि तु lafua ar manchale लोगो को Kafi अची
लगी")</f>
        <v>भाई कबीर सिंह jaise badsurat फिल्म में Gandi का सकारात्मक समीक्षा देके aapke
मन पे mghe shaq हो RHA एच।
.is फिल्म को अगर kaamyabi मिली क्यूंकि तु lafua ar manchale लोगो को Kafi अची
लगी</v>
      </c>
      <c r="C41" s="1" t="s">
        <v>13</v>
      </c>
      <c r="D41" s="1" t="s">
        <v>5</v>
      </c>
    </row>
    <row r="42" spans="1:4" ht="13.2" x14ac:dyDescent="0.25">
      <c r="A42" s="1" t="s">
        <v>48</v>
      </c>
      <c r="B42" t="str">
        <f ca="1">IFERROR(__xludf.DUMMYFUNCTION("GOOGLETRANSLATE(B42,""en"",""hi"")"),"Sabse बीडीए chutiya लंगर")</f>
        <v>Sabse बीडीए chutiya लंगर</v>
      </c>
      <c r="C42" s="1" t="s">
        <v>13</v>
      </c>
      <c r="D42" s="1" t="s">
        <v>5</v>
      </c>
    </row>
    <row r="43" spans="1:4" ht="13.2" x14ac:dyDescent="0.25">
      <c r="A43" s="1" t="s">
        <v>49</v>
      </c>
      <c r="B43" t="str">
        <f ca="1">IFERROR(__xludf.DUMMYFUNCTION("GOOGLETRANSLATE(B43,""en"",""hi"")"),"टेस्टट्यूब शिशु ke barme वीडियो बनाओ।")</f>
        <v>टेस्टट्यूब शिशु ke barme वीडियो बनाओ।</v>
      </c>
      <c r="C43" s="1" t="s">
        <v>7</v>
      </c>
      <c r="D43" s="1" t="s">
        <v>5</v>
      </c>
    </row>
    <row r="44" spans="1:4" ht="13.2" x14ac:dyDescent="0.25">
      <c r="A44" s="1" t="s">
        <v>50</v>
      </c>
      <c r="B44" t="str">
        <f ca="1">IFERROR(__xludf.DUMMYFUNCTION("GOOGLETRANSLATE(B44,""en"",""hi"")"),"समलैंगिक लॉग Ladko का हिस्सा pakhadne mein jyada ब्याज rakhte hain")</f>
        <v>समलैंगिक लॉग Ladko का हिस्सा pakhadne mein jyada ब्याज rakhte hain</v>
      </c>
      <c r="C44" s="1" t="s">
        <v>13</v>
      </c>
      <c r="D44" s="1" t="s">
        <v>29</v>
      </c>
    </row>
    <row r="45" spans="1:4" ht="13.2" x14ac:dyDescent="0.25">
      <c r="A45" s="1" t="s">
        <v>51</v>
      </c>
      <c r="B45" t="str">
        <f ca="1">IFERROR(__xludf.DUMMYFUNCTION("GOOGLETRANSLATE(B45,""en"",""hi"")"),"फ्लेविया और नेहा गुप्ता को तो अपनी दुकान चलाने से ही मतलब है .. महिला
ससक्तिकरण का जूटा दिखावा करने से ही इनके गैर सरकारी संगठन को लाखों-करोड़ों रुपये का फंड
मिलता है ...")</f>
        <v>फ्लेविया और नेहा गुप्ता को तो अपनी दुकान चलाने से ही मतलब है .. महिला
ससक्तिकरण का जूटा दिखावा करने से ही इनके गैर सरकारी संगठन को लाखों-करोड़ों रुपये का फंड
मिलता है ...</v>
      </c>
      <c r="C45" s="1" t="s">
        <v>13</v>
      </c>
      <c r="D45" s="1" t="s">
        <v>5</v>
      </c>
    </row>
    <row r="46" spans="1:4" ht="13.2" x14ac:dyDescent="0.25">
      <c r="A46" s="1" t="s">
        <v>52</v>
      </c>
      <c r="B46" t="str">
        <f ca="1">IFERROR(__xludf.DUMMYFUNCTION("GOOGLETRANSLATE(B46,""en"",""hi"")"),"गृहभाषा होता है भाई ....")</f>
        <v>गृहभाषा होता है भाई ....</v>
      </c>
      <c r="C46" s="1" t="s">
        <v>7</v>
      </c>
      <c r="D46" s="1" t="s">
        <v>5</v>
      </c>
    </row>
    <row r="47" spans="1:4" ht="13.2" x14ac:dyDescent="0.25">
      <c r="A47" s="1" t="s">
        <v>53</v>
      </c>
      <c r="B47" t="str">
        <f ca="1">IFERROR(__xludf.DUMMYFUNCTION("GOOGLETRANSLATE(B47,""en"",""hi"")"),"Pehle दिल्ली राज्य Nahi hai बेवकूफ hai ut ek wo")</f>
        <v>Pehle दिल्ली राज्य Nahi hai बेवकूफ hai ut ek wo</v>
      </c>
      <c r="C47" s="1" t="s">
        <v>13</v>
      </c>
      <c r="D47" s="1" t="s">
        <v>5</v>
      </c>
    </row>
    <row r="48" spans="1:4" ht="13.2" x14ac:dyDescent="0.25">
      <c r="A48" s="1" t="s">
        <v>54</v>
      </c>
      <c r="B48" t="str">
        <f ca="1">IFERROR(__xludf.DUMMYFUNCTION("GOOGLETRANSLATE(B48,""en"",""hi"")"),"aur Banao कानून")</f>
        <v>aur Banao कानून</v>
      </c>
      <c r="C48" s="1" t="s">
        <v>7</v>
      </c>
      <c r="D48" s="1" t="s">
        <v>5</v>
      </c>
    </row>
    <row r="49" spans="1:4" ht="13.2" x14ac:dyDescent="0.25">
      <c r="A49" s="1" t="s">
        <v>55</v>
      </c>
      <c r="B49" t="str">
        <f ca="1">IFERROR(__xludf.DUMMYFUNCTION("GOOGLETRANSLATE(B49,""en"",""hi"")"),"ISKIH BIRUDH पुरी tarah से KARBAI होनी CHAHIYA। AUR KI देश KIH BIRUDG
CHAKRANTA karne KE लिया ISKOH गिरफ्तारी कर्ण CHAHIYA AUR में Jayse पागल KUTTIO
KOH जेल मुख्य दाल DENA CHAHIYA यू हमेशा यू हमेशा KEH लिया। जय हिंद BANDEMATARAM
🇮🇳🙏🇮🇳🙏🇮🇳🙏🇮🇳🙏")</f>
        <v>ISKIH BIRUDH पुरी tarah से KARBAI होनी CHAHIYA। AUR KI देश KIH BIRUDG
CHAKRANTA karne KE लिया ISKOH गिरफ्तारी कर्ण CHAHIYA AUR में Jayse पागल KUTTIO
KOH जेल मुख्य दाल DENA CHAHIYA यू हमेशा यू हमेशा KEH लिया। जय हिंद BANDEMATARAM
🇮🇳🙏🇮🇳🙏🇮🇳🙏🇮🇳🙏</v>
      </c>
      <c r="C49" s="1" t="s">
        <v>4</v>
      </c>
      <c r="D49" s="1" t="s">
        <v>29</v>
      </c>
    </row>
    <row r="50" spans="1:4" ht="13.2" x14ac:dyDescent="0.25">
      <c r="A50" s="1" t="s">
        <v>56</v>
      </c>
      <c r="B50" t="str">
        <f ca="1">IFERROR(__xludf.DUMMYFUNCTION("GOOGLETRANSLATE(B50,""en"",""hi"")"),"Kaunsi फिर afeem Phoonk ke आई hai तु चरस। Gandee औरत। औरत ke नाम पे
dhabba।")</f>
        <v>Kaunsi फिर afeem Phoonk ke आई hai तु चरस। Gandee औरत। औरत ke नाम पे
dhabba।</v>
      </c>
      <c r="C50" s="1" t="s">
        <v>4</v>
      </c>
      <c r="D50" s="1" t="s">
        <v>5</v>
      </c>
    </row>
    <row r="51" spans="1:4" ht="13.2" x14ac:dyDescent="0.25">
      <c r="A51" s="1" t="s">
        <v>57</v>
      </c>
      <c r="B51" t="str">
        <f ca="1">IFERROR(__xludf.DUMMYFUNCTION("GOOGLETRANSLATE(B51,""en"",""hi"")"),"@Akshit सिंह तेरी बहन ko na मात्र रॉकेट भाई bhej मुझे bethne keliya")</f>
        <v>@Akshit सिंह तेरी बहन ko na मात्र रॉकेट भाई bhej मुझे bethne keliya</v>
      </c>
      <c r="C51" s="1" t="s">
        <v>4</v>
      </c>
      <c r="D51" s="1" t="s">
        <v>29</v>
      </c>
    </row>
    <row r="52" spans="1:4" ht="13.2" x14ac:dyDescent="0.25">
      <c r="A52" s="1" t="s">
        <v>58</v>
      </c>
      <c r="B52" t="str">
        <f ca="1">IFERROR(__xludf.DUMMYFUNCTION("GOOGLETRANSLATE(B52,""en"",""hi"")"),"मुझे लगता है कि मुझे humare yaha भी सेना मत पूछो नीति होनी नहीं बताया
chahiye .... लेकिन अगर कोई pakada jata वह करने के लिए उसको कादी saja होनी chahiye")</f>
        <v>मुझे लगता है कि मुझे humare yaha भी सेना मत पूछो नीति होनी नहीं बताया
chahiye .... लेकिन अगर कोई pakada jata वह करने के लिए उसको कादी saja होनी chahiye</v>
      </c>
      <c r="C52" s="1" t="s">
        <v>7</v>
      </c>
      <c r="D52" s="1" t="s">
        <v>5</v>
      </c>
    </row>
    <row r="53" spans="1:4" ht="13.2" x14ac:dyDescent="0.25">
      <c r="A53" s="1" t="s">
        <v>59</v>
      </c>
      <c r="B53" t="str">
        <f ca="1">IFERROR(__xludf.DUMMYFUNCTION("GOOGLETRANSLATE(B53,""en"",""hi"")"),"Ekbar पर देख lijiye .. मैं और plz समीक्षा करने के लिए एक दो बंगाली फिल्म hai विंची da.ho खातिर
kijiye")</f>
        <v>Ekbar पर देख lijiye .. मैं और plz समीक्षा करने के लिए एक दो बंगाली फिल्म hai विंची da.ho खातिर
kijiye</v>
      </c>
      <c r="C53" s="1" t="s">
        <v>7</v>
      </c>
      <c r="D53" s="1" t="s">
        <v>5</v>
      </c>
    </row>
    <row r="54" spans="1:4" ht="13.2" x14ac:dyDescent="0.25">
      <c r="A54" s="1" t="s">
        <v>60</v>
      </c>
      <c r="B54" t="str">
        <f ca="1">IFERROR(__xludf.DUMMYFUNCTION("GOOGLETRANSLATE(B54,""en"",""hi"")"),"इस चैनल को दूसरी दिशा में जा रहा है
Pehle maza अता था समीक्षा dekhne पे
अब फिल्म की बात चोर ke कुछ और ही बात चलती hai")</f>
        <v>इस चैनल को दूसरी दिशा में जा रहा है
Pehle maza अता था समीक्षा dekhne पे
अब फिल्म की बात चोर ke कुछ और ही बात चलती hai</v>
      </c>
      <c r="C54" s="1" t="s">
        <v>13</v>
      </c>
      <c r="D54" s="1" t="s">
        <v>5</v>
      </c>
    </row>
    <row r="55" spans="1:4" ht="13.2" x14ac:dyDescent="0.25">
      <c r="A55" s="1" t="s">
        <v>61</v>
      </c>
      <c r="B55" t="str">
        <f ca="1">IFERROR(__xludf.DUMMYFUNCTION("GOOGLETRANSLATE(B55,""en"",""hi"")"),"हाँ Bann लगा पे हर कोई आदमी galat नही होता समीक्षा bahut Acha ऐसे फिल्म
hai मुख्य Pahle से अर्जुन रेड्डी dekhne ke baad से तु फिल्म इंतजार Ka कर राहा
था ..")</f>
        <v>हाँ Bann लगा पे हर कोई आदमी galat नही होता समीक्षा bahut Acha ऐसे फिल्म
hai मुख्य Pahle से अर्जुन रेड्डी dekhne ke baad से तु फिल्म इंतजार Ka कर राहा
था ..</v>
      </c>
      <c r="C55" s="1" t="s">
        <v>7</v>
      </c>
      <c r="D55" s="1" t="s">
        <v>5</v>
      </c>
    </row>
    <row r="56" spans="1:4" ht="13.2" x14ac:dyDescent="0.25">
      <c r="A56" s="1" t="s">
        <v>62</v>
      </c>
      <c r="B56" t="str">
        <f ca="1">IFERROR(__xludf.DUMMYFUNCTION("GOOGLETRANSLATE(B56,""en"",""hi"")"),"biswobhusan सार isan ko jyada Dhoka deta hai बीवी और प्रेमिका")</f>
        <v>biswobhusan सार isan ko jyada Dhoka deta hai बीवी और प्रेमिका</v>
      </c>
      <c r="C56" s="1" t="s">
        <v>7</v>
      </c>
      <c r="D56" s="1" t="s">
        <v>5</v>
      </c>
    </row>
    <row r="57" spans="1:4" ht="13.2" x14ac:dyDescent="0.25">
      <c r="A57" s="1" t="s">
        <v>63</v>
      </c>
      <c r="B57" t="str">
        <f ca="1">IFERROR(__xludf.DUMMYFUNCTION("GOOGLETRANSLATE(B57,""en"",""hi"")"),"सुपर वीडियो bhaiyo")</f>
        <v>सुपर वीडियो bhaiyo</v>
      </c>
      <c r="C57" s="1" t="s">
        <v>7</v>
      </c>
      <c r="D57" s="1" t="s">
        <v>5</v>
      </c>
    </row>
    <row r="58" spans="1:4" ht="13.2" x14ac:dyDescent="0.25">
      <c r="A58" s="1" t="s">
        <v>64</v>
      </c>
      <c r="B58" t="str">
        <f ca="1">IFERROR(__xludf.DUMMYFUNCTION("GOOGLETRANSLATE(B58,""en"",""hi"")"),"भाई जिसको जो Krna hai Kro")</f>
        <v>भाई जिसको जो Krna hai Kro</v>
      </c>
      <c r="C58" s="1" t="s">
        <v>7</v>
      </c>
      <c r="D58" s="1" t="s">
        <v>5</v>
      </c>
    </row>
    <row r="59" spans="1:4" ht="13.2" x14ac:dyDescent="0.25">
      <c r="A59" s="1" t="s">
        <v>65</v>
      </c>
      <c r="B59" t="str">
        <f ca="1">IFERROR(__xludf.DUMMYFUNCTION("GOOGLETRANSLATE(B59,""en"",""hi"")"),"बकवास लड़का नही सर प्ले ब्वॉय होता है")</f>
        <v>बकवास लड़का नही सर प्ले ब्वॉय होता है</v>
      </c>
      <c r="C59" s="1" t="s">
        <v>7</v>
      </c>
      <c r="D59" s="1" t="s">
        <v>29</v>
      </c>
    </row>
    <row r="60" spans="1:4" ht="13.2" x14ac:dyDescent="0.25">
      <c r="A60" s="1" t="s">
        <v>66</v>
      </c>
      <c r="B60" t="str">
        <f ca="1">IFERROR(__xludf.DUMMYFUNCTION("GOOGLETRANSLATE(B60,""en"",""hi"")"),"गौमाता पी भी वीडियो bnado ek baar")</f>
        <v>गौमाता पी भी वीडियो bnado ek baar</v>
      </c>
      <c r="C60" s="1" t="s">
        <v>7</v>
      </c>
      <c r="D60" s="1" t="s">
        <v>5</v>
      </c>
    </row>
    <row r="61" spans="1:4" ht="13.2" x14ac:dyDescent="0.25">
      <c r="A61" s="1" t="s">
        <v>67</v>
      </c>
      <c r="B61" t="str">
        <f ca="1">IFERROR(__xludf.DUMMYFUNCTION("GOOGLETRANSLATE(B61,""en"",""hi"")"),"@sanjay amarnani Toh फिर sirf अक्षय कुमार को मुझ्े कोई समस्या हाय कर UDA
नही।")</f>
        <v>@sanjay amarnani Toh फिर sirf अक्षय कुमार को मुझ्े कोई समस्या हाय कर UDA
नही।</v>
      </c>
      <c r="C61" s="1" t="s">
        <v>7</v>
      </c>
      <c r="D61" s="1" t="s">
        <v>5</v>
      </c>
    </row>
    <row r="62" spans="1:4" ht="13.2" x14ac:dyDescent="0.25">
      <c r="A62" s="1" t="s">
        <v>68</v>
      </c>
      <c r="B62" t="str">
        <f ca="1">IFERROR(__xludf.DUMMYFUNCTION("GOOGLETRANSLATE(B62,""en"",""hi"")"),"Badia थी")</f>
        <v>Badia थी</v>
      </c>
      <c r="C62" s="1" t="s">
        <v>7</v>
      </c>
      <c r="D62" s="1" t="s">
        <v>5</v>
      </c>
    </row>
    <row r="63" spans="1:4" ht="13.2" x14ac:dyDescent="0.25">
      <c r="A63" s="1" t="s">
        <v>69</v>
      </c>
      <c r="B63" t="str">
        <f ca="1">IFERROR(__xludf.DUMMYFUNCTION("GOOGLETRANSLATE(B63,""en"",""hi"")"),"Faminsto बोलती कतरनें hai tum दुर्गा हो तुम काली हो
मुख्य कहता हू tum rakschi तड़का aur शूर्पणखा हो। हा हा हा हा हा हा")</f>
        <v>Faminsto बोलती कतरनें hai tum दुर्गा हो तुम काली हो
मुख्य कहता हू tum rakschi तड़का aur शूर्पणखा हो। हा हा हा हा हा हा</v>
      </c>
      <c r="C63" s="1" t="s">
        <v>13</v>
      </c>
      <c r="D63" s="1" t="s">
        <v>5</v>
      </c>
    </row>
    <row r="64" spans="1:4" ht="13.2" x14ac:dyDescent="0.25">
      <c r="A64" s="1" t="s">
        <v>70</v>
      </c>
      <c r="B64" t="str">
        <f ca="1">IFERROR(__xludf.DUMMYFUNCTION("GOOGLETRANSLATE(B64,""en"",""hi"")"),"@vivek शाही Acha भाई")</f>
        <v>@vivek शाही Acha भाई</v>
      </c>
      <c r="C64" s="1" t="s">
        <v>7</v>
      </c>
      <c r="D64" s="1" t="s">
        <v>5</v>
      </c>
    </row>
    <row r="65" spans="1:4" ht="13.2" x14ac:dyDescent="0.25">
      <c r="A65" s="1" t="s">
        <v>71</v>
      </c>
      <c r="B65" t="str">
        <f ca="1">IFERROR(__xludf.DUMMYFUNCTION("GOOGLETRANSLATE(B65,""en"",""hi"")"),"एम bhut Khush hu bhut Accha दृश्य देते ज धन्यवाद भाई फिल्में Buri tarah से एपी
विचार बदलने kr राहा hai ajkal एएसआई Acchi फिल्में hmara देश साही दिशा में बने
मीटर jaega")</f>
        <v>एम bhut Khush hu bhut Accha दृश्य देते ज धन्यवाद भाई फिल्में Buri tarah से एपी
विचार बदलने kr राहा hai ajkal एएसआई Acchi फिल्में hmara देश साही दिशा में बने
मीटर jaega</v>
      </c>
      <c r="C65" s="1" t="s">
        <v>7</v>
      </c>
      <c r="D65" s="1" t="s">
        <v>5</v>
      </c>
    </row>
    <row r="66" spans="1:4" ht="13.2" x14ac:dyDescent="0.25">
      <c r="A66" s="1" t="s">
        <v>72</v>
      </c>
      <c r="B66" t="str">
        <f ca="1">IFERROR(__xludf.DUMMYFUNCTION("GOOGLETRANSLATE(B66,""en"",""hi"")"),"ये नारीवादी ladkiya करे के लिए theek
मैं और लड़के करे के लिए gand जल जाति hai 😂😂😀")</f>
        <v>ये नारीवादी ladkiya करे के लिए theek
मैं और लड़के करे के लिए gand जल जाति hai 😂😂😀</v>
      </c>
      <c r="C66" s="1" t="s">
        <v>13</v>
      </c>
      <c r="D66" s="1" t="s">
        <v>29</v>
      </c>
    </row>
    <row r="67" spans="1:4" ht="13.2" x14ac:dyDescent="0.25">
      <c r="A67" s="1" t="s">
        <v>73</v>
      </c>
      <c r="B67" t="str">
        <f ca="1">IFERROR(__xludf.DUMMYFUNCTION("GOOGLETRANSLATE(B67,""en"",""hi"")"),"[03:51] (https://www.youtube.com/watch?v=N_ZMfQMZos0&amp;t=3m51s)
प्वाइंट ध्यान दिया जाना चाहिए
बोल बोल ke Thak gya माई भी सराय chutiya लॉगऑन ko")</f>
        <v>[03:51] (https://www.youtube.com/watch?v=N_ZMfQMZos0&amp;t=3m51s)
प्वाइंट ध्यान दिया जाना चाहिए
बोल बोल ke Thak gya माई भी सराय chutiya लॉगऑन ko</v>
      </c>
      <c r="C67" s="1" t="s">
        <v>7</v>
      </c>
      <c r="D67" s="1" t="s">
        <v>5</v>
      </c>
    </row>
    <row r="68" spans="1:4" ht="13.2" x14ac:dyDescent="0.25">
      <c r="A68" s="1" t="s">
        <v>74</v>
      </c>
      <c r="B68" t="str">
        <f ca="1">IFERROR(__xludf.DUMMYFUNCTION("GOOGLETRANSLATE(B68,""en"",""hi"")"),"SIR कबीर सिंह KA पहला दृश्य बिस्तर MAI शाहिद कपूर और कैरा आडवाणी को बिस्तर
बराबर DIKHAYA GAYA HAI ..... muje PEHELE लगा की नीले रंग फिल्म HAI क्या?")</f>
        <v>SIR कबीर सिंह KA पहला दृश्य बिस्तर MAI शाहिद कपूर और कैरा आडवाणी को बिस्तर
बराबर DIKHAYA GAYA HAI ..... muje PEHELE लगा की नीले रंग फिल्म HAI क्या?</v>
      </c>
      <c r="C68" s="1" t="s">
        <v>7</v>
      </c>
      <c r="D68" s="1" t="s">
        <v>5</v>
      </c>
    </row>
    <row r="69" spans="1:4" ht="13.2" x14ac:dyDescent="0.25">
      <c r="A69" s="1" t="s">
        <v>75</v>
      </c>
      <c r="B69" t="str">
        <f ca="1">IFERROR(__xludf.DUMMYFUNCTION("GOOGLETRANSLATE(B69,""en"",""hi"")"),"सेना प्रमुख द्वारा bilkul सही फैसला
Kyuki तु लॉग poori सेना ko khrab kr skte ज")</f>
        <v>सेना प्रमुख द्वारा bilkul सही फैसला
Kyuki तु लॉग poori सेना ko khrab kr skte ज</v>
      </c>
      <c r="C69" s="1" t="s">
        <v>7</v>
      </c>
      <c r="D69" s="1" t="s">
        <v>5</v>
      </c>
    </row>
    <row r="70" spans="1:4" ht="13.2" x14ac:dyDescent="0.25">
      <c r="A70" s="1" t="s">
        <v>76</v>
      </c>
      <c r="B70" t="str">
        <f ca="1">IFERROR(__xludf.DUMMYFUNCTION("GOOGLETRANSLATE(B70,""en"",""hi"")"),"Ladaki shadi se pehle kisi doosre ladake से प्यार krti थी और Ladaki ke माता-पिता
Ladaki की शादी uski मर्जी ke Khilaf kr देते hai। iss ke करण Ladaki Apani
shadi ko torrna hai chahati। iss ke चलते wo Ladaki apne पति aur uske
faimily ke sbhi सदस्यों ke sath "&amp;"jhagrra करके 498 ए कानून का गलत उपयोग करती
hai। Ladaki ke माता-पिता भी uski iss Galti का poora sath देते hai")</f>
        <v>Ladaki shadi se pehle kisi doosre ladake से प्यार krti थी और Ladaki ke माता-पिता
Ladaki की शादी uski मर्जी ke Khilaf kr देते hai। iss ke करण Ladaki Apani
shadi ko torrna hai chahati। iss ke चलते wo Ladaki apne पति aur uske
faimily ke sbhi सदस्यों ke sath jhagrra करके 498 ए कानून का गलत उपयोग करती
hai। Ladaki ke माता-पिता भी uski iss Galti का poora sath देते hai</v>
      </c>
      <c r="C70" s="1" t="s">
        <v>7</v>
      </c>
      <c r="D70" s="1" t="s">
        <v>5</v>
      </c>
    </row>
    <row r="71" spans="1:4" ht="13.2" x14ac:dyDescent="0.25">
      <c r="A71" s="1" t="s">
        <v>77</v>
      </c>
      <c r="B71" t="str">
        <f ca="1">IFERROR(__xludf.DUMMYFUNCTION("GOOGLETRANSLATE(B71,""en"",""hi"")"),"😂😂 उनको ना कबीर सिंह ke reviw क्रने कश्मीर पैसे nhi diye")</f>
        <v>😂😂 उनको ना कबीर सिंह ke reviw क्रने कश्मीर पैसे nhi diye</v>
      </c>
      <c r="C71" s="1" t="s">
        <v>7</v>
      </c>
      <c r="D71" s="1" t="s">
        <v>5</v>
      </c>
    </row>
    <row r="72" spans="1:4" ht="13.2" x14ac:dyDescent="0.25">
      <c r="A72" s="1" t="s">
        <v>78</v>
      </c>
      <c r="B72" t="str">
        <f ca="1">IFERROR(__xludf.DUMMYFUNCTION("GOOGLETRANSLATE(B72,""en"",""hi"")"),"ऊ सुचरिता ऊ bhosdiwali सुचरिता, 🤣🤣🤣🤣 अति feministo की जाली 🤣🤣🤣 हम sb
देखेंगे तु फिल्म ☺☺ feministo की मा का बड़ा वाला bhosda 🤣🤣🤣")</f>
        <v>ऊ सुचरिता ऊ bhosdiwali सुचरिता, 🤣🤣🤣🤣 अति feministo की जाली 🤣🤣🤣 हम sb
देखेंगे तु फिल्म ☺☺ feministo की मा का बड़ा वाला bhosda 🤣🤣🤣</v>
      </c>
      <c r="C72" s="1" t="s">
        <v>4</v>
      </c>
      <c r="D72" s="1" t="s">
        <v>29</v>
      </c>
    </row>
    <row r="73" spans="1:4" ht="13.2" x14ac:dyDescent="0.25">
      <c r="A73" s="1" t="s">
        <v>79</v>
      </c>
      <c r="B73" t="str">
        <f ca="1">IFERROR(__xludf.DUMMYFUNCTION("GOOGLETRANSLATE(B73,""en"",""hi"")"),"बीटा तू अपना संभल तु hmara बात एचएम samjh लेंगे")</f>
        <v>बीटा तू अपना संभल तु hmara बात एचएम samjh लेंगे</v>
      </c>
      <c r="C73" s="1" t="s">
        <v>4</v>
      </c>
      <c r="D73" s="1" t="s">
        <v>5</v>
      </c>
    </row>
    <row r="74" spans="1:4" ht="13.2" x14ac:dyDescent="0.25">
      <c r="A74" s="1" t="s">
        <v>80</v>
      </c>
      <c r="B74" t="str">
        <f ca="1">IFERROR(__xludf.DUMMYFUNCTION("GOOGLETRANSLATE(B74,""en"",""hi"")"),"भाई आईएसई nhi jhel paunga अब")</f>
        <v>भाई आईएसई nhi jhel paunga अब</v>
      </c>
      <c r="C74" s="1" t="s">
        <v>13</v>
      </c>
      <c r="D74" s="1" t="s">
        <v>5</v>
      </c>
    </row>
    <row r="75" spans="1:4" ht="13.2" x14ac:dyDescent="0.25">
      <c r="A75" s="1" t="s">
        <v>81</v>
      </c>
      <c r="B75" t="str">
        <f ca="1">IFERROR(__xludf.DUMMYFUNCTION("GOOGLETRANSLATE(B75,""en"",""hi"")"),"@PAYAS Payas ohk लेकिन हर लड़की aap Jesi nhi होती ..... Tume Krna ज चुंबन जिसे द्वि
Kro ...... dekhte हाय chipap jao मुझे कोई समस्या नहीं है ......")</f>
        <v>@PAYAS Payas ohk लेकिन हर लड़की aap Jesi nhi होती ..... Tume Krna ज चुंबन जिसे द्वि
Kro ...... dekhte हाय chipap jao मुझे कोई समस्या नहीं है ......</v>
      </c>
      <c r="C75" s="1" t="s">
        <v>7</v>
      </c>
      <c r="D75" s="1" t="s">
        <v>5</v>
      </c>
    </row>
    <row r="76" spans="1:4" ht="13.2" x14ac:dyDescent="0.25">
      <c r="A76" s="1" t="s">
        <v>82</v>
      </c>
      <c r="B76" t="str">
        <f ca="1">IFERROR(__xludf.DUMMYFUNCTION("GOOGLETRANSLATE(B76,""en"",""hi"")"),"Vai हाँ सब Lobi बाजी चल राहा hain ले कबीर सिंह की व्यापार kam ho aur
भारत dekhne जाए .... सरल लोग ....")</f>
        <v>Vai हाँ सब Lobi बाजी चल राहा hain ले कबीर सिंह की व्यापार kam ho aur
भारत dekhne जाए .... सरल लोग ....</v>
      </c>
      <c r="C76" s="1" t="s">
        <v>13</v>
      </c>
      <c r="D76" s="1" t="s">
        <v>5</v>
      </c>
    </row>
    <row r="77" spans="1:4" ht="13.2" x14ac:dyDescent="0.25">
      <c r="A77" s="1" t="s">
        <v>83</v>
      </c>
      <c r="B77" t="str">
        <f ca="1">IFERROR(__xludf.DUMMYFUNCTION("GOOGLETRANSLATE(B77,""en"",""hi"")"),"एक बार एक किंवदंती कहा,
'Jabtak हिंदुस्तान मुझे सिनेमा लॉग ऑन हा chutiya Bante rahenge'")</f>
        <v>एक बार एक किंवदंती कहा,
'Jabtak हिंदुस्तान मुझे सिनेमा लॉग ऑन हा chutiya Bante rahenge'</v>
      </c>
      <c r="C77" s="1" t="s">
        <v>13</v>
      </c>
      <c r="D77" s="1" t="s">
        <v>5</v>
      </c>
    </row>
    <row r="78" spans="1:4" ht="13.2" x14ac:dyDescent="0.25">
      <c r="A78" s="1" t="s">
        <v>84</v>
      </c>
      <c r="B78" t="str">
        <f ca="1">IFERROR(__xludf.DUMMYFUNCTION("GOOGLETRANSLATE(B78,""en"",""hi"")"),"उदारवादियों और नारीवादियों ke MKB")</f>
        <v>उदारवादियों और नारीवादियों ke MKB</v>
      </c>
      <c r="C78" s="1" t="s">
        <v>4</v>
      </c>
      <c r="D78" s="1" t="s">
        <v>29</v>
      </c>
    </row>
    <row r="79" spans="1:4" ht="13.2" x14ac:dyDescent="0.25">
      <c r="A79" s="1" t="s">
        <v>85</v>
      </c>
      <c r="B79" t="str">
        <f ca="1">IFERROR(__xludf.DUMMYFUNCTION("GOOGLETRANSLATE(B79,""en"",""hi"")"),"बी **** चोद Jitna लोकप्रियता kitaab likhne से नही मिला .. देश की माँ बहन
करके मिल गया ... 😁😁😁 अब अगला लक्ष्य अश्लील व्यापार में शामिल होने के ... पुरस्कार तो पाका
milega😁😁😁")</f>
        <v>बी **** चोद Jitna लोकप्रियता kitaab likhne से नही मिला .. देश की माँ बहन
करके मिल गया ... 😁😁😁 अब अगला लक्ष्य अश्लील व्यापार में शामिल होने के ... पुरस्कार तो पाका
milega😁😁😁</v>
      </c>
      <c r="C79" s="1" t="s">
        <v>4</v>
      </c>
      <c r="D79" s="1" t="s">
        <v>29</v>
      </c>
    </row>
    <row r="80" spans="1:4" ht="13.2" x14ac:dyDescent="0.25">
      <c r="A80" s="1" t="s">
        <v>86</v>
      </c>
      <c r="B80" t="str">
        <f ca="1">IFERROR(__xludf.DUMMYFUNCTION("GOOGLETRANSLATE(B80,""en"",""hi"")"),"Hahaha तु व्यावहारिक रूप से होता है? 😂 कितने दवाओं ले Rakhe ज भाई धुन?")</f>
        <v>Hahaha तु व्यावहारिक रूप से होता है? 😂 कितने दवाओं ले Rakhe ज भाई धुन?</v>
      </c>
      <c r="C80" s="1" t="s">
        <v>7</v>
      </c>
      <c r="D80" s="1" t="s">
        <v>5</v>
      </c>
    </row>
    <row r="81" spans="1:4" ht="13.2" x14ac:dyDescent="0.25">
      <c r="A81" s="1" t="s">
        <v>87</v>
      </c>
      <c r="B81" t="str">
        <f ca="1">IFERROR(__xludf.DUMMYFUNCTION("GOOGLETRANSLATE(B81,""en"",""hi"")"),"@Ahmad बलूच hahahah अबे gajni कौन ज wo आमिर खान वाला ??????
बारी चिंता hai bhai तुझे सेना की ....
कितना खली fokat समय ज तेरे ko हो")</f>
        <v>@Ahmad बलूच hahahah अबे gajni कौन ज wo आमिर खान वाला ??????
बारी चिंता hai bhai तुझे सेना की ....
कितना खली fokat समय ज तेरे ko हो</v>
      </c>
      <c r="C81" s="1" t="s">
        <v>7</v>
      </c>
      <c r="D81" s="1" t="s">
        <v>5</v>
      </c>
    </row>
    <row r="82" spans="1:4" ht="13.2" x14ac:dyDescent="0.25">
      <c r="A82" s="1" t="s">
        <v>88</v>
      </c>
      <c r="B82" t="str">
        <f ca="1">IFERROR(__xludf.DUMMYFUNCTION("GOOGLETRANSLATE(B82,""en"",""hi"")"),"Ramadhir सिंह।")</f>
        <v>Ramadhir सिंह।</v>
      </c>
      <c r="C82" s="1" t="s">
        <v>7</v>
      </c>
      <c r="D82" s="1" t="s">
        <v>5</v>
      </c>
    </row>
    <row r="83" spans="1:4" ht="13.2" x14ac:dyDescent="0.25">
      <c r="A83" s="1" t="s">
        <v>89</v>
      </c>
      <c r="B83" t="str">
        <f ca="1">IFERROR(__xludf.DUMMYFUNCTION("GOOGLETRANSLATE(B83,""en"",""hi"")"),"कुछ तो नया sikhne Ko मिला sir👌👌👌")</f>
        <v>कुछ तो नया sikhne Ko मिला sir👌👌👌</v>
      </c>
      <c r="C83" s="1" t="s">
        <v>7</v>
      </c>
      <c r="D83" s="1" t="s">
        <v>5</v>
      </c>
    </row>
    <row r="84" spans="1:4" ht="13.2" x14ac:dyDescent="0.25">
      <c r="A84" s="1" t="s">
        <v>90</v>
      </c>
      <c r="B84" t="str">
        <f ca="1">IFERROR(__xludf.DUMMYFUNCTION("GOOGLETRANSLATE(B84,""en"",""hi"")"),"हिन्दुओ के लिए अत्यन्त जरूरी सूचना -
जब आप ओला या uber बुक करें तो मुस्लिम ड्राइवर होने पर बुकिंग को कैंसिल जरूर कर
दें, आजकल मुसलमानों ने टैक्सी जिहाद शुरू कर दिया है, ये अपनी ही हिन्दू सवारी
का कत्ल कर देते हैं और उनका सामान लूट लेते हैं। ये हिन्दुओं को"&amp;" खत्म करने का एक
नया हथकण्डा अपनाया जा रहा है।
इस टैक्सी जिहाद का एक छोटा सा उदाहरण है - मेरठ का टैक्सी ड्राइवर सलीम, जो 120
दिन में 250 हिन्दुओं का कत्ल कर चुका था।
इसलिए जब भी आप किसी ऑटो, रिक्शा, टैक्सी आदि में बैठें तो उस वाहन पर देवी
देवताओं की तस्वी"&amp;"र जरूर देखें, अगर तस्वीर नहीं है तो उस गाड़ी में बिल्कुल न
बैठें.मतलब यह है कि किसी भी मुस्लिम ड्राइवर की गाड़ी में आप भूलकर भी न बैठें।
यह मैसेज सिर्फ पढ़कर मनोरंजन करने के लिए नहीं है, मनोरंजन करने वाले 100
हिन्दुओं की जगह इस मैसेज को 10 गम्भीर हिन्दू प"&amp;"ढ़ें और अमल करें तो ज्यादा खुशी
होगी।
और जिन हिन्दुओ को अपने बच्चों के भविष्य की चिन्ता है, वो यूट्यूब पर नरसिंह
वाणी, सत्य सनातन, हिन्दू प्रकाशक, चैनल जरूर देखें। ये आये दिन होने वाली
हिन्दू हत्याओं का खुलासा करते हैं और एक एक अत्याचार को दिखाते हैं, जबक"&amp;"ि मीडिया
हिन्दुओ की हत्या, बलात्कार पर चुप रहती है")</f>
        <v>हिन्दुओ के लिए अत्यन्त जरूरी सूचना -
जब आप ओला या uber बुक करें तो मुस्लिम ड्राइवर होने पर बुकिंग को कैंसिल जरूर कर
दें, आजकल मुसलमानों ने टैक्सी जिहाद शुरू कर दिया है, ये अपनी ही हिन्दू सवारी
का कत्ल कर देते हैं और उनका सामान लूट लेते हैं। ये हिन्दुओं को खत्म करने का एक
नया हथकण्डा अपनाया जा रहा है।
इस टैक्सी जिहाद का एक छोटा सा उदाहरण है - मेरठ का टैक्सी ड्राइवर सलीम, जो 120
दिन में 250 हिन्दुओं का कत्ल कर चुका था।
इसलिए जब भी आप किसी ऑटो, रिक्शा, टैक्सी आदि में बैठें तो उस वाहन पर देवी
देवताओं की तस्वीर जरूर देखें, अगर तस्वीर नहीं है तो उस गाड़ी में बिल्कुल न
बैठें.मतलब यह है कि किसी भी मुस्लिम ड्राइवर की गाड़ी में आप भूलकर भी न बैठें।
यह मैसेज सिर्फ पढ़कर मनोरंजन करने के लिए नहीं है, मनोरंजन करने वाले 100
हिन्दुओं की जगह इस मैसेज को 10 गम्भीर हिन्दू पढ़ें और अमल करें तो ज्यादा खुशी
होगी।
और जिन हिन्दुओ को अपने बच्चों के भविष्य की चिन्ता है, वो यूट्यूब पर नरसिंह
वाणी, सत्य सनातन, हिन्दू प्रकाशक, चैनल जरूर देखें। ये आये दिन होने वाली
हिन्दू हत्याओं का खुलासा करते हैं और एक एक अत्याचार को दिखाते हैं, जबकि मीडिया
हिन्दुओ की हत्या, बलात्कार पर चुप रहती है</v>
      </c>
      <c r="C84" s="1" t="s">
        <v>7</v>
      </c>
      <c r="D84" s="1" t="s">
        <v>5</v>
      </c>
    </row>
    <row r="85" spans="1:4" ht="13.2" x14ac:dyDescent="0.25">
      <c r="A85" s="1" t="s">
        <v>91</v>
      </c>
      <c r="B85" t="str">
        <f ca="1">IFERROR(__xludf.DUMMYFUNCTION("GOOGLETRANSLATE(B85,""en"",""hi"")"),"साही Kaha apne")</f>
        <v>साही Kaha apne</v>
      </c>
      <c r="C85" s="1" t="s">
        <v>7</v>
      </c>
      <c r="D85" s="1" t="s">
        <v>5</v>
      </c>
    </row>
    <row r="86" spans="1:4" ht="13.2" x14ac:dyDescent="0.25">
      <c r="A86" s="1" t="s">
        <v>92</v>
      </c>
      <c r="B86" t="str">
        <f ca="1">IFERROR(__xludf.DUMMYFUNCTION("GOOGLETRANSLATE(B86,""en"",""hi"")"),"बॉलीवुड फिल्म सच मुझे hai ekdam .. hmko ko laghbhag 2 साल Hogya गंदगी
बॉलीवुड फिल्म देखे aur एबीबी आदमी के लिए भी karta ... uski jagah Anime dekhne अंतराल
gya हुन .. जापानी anime ..")</f>
        <v>बॉलीवुड फिल्म सच मुझे hai ekdam .. hmko ko laghbhag 2 साल Hogya गंदगी
बॉलीवुड फिल्म देखे aur एबीबी आदमी के लिए भी karta ... uski jagah Anime dekhne अंतराल
gya हुन .. जापानी anime ..</v>
      </c>
      <c r="C86" s="1" t="s">
        <v>7</v>
      </c>
      <c r="D86" s="1" t="s">
        <v>5</v>
      </c>
    </row>
    <row r="87" spans="1:4" ht="13.2" x14ac:dyDescent="0.25">
      <c r="A87" s="1" t="s">
        <v>93</v>
      </c>
      <c r="B87" t="str">
        <f ca="1">IFERROR(__xludf.DUMMYFUNCTION("GOOGLETRANSLATE(B87,""en"",""hi"")"),"Hadd hai आज कश्मीर लोगो की सोच का, homosexuall लोगो को BHE भगवान वह hai banate
VO प्राकृतिक होती hai महसूस ना bewakuf लॉग कब तु samjhenge k पसंद जेन कुछ
इंसान ko uski पसंद बराबर चोद k करते usse kaise जीना hai uske liye क्या साही
hai आज ko jo Bolte hai मुझ"&amp;"े मार डुंगा तु VO ager kal ko unhe bimari गाय अंतराल
(Jo k unke hissab से bimari hai) टैब लोग इन VO क्या सुस्त कभी सोचा?")</f>
        <v>Hadd hai आज कश्मीर लोगो की सोच का, homosexuall लोगो को BHE भगवान वह hai banate
VO प्राकृतिक होती hai महसूस ना bewakuf लॉग कब तु samjhenge k पसंद जेन कुछ
इंसान ko uski पसंद बराबर चोद k करते usse kaise जीना hai uske liye क्या साही
hai आज ko jo Bolte hai मुझे मार डुंगा तु VO ager kal ko unhe bimari गाय अंतराल
(Jo k unke hissab से bimari hai) टैब लोग इन VO क्या सुस्त कभी सोचा?</v>
      </c>
      <c r="C87" s="1" t="s">
        <v>13</v>
      </c>
      <c r="D87" s="1" t="s">
        <v>5</v>
      </c>
    </row>
    <row r="88" spans="1:4" ht="13.2" x14ac:dyDescent="0.25">
      <c r="A88" s="1" t="s">
        <v>94</v>
      </c>
      <c r="B88" t="str">
        <f ca="1">IFERROR(__xludf.DUMMYFUNCTION("GOOGLETRANSLATE(B88,""en"",""hi"")"),"KRR दिया mene😂😂🤣 तरह Sirf शीर्षक पर देख KRR")</f>
        <v>KRR दिया mene😂😂🤣 तरह Sirf शीर्षक पर देख KRR</v>
      </c>
      <c r="C88" s="1" t="s">
        <v>7</v>
      </c>
      <c r="D88" s="1" t="s">
        <v>5</v>
      </c>
    </row>
    <row r="89" spans="1:4" ht="13.2" x14ac:dyDescent="0.25">
      <c r="A89" s="1" t="s">
        <v>95</v>
      </c>
      <c r="B89" t="str">
        <f ca="1">IFERROR(__xludf.DUMMYFUNCTION("GOOGLETRANSLATE(B89,""en"",""hi"")"),"ऐसा नही योग अभी")</f>
        <v>ऐसा नही योग अभी</v>
      </c>
      <c r="C89" s="1" t="s">
        <v>7</v>
      </c>
      <c r="D89" s="1" t="s">
        <v>5</v>
      </c>
    </row>
    <row r="90" spans="1:4" ht="13.2" x14ac:dyDescent="0.25">
      <c r="A90" s="1" t="s">
        <v>96</v>
      </c>
      <c r="B90" t="str">
        <f ca="1">IFERROR(__xludf.DUMMYFUNCTION("GOOGLETRANSLATE(B90,""en"",""hi"")"),"@Aishwary तिवारी दोस्त uski pasand hai wo konsabi pasand hai karsakta")</f>
        <v>@Aishwary तिवारी दोस्त uski pasand hai wo konsabi pasand hai karsakta</v>
      </c>
      <c r="C90" s="1" t="s">
        <v>7</v>
      </c>
      <c r="D90" s="1" t="s">
        <v>5</v>
      </c>
    </row>
    <row r="91" spans="1:4" ht="13.2" x14ac:dyDescent="0.25">
      <c r="A91" s="1" t="s">
        <v>97</v>
      </c>
      <c r="B91" t="str">
        <f ca="1">IFERROR(__xludf.DUMMYFUNCTION("GOOGLETRANSLATE(B91,""en"",""hi"")"),"चाचा कन्हैया कुमार जिन लोगो को तुम लॉग तु VO समर्थन nhi बोला था दिल्ली के लिए
मुझे भारत तेरे tukde होंगे inshallah inshallah
लिबरल sirf dalle ज khabgress
मैं और iss pehle तू मुझ्े मुख्य pehle भक्त हाय बोल deta हुन मुझ्े मोदी Accha nhi
lgta VO मोदी भी नकली"&amp;" नारीवाद को बढ़ावा देने के कर RHA ज जनसंपर्क tum logo ka doglepan जनसंपर्क
aur Gussa aata ज")</f>
        <v>चाचा कन्हैया कुमार जिन लोगो को तुम लॉग तु VO समर्थन nhi बोला था दिल्ली के लिए
मुझे भारत तेरे tukde होंगे inshallah inshallah
लिबरल sirf dalle ज khabgress
मैं और iss pehle तू मुझ्े मुख्य pehle भक्त हाय बोल deta हुन मुझ्े मोदी Accha nhi
lgta VO मोदी भी नकली नारीवाद को बढ़ावा देने के कर RHA ज जनसंपर्क tum logo ka doglepan जनसंपर्क
aur Gussa aata ज</v>
      </c>
      <c r="C91" s="1" t="s">
        <v>13</v>
      </c>
      <c r="D91" s="1" t="s">
        <v>5</v>
      </c>
    </row>
    <row r="92" spans="1:4" ht="13.2" x14ac:dyDescent="0.25">
      <c r="A92" s="1" t="s">
        <v>98</v>
      </c>
      <c r="B92" t="str">
        <f ca="1">IFERROR(__xludf.DUMMYFUNCTION("GOOGLETRANSLATE(B92,""en"",""hi"")"),"@Abhinav राजपूत हम्म")</f>
        <v>@Abhinav राजपूत हम्म</v>
      </c>
      <c r="C92" s="1" t="s">
        <v>7</v>
      </c>
      <c r="D92" s="1" t="s">
        <v>5</v>
      </c>
    </row>
    <row r="93" spans="1:4" ht="13.2" x14ac:dyDescent="0.25">
      <c r="A93" s="1" t="s">
        <v>99</v>
      </c>
      <c r="B93" t="str">
        <f ca="1">IFERROR(__xludf.DUMMYFUNCTION("GOOGLETRANSLATE(B93,""en"",""hi"")"),"MST 👌👌")</f>
        <v>MST 👌👌</v>
      </c>
      <c r="C93" s="1" t="s">
        <v>7</v>
      </c>
      <c r="D93" s="1" t="s">
        <v>5</v>
      </c>
    </row>
    <row r="94" spans="1:4" ht="13.2" x14ac:dyDescent="0.25">
      <c r="A94" s="1" t="s">
        <v>100</v>
      </c>
      <c r="B94" t="str">
        <f ca="1">IFERROR(__xludf.DUMMYFUNCTION("GOOGLETRANSLATE(B94,""en"",""hi"")"),"मेन वीडियो suni के लिए इस तरह के Kahu
या Dekhi bs टी शर्ट")</f>
        <v>मेन वीडियो suni के लिए इस तरह के Kahu
या Dekhi bs टी शर्ट</v>
      </c>
      <c r="C94" s="1" t="s">
        <v>7</v>
      </c>
      <c r="D94" s="1" t="s">
        <v>5</v>
      </c>
    </row>
    <row r="95" spans="1:4" ht="13.2" x14ac:dyDescent="0.25">
      <c r="A95" s="1" t="s">
        <v>101</v>
      </c>
      <c r="B95" t="str">
        <f ca="1">IFERROR(__xludf.DUMMYFUNCTION("GOOGLETRANSLATE(B95,""en"",""hi"")"),"साही बात prtik भाई")</f>
        <v>साही बात prtik भाई</v>
      </c>
      <c r="C95" s="1" t="s">
        <v>7</v>
      </c>
      <c r="D95" s="1" t="s">
        <v>5</v>
      </c>
    </row>
    <row r="96" spans="1:4" ht="13.2" x14ac:dyDescent="0.25">
      <c r="A96" s="1" t="s">
        <v>102</v>
      </c>
      <c r="B96" t="str">
        <f ca="1">IFERROR(__xludf.DUMMYFUNCTION("GOOGLETRANSLATE(B96,""en"",""hi"")"),"किस ne तु chutiya फिल्म Dekhi हाय nhii😁😁😁 kis")</f>
        <v>किस ne तु chutiya फिल्म Dekhi हाय nhii😁😁😁 kis</v>
      </c>
      <c r="C96" s="1" t="s">
        <v>7</v>
      </c>
      <c r="D96" s="1" t="s">
        <v>5</v>
      </c>
    </row>
    <row r="97" spans="1:4" ht="13.2" x14ac:dyDescent="0.25">
      <c r="A97" s="1" t="s">
        <v>103</v>
      </c>
      <c r="B97" t="str">
        <f ca="1">IFERROR(__xludf.DUMMYFUNCTION("GOOGLETRANSLATE(B97,""en"",""hi"")"),"लड़कियों Gandi होती hain")</f>
        <v>लड़कियों Gandi होती hain</v>
      </c>
      <c r="C97" s="1" t="s">
        <v>13</v>
      </c>
      <c r="D97" s="1" t="s">
        <v>5</v>
      </c>
    </row>
    <row r="98" spans="1:4" ht="13.2" x14ac:dyDescent="0.25">
      <c r="A98" s="1" t="s">
        <v>104</v>
      </c>
      <c r="B98" t="str">
        <f ca="1">IFERROR(__xludf.DUMMYFUNCTION("GOOGLETRANSLATE(B98,""en"",""hi"")"),"कुछ Kahne से PHLE ज़रा सोच ke देखो करने के लिए अगर aap khud समलैंगिक होते करने के लिए aap
khudko aysi बाते बोल sakte तुमको ?? डिजिटल इंडिया को बाद में PHLE Apne दिल या
Dimag की सोच को swach बनाओ .... (कोई राजनीतिक विचारों)")</f>
        <v>कुछ Kahne से PHLE ज़रा सोच ke देखो करने के लिए अगर aap khud समलैंगिक होते करने के लिए aap
khudko aysi बाते बोल sakte तुमको ?? डिजिटल इंडिया को बाद में PHLE Apne दिल या
Dimag की सोच को swach बनाओ .... (कोई राजनीतिक विचारों)</v>
      </c>
      <c r="C98" s="1" t="s">
        <v>13</v>
      </c>
      <c r="D98" s="1" t="s">
        <v>5</v>
      </c>
    </row>
    <row r="99" spans="1:4" ht="13.2" x14ac:dyDescent="0.25">
      <c r="A99" s="1" t="s">
        <v>105</v>
      </c>
      <c r="B99" t="str">
        <f ca="1">IFERROR(__xludf.DUMMYFUNCTION("GOOGLETRANSLATE(B99,""en"",""hi"")"),"@Silly विवाद करनेवाला Apne gand का jhant एसएएफ rakhna।")</f>
        <v>@Silly विवाद करनेवाला Apne gand का jhant एसएएफ rakhna।</v>
      </c>
      <c r="C99" s="1" t="s">
        <v>4</v>
      </c>
      <c r="D99" s="1" t="s">
        <v>29</v>
      </c>
    </row>
    <row r="100" spans="1:4" ht="13.2" x14ac:dyDescent="0.25">
      <c r="A100" s="1" t="s">
        <v>106</v>
      </c>
      <c r="B100" t="str">
        <f ca="1">IFERROR(__xludf.DUMMYFUNCTION("GOOGLETRANSLATE(B100,""en"",""hi"")"),"@raju harami हा भाई")</f>
        <v>@raju harami हा भाई</v>
      </c>
      <c r="C100" s="1" t="s">
        <v>4</v>
      </c>
      <c r="D100" s="1" t="s">
        <v>5</v>
      </c>
    </row>
    <row r="101" spans="1:4" ht="13.2" x14ac:dyDescent="0.25">
      <c r="A101" s="1" t="s">
        <v>107</v>
      </c>
      <c r="B101" t="str">
        <f ca="1">IFERROR(__xludf.DUMMYFUNCTION("GOOGLETRANSLATE(B101,""en"",""hi"")"),"k करने के लिए kru..job chdd डु")</f>
        <v>k करने के लिए kru..job chdd डु</v>
      </c>
      <c r="C101" s="1" t="s">
        <v>13</v>
      </c>
      <c r="D101" s="1" t="s">
        <v>5</v>
      </c>
    </row>
    <row r="102" spans="1:4" ht="13.2" x14ac:dyDescent="0.25">
      <c r="A102" s="1" t="s">
        <v>108</v>
      </c>
      <c r="B102" t="str">
        <f ca="1">IFERROR(__xludf.DUMMYFUNCTION("GOOGLETRANSLATE(B102,""en"",""hi"")"),"बलात्कार राजधानी hai साही Kaha yaha mamle darj हाय नही होते।
Satyamave jayte पे बराबर ek पूर्ण एपिसोड भी bana hai पुलिस सुधार पे है
जा कर देखे फिर बोले।")</f>
        <v>बलात्कार राजधानी hai साही Kaha yaha mamle darj हाय नही होते।
Satyamave jayte पे बराबर ek पूर्ण एपिसोड भी bana hai पुलिस सुधार पे है
जा कर देखे फिर बोले।</v>
      </c>
      <c r="C102" s="1" t="s">
        <v>13</v>
      </c>
      <c r="D102" s="1" t="s">
        <v>5</v>
      </c>
    </row>
    <row r="103" spans="1:4" ht="13.2" x14ac:dyDescent="0.25">
      <c r="A103" s="1" t="s">
        <v>109</v>
      </c>
      <c r="B103" t="str">
        <f ca="1">IFERROR(__xludf.DUMMYFUNCTION("GOOGLETRANSLATE(B103,""en"",""hi"")"),"saalon में ko सब से डीएनए परीक्षण करके baathavo, की तुलना में Patha chalega Kon
moolbharathiya hain")</f>
        <v>saalon में ko सब से डीएनए परीक्षण करके baathavo, की तुलना में Patha chalega Kon
moolbharathiya hain</v>
      </c>
      <c r="C103" s="1" t="s">
        <v>4</v>
      </c>
      <c r="D103" s="1" t="s">
        <v>5</v>
      </c>
    </row>
    <row r="104" spans="1:4" ht="13.2" x14ac:dyDescent="0.25">
      <c r="A104" s="1" t="s">
        <v>110</v>
      </c>
      <c r="B104" t="str">
        <f ca="1">IFERROR(__xludf.DUMMYFUNCTION("GOOGLETRANSLATE(B104,""en"",""hi"")"),"समलैंगिक आईएएस प्रतिबंध sakte hai सेना को मेरे Nahi क्यो?")</f>
        <v>समलैंगिक आईएएस प्रतिबंध sakte hai सेना को मेरे Nahi क्यो?</v>
      </c>
      <c r="C104" s="1" t="s">
        <v>7</v>
      </c>
      <c r="D104" s="1" t="s">
        <v>5</v>
      </c>
    </row>
    <row r="105" spans="1:4" ht="13.2" x14ac:dyDescent="0.25">
      <c r="A105" s="1" t="s">
        <v>111</v>
      </c>
      <c r="B105" t="str">
        <f ca="1">IFERROR(__xludf.DUMMYFUNCTION("GOOGLETRANSLATE(B105,""en"",""hi"")"),"भारत का bisadhar přání।")</f>
        <v>भारत का bisadhar přání।</v>
      </c>
      <c r="C105" s="1" t="s">
        <v>7</v>
      </c>
      <c r="D105" s="1" t="s">
        <v>5</v>
      </c>
    </row>
    <row r="106" spans="1:4" ht="13.2" x14ac:dyDescent="0.25">
      <c r="A106" s="1" t="s">
        <v>112</v>
      </c>
      <c r="B106" t="str">
        <f ca="1">IFERROR(__xludf.DUMMYFUNCTION("GOOGLETRANSLATE(B106,""en"",""hi"")"),"अब्बे मेरा बच्चा पुरुषों bnegaaa..bhaiya..bhan की lawdi")</f>
        <v>अब्बे मेरा बच्चा पुरुषों bnegaaa..bhaiya..bhan की lawdi</v>
      </c>
      <c r="C106" s="1" t="s">
        <v>4</v>
      </c>
      <c r="D106" s="1" t="s">
        <v>29</v>
      </c>
    </row>
    <row r="107" spans="1:4" ht="13.2" x14ac:dyDescent="0.25">
      <c r="A107" s="1" t="s">
        <v>113</v>
      </c>
      <c r="B107" t="str">
        <f ca="1">IFERROR(__xludf.DUMMYFUNCTION("GOOGLETRANSLATE(B107,""en"",""hi"")"),"भाई kl से सक्रिय हो gya h क्या बल्ले ज ..
Pehle खा भाई क्या के.आर. rhe")</f>
        <v>भाई kl से सक्रिय हो gya h क्या बल्ले ज ..
Pehle खा भाई क्या के.आर. rhe</v>
      </c>
      <c r="C107" s="1" t="s">
        <v>7</v>
      </c>
      <c r="D107" s="1" t="s">
        <v>5</v>
      </c>
    </row>
    <row r="108" spans="1:4" ht="13.2" x14ac:dyDescent="0.25">
      <c r="A108" s="1" t="s">
        <v>114</v>
      </c>
      <c r="B108" t="str">
        <f ca="1">IFERROR(__xludf.DUMMYFUNCTION("GOOGLETRANSLATE(B108,""en"",""hi"")"),"भाई तू रोटा क्यू एच Bolte हुये ..... tereko देख ke साला sb galat chalara ESE
Lagata ..... कभी हासा ख कर वीडियो मीटर ...... साला Jaldi na मार्च जाए तू ... कुछ
Londo ko तेरी jarurat ज")</f>
        <v>भाई तू रोटा क्यू एच Bolte हुये ..... tereko देख ke साला sb galat chalara ESE
Lagata ..... कभी हासा ख कर वीडियो मीटर ...... साला Jaldi na मार्च जाए तू ... कुछ
Londo ko तेरी jarurat ज</v>
      </c>
      <c r="C108" s="1" t="s">
        <v>7</v>
      </c>
      <c r="D108" s="1" t="s">
        <v>5</v>
      </c>
    </row>
    <row r="109" spans="1:4" ht="13.2" x14ac:dyDescent="0.25">
      <c r="A109" s="1" t="s">
        <v>115</v>
      </c>
      <c r="B109" t="str">
        <f ca="1">IFERROR(__xludf.DUMMYFUNCTION("GOOGLETRANSLATE(B109,""en"",""hi"")"),"भाई आप महान हो")</f>
        <v>भाई आप महान हो</v>
      </c>
      <c r="C109" s="1" t="s">
        <v>7</v>
      </c>
      <c r="D109" s="1" t="s">
        <v>5</v>
      </c>
    </row>
    <row r="110" spans="1:4" ht="13.2" x14ac:dyDescent="0.25">
      <c r="A110" s="1" t="s">
        <v>116</v>
      </c>
      <c r="B110" t="str">
        <f ca="1">IFERROR(__xludf.DUMMYFUNCTION("GOOGLETRANSLATE(B110,""en"",""hi"")"),"Lallantop एक वीडियो ना देखे घाव का निशान।")</f>
        <v>Lallantop एक वीडियो ना देखे घाव का निशान।</v>
      </c>
      <c r="C110" s="1" t="s">
        <v>7</v>
      </c>
      <c r="D110" s="1" t="s">
        <v>5</v>
      </c>
    </row>
    <row r="111" spans="1:4" ht="13.2" x14ac:dyDescent="0.25">
      <c r="A111" s="1" t="s">
        <v>117</v>
      </c>
      <c r="B111" t="str">
        <f ca="1">IFERROR(__xludf.DUMMYFUNCTION("GOOGLETRANSLATE(B111,""en"",""hi"")"),"[17:15] (https://www.youtube.com/watch?v=N_ZMfQMZos0&amp;t=17m15s) हो बुंद को VO
Gye the😂😂🤣 बहुत बढ़िया Rxn")</f>
        <v>[17:15] (https://www.youtube.com/watch?v=N_ZMfQMZos0&amp;t=17m15s) हो बुंद को VO
Gye the😂😂🤣 बहुत बढ़िया Rxn</v>
      </c>
      <c r="C111" s="1" t="s">
        <v>7</v>
      </c>
      <c r="D111" s="1" t="s">
        <v>5</v>
      </c>
    </row>
    <row r="112" spans="1:4" ht="13.2" x14ac:dyDescent="0.25">
      <c r="A112" s="1" t="s">
        <v>118</v>
      </c>
      <c r="B112" t="str">
        <f ca="1">IFERROR(__xludf.DUMMYFUNCTION("GOOGLETRANSLATE(B112,""en"",""hi"")"),"अरबाज़ शैक ekdum साही बोला ... ज")</f>
        <v>अरबाज़ शैक ekdum साही बोला ... ज</v>
      </c>
      <c r="C112" s="1" t="s">
        <v>7</v>
      </c>
      <c r="D112" s="1" t="s">
        <v>5</v>
      </c>
    </row>
    <row r="113" spans="1:4" ht="13.2" x14ac:dyDescent="0.25">
      <c r="A113" s="1" t="s">
        <v>119</v>
      </c>
      <c r="B113" t="str">
        <f ca="1">IFERROR(__xludf.DUMMYFUNCTION("GOOGLETRANSLATE(B113,""en"",""hi"")"),"आर्य Dobhal mein bb का प्रशंसक हू। संयुक्त राष्ट्र की तरह hite krdiya😑😑")</f>
        <v>आर्य Dobhal mein bb का प्रशंसक हू। संयुक्त राष्ट्र की तरह hite krdiya😑😑</v>
      </c>
      <c r="C113" s="1" t="s">
        <v>7</v>
      </c>
      <c r="D113" s="1" t="s">
        <v>5</v>
      </c>
    </row>
    <row r="114" spans="1:4" ht="13.2" x14ac:dyDescent="0.25">
      <c r="A114" s="1" t="s">
        <v>120</v>
      </c>
      <c r="B114" t="str">
        <f ca="1">IFERROR(__xludf.DUMMYFUNCTION("GOOGLETRANSLATE(B114,""en"",""hi"")"),"@Fact पार्क भाई 50 मिनट से jyada तक कुछ नही boli")</f>
        <v>@Fact पार्क भाई 50 मिनट से jyada तक कुछ नही boli</v>
      </c>
      <c r="C114" s="1" t="s">
        <v>7</v>
      </c>
      <c r="D114" s="1" t="s">
        <v>5</v>
      </c>
    </row>
    <row r="115" spans="1:4" ht="13.2" x14ac:dyDescent="0.25">
      <c r="A115" s="1" t="s">
        <v>121</v>
      </c>
      <c r="B115" t="str">
        <f ca="1">IFERROR(__xludf.DUMMYFUNCTION("GOOGLETRANSLATE(B115,""en"",""hi"")"),"वीडियो की shurawat Hago विज्ञापन से हुई है ..
भाई ek तरफ laundo की जिंदगी bachane mein लगे hai या dusri तरफ
[#HAGO] (http://www.youtube.com/results?search_query=%23HAGO) जोड़ों की
ch * tyapanti failane मुझे लगे रंग hai।")</f>
        <v>वीडियो की shurawat Hago विज्ञापन से हुई है ..
भाई ek तरफ laundo की जिंदगी bachane mein लगे hai या dusri तरफ
[#HAGO] (http://www.youtube.com/results?search_query=%23HAGO) जोड़ों की
ch * tyapanti failane मुझे लगे रंग hai।</v>
      </c>
      <c r="C115" s="1" t="s">
        <v>13</v>
      </c>
      <c r="D115" s="1" t="s">
        <v>5</v>
      </c>
    </row>
    <row r="116" spans="1:4" ht="13.2" x14ac:dyDescent="0.25">
      <c r="A116" s="1" t="s">
        <v>122</v>
      </c>
      <c r="B116" t="str">
        <f ca="1">IFERROR(__xludf.DUMMYFUNCTION("GOOGLETRANSLATE(B116,""en"",""hi"")"),"Aapki वीडियो dekhke Hassi भी आती hai aur Acha भी lagta hai कोई तो hai jo
samajhdar hai yaha")</f>
        <v>Aapki वीडियो dekhke Hassi भी आती hai aur Acha भी lagta hai कोई तो hai jo
samajhdar hai yaha</v>
      </c>
      <c r="C116" s="1" t="s">
        <v>7</v>
      </c>
      <c r="D116" s="1" t="s">
        <v>5</v>
      </c>
    </row>
    <row r="117" spans="1:4" ht="13.2" x14ac:dyDescent="0.25">
      <c r="A117" s="1" t="s">
        <v>123</v>
      </c>
      <c r="B117" t="str">
        <f ca="1">IFERROR(__xludf.DUMMYFUNCTION("GOOGLETRANSLATE(B117,""en"",""hi"")"),"मुझे कोई bolega की अपना नाम रावण btao फिर dushasan tou मुख्य taaliyan tou
नही marunga। रावण tou jabki लाखों लोगों की समय बेहतर था जो नाम ये बोल राय
hai")</f>
        <v>मुझे कोई bolega की अपना नाम रावण btao फिर dushasan tou मुख्य taaliyan tou
नही marunga। रावण tou jabki लाखों लोगों की समय बेहतर था जो नाम ये बोल राय
hai</v>
      </c>
      <c r="C117" s="1" t="s">
        <v>13</v>
      </c>
      <c r="D117" s="1" t="s">
        <v>5</v>
      </c>
    </row>
    <row r="118" spans="1:4" ht="13.2" x14ac:dyDescent="0.25">
      <c r="A118" s="1" t="s">
        <v>124</v>
      </c>
      <c r="B118" t="str">
        <f ca="1">IFERROR(__xludf.DUMMYFUNCTION("GOOGLETRANSLATE(B118,""en"",""hi"")"),"Tharkiyo कश्मीर liye कबीर सिंह ek भगवान Jesa हाई, मात्र liye तु मात्र uljhe रंग
jhaat Jesa hai aur कुछ नही")</f>
        <v>Tharkiyo कश्मीर liye कबीर सिंह ek भगवान Jesa हाई, मात्र liye तु मात्र uljhe रंग
jhaat Jesa hai aur कुछ नही</v>
      </c>
      <c r="C118" s="1" t="s">
        <v>4</v>
      </c>
      <c r="D118" s="1" t="s">
        <v>5</v>
      </c>
    </row>
    <row r="119" spans="1:4" ht="13.2" x14ac:dyDescent="0.25">
      <c r="A119" s="1" t="s">
        <v>125</v>
      </c>
      <c r="B119" t="str">
        <f ca="1">IFERROR(__xludf.DUMMYFUNCTION("GOOGLETRANSLATE(B119,""en"",""hi"")"),"में chutiyao SAE साही tooh हाँ autowalae भाई hae")</f>
        <v>में chutiyao SAE साही tooh हाँ autowalae भाई hae</v>
      </c>
      <c r="C119" s="1" t="s">
        <v>4</v>
      </c>
      <c r="D119" s="1" t="s">
        <v>5</v>
      </c>
    </row>
    <row r="120" spans="1:4" ht="13.2" x14ac:dyDescent="0.25">
      <c r="A120" s="1" t="s">
        <v>126</v>
      </c>
      <c r="B120" t="str">
        <f ca="1">IFERROR(__xludf.DUMMYFUNCTION("GOOGLETRANSLATE(B120,""en"",""hi"")"),"@Rohit शॉ जी ठीक है। 😊")</f>
        <v>@Rohit शॉ जी ठीक है। 😊</v>
      </c>
      <c r="C120" s="1" t="s">
        <v>7</v>
      </c>
      <c r="D120" s="1" t="s">
        <v>5</v>
      </c>
    </row>
    <row r="121" spans="1:4" ht="13.2" x14ac:dyDescent="0.25">
      <c r="A121" s="1" t="s">
        <v>127</v>
      </c>
      <c r="B121" t="str">
        <f ca="1">IFERROR(__xludf.DUMMYFUNCTION("GOOGLETRANSLATE(B121,""en"",""hi"")"),"@Venuchaitanya inki चलती रही हो हाय jayga एक दिन के लिए ऐसे ....")</f>
        <v>@Venuchaitanya inki चलती रही हो हाय jayga एक दिन के लिए ऐसे ....</v>
      </c>
      <c r="C121" s="1" t="s">
        <v>7</v>
      </c>
      <c r="D121" s="1" t="s">
        <v>5</v>
      </c>
    </row>
    <row r="122" spans="1:4" ht="13.2" x14ac:dyDescent="0.25">
      <c r="A122" s="1" t="s">
        <v>128</v>
      </c>
      <c r="B122" t="str">
        <f ca="1">IFERROR(__xludf.DUMMYFUNCTION("GOOGLETRANSLATE(B122,""en"",""hi"")"),"इक बात बस भाई: जोकर पर देख ke poori दुनिया पागल हो गई क्या? mein पर Shuru
हाय अस्वीकरण dikha देते hai ... वर्ण काल्पनिक हैं ... अब chutiya Ko कौन
samjhaye")</f>
        <v>इक बात बस भाई: जोकर पर देख ke poori दुनिया पागल हो गई क्या? mein पर Shuru
हाय अस्वीकरण dikha देते hai ... वर्ण काल्पनिक हैं ... अब chutiya Ko कौन
samjhaye</v>
      </c>
      <c r="C122" s="1" t="s">
        <v>13</v>
      </c>
      <c r="D122" s="1" t="s">
        <v>5</v>
      </c>
    </row>
    <row r="123" spans="1:4" ht="13.2" x14ac:dyDescent="0.25">
      <c r="A123" s="1" t="s">
        <v>129</v>
      </c>
      <c r="B123" t="str">
        <f ca="1">IFERROR(__xludf.DUMMYFUNCTION("GOOGLETRANSLATE(B123,""en"",""hi"")"),"तु वाले नारीवादी aur उदारवादी नापसंद हाय h😂😂😈😈")</f>
        <v>तु वाले नारीवादी aur उदारवादी नापसंद हाय h😂😂😈😈</v>
      </c>
      <c r="C123" s="1" t="s">
        <v>7</v>
      </c>
      <c r="D123" s="1" t="s">
        <v>5</v>
      </c>
    </row>
    <row r="124" spans="1:4" ht="13.2" x14ac:dyDescent="0.25">
      <c r="A124" s="1" t="s">
        <v>130</v>
      </c>
      <c r="B124" t="str">
        <f ca="1">IFERROR(__xludf.DUMMYFUNCTION("GOOGLETRANSLATE(B124,""en"",""hi"")"),"नारीवाद की maaka bhosda ..")</f>
        <v>नारीवाद की maaka bhosda ..</v>
      </c>
      <c r="C124" s="1" t="s">
        <v>4</v>
      </c>
      <c r="D124" s="1" t="s">
        <v>29</v>
      </c>
    </row>
    <row r="125" spans="1:4" ht="13.2" x14ac:dyDescent="0.25">
      <c r="A125" s="1" t="s">
        <v>131</v>
      </c>
      <c r="B125" t="str">
        <f ca="1">IFERROR(__xludf.DUMMYFUNCTION("GOOGLETRANSLATE(B125,""en"",""hi"")"),"यार jaghaa का Naame को Batao Kaha बराबर hai हैं")</f>
        <v>यार jaghaa का Naame को Batao Kaha बराबर hai हैं</v>
      </c>
      <c r="C125" s="1" t="s">
        <v>7</v>
      </c>
      <c r="D125" s="1" t="s">
        <v>5</v>
      </c>
    </row>
    <row r="126" spans="1:4" ht="13.2" x14ac:dyDescent="0.25">
      <c r="A126" s="1" t="s">
        <v>132</v>
      </c>
      <c r="B126" t="str">
        <f ca="1">IFERROR(__xludf.DUMMYFUNCTION("GOOGLETRANSLATE(B126,""en"",""hi"")"),"कबीर सिंह का जो दोस्त hai ऐसा कोई वास्तविक जीवन मुझे नानी होता")</f>
        <v>कबीर सिंह का जो दोस्त hai ऐसा कोई वास्तविक जीवन मुझे नानी होता</v>
      </c>
      <c r="C126" s="1" t="s">
        <v>7</v>
      </c>
      <c r="D126" s="1" t="s">
        <v>5</v>
      </c>
    </row>
    <row r="127" spans="1:4" ht="13.2" x14ac:dyDescent="0.25">
      <c r="A127" s="1" t="s">
        <v>133</v>
      </c>
      <c r="B127" t="str">
        <f ca="1">IFERROR(__xludf.DUMMYFUNCTION("GOOGLETRANSLATE(B127,""en"",""hi"")"),"चलो कोई को सच बोलता वह")</f>
        <v>चलो कोई को सच बोलता वह</v>
      </c>
      <c r="C127" s="1" t="s">
        <v>7</v>
      </c>
      <c r="D127" s="1" t="s">
        <v>5</v>
      </c>
    </row>
    <row r="128" spans="1:4" ht="13.2" x14ac:dyDescent="0.25">
      <c r="A128" s="1" t="s">
        <v>134</v>
      </c>
      <c r="B128" t="str">
        <f ca="1">IFERROR(__xludf.DUMMYFUNCTION("GOOGLETRANSLATE(B128,""en"",""hi"")"),"हरनाथ Marra nikal lawfe फिर, pehli Fursat मीटर nikal।")</f>
        <v>हरनाथ Marra nikal lawfe फिर, pehli Fursat मीटर nikal।</v>
      </c>
      <c r="C128" s="1" t="s">
        <v>4</v>
      </c>
      <c r="D128" s="1" t="s">
        <v>5</v>
      </c>
    </row>
    <row r="129" spans="1:4" ht="13.2" x14ac:dyDescent="0.25">
      <c r="A129" s="1" t="s">
        <v>135</v>
      </c>
      <c r="B129" t="str">
        <f ca="1">IFERROR(__xludf.DUMMYFUNCTION("GOOGLETRANSLATE(B129,""en"",""hi"")"),"अगर कोई चाहता है ज की अपने देश को उपयोग करने के लिए क्या फार्क पड़ता ज की VO क्या की सेवा kre
ज ... चाहे VO LGBTQ समुदाय kre संबंधित से ... वो बस apne देश ko की सेवा कर
RHA ज ..Or आईएसई aese dekhna chahiyr कश्मीर AESA krnese ek स्टीरियोटाइप को तोड़ने hoga"&amp;" ...")</f>
        <v>अगर कोई चाहता है ज की अपने देश को उपयोग करने के लिए क्या फार्क पड़ता ज की VO क्या की सेवा kre
ज ... चाहे VO LGBTQ समुदाय kre संबंधित से ... वो बस apne देश ko की सेवा कर
RHA ज ..Or आईएसई aese dekhna chahiyr कश्मीर AESA krnese ek स्टीरियोटाइप को तोड़ने hoga ...</v>
      </c>
      <c r="C129" s="1" t="s">
        <v>7</v>
      </c>
      <c r="D129" s="1" t="s">
        <v>5</v>
      </c>
    </row>
    <row r="130" spans="1:4" ht="13.2" x14ac:dyDescent="0.25">
      <c r="A130" s="1" t="s">
        <v>136</v>
      </c>
      <c r="B130" t="str">
        <f ca="1">IFERROR(__xludf.DUMMYFUNCTION("GOOGLETRANSLATE(B130,""en"",""hi"")"),"गैंग्स 1 और 2 हिस्सा plzzz के गिरोहों पर भाई plzz समीक्षा ...")</f>
        <v>गैंग्स 1 और 2 हिस्सा plzzz के गिरोहों पर भाई plzz समीक्षा ...</v>
      </c>
      <c r="C130" s="1" t="s">
        <v>7</v>
      </c>
      <c r="D130" s="1" t="s">
        <v>5</v>
      </c>
    </row>
    <row r="131" spans="1:4" ht="13.2" x14ac:dyDescent="0.25">
      <c r="A131" s="1" t="s">
        <v>137</v>
      </c>
      <c r="B131" t="str">
        <f ca="1">IFERROR(__xludf.DUMMYFUNCTION("GOOGLETRANSLATE(B131,""en"",""hi"")"),"αєѕα tєlαnd hínduѕtαn kα hαr gαlí mαí मिल jαчєgα ѕαчєd íѕhѕє вєtr.ѕσ níkαlσ
íѕhkσ kítnα вαr mαff kαrєgα")</f>
        <v>αєѕα tєlαnd hínduѕtαn kα hαr gαlí mαí मिल jαчєgα ѕαчєd íѕhѕє вєtr.ѕσ níkαlσ
íѕhkσ kítnα вαr mαff kαrєgα</v>
      </c>
      <c r="C131" s="1" t="s">
        <v>13</v>
      </c>
      <c r="D131" s="1" t="s">
        <v>5</v>
      </c>
    </row>
    <row r="132" spans="1:4" ht="13.2" x14ac:dyDescent="0.25">
      <c r="A132" s="1" t="s">
        <v>138</v>
      </c>
      <c r="B132" t="str">
        <f ca="1">IFERROR(__xludf.DUMMYFUNCTION("GOOGLETRANSLATE(B132,""en"",""hi"")"),"मेने फिल्म dekhkr हाय बोल दिया था chutiya फिल्म hai")</f>
        <v>मेने फिल्म dekhkr हाय बोल दिया था chutiya फिल्म hai</v>
      </c>
      <c r="C132" s="1" t="s">
        <v>7</v>
      </c>
      <c r="D132" s="1" t="s">
        <v>5</v>
      </c>
    </row>
    <row r="133" spans="1:4" ht="13.2" x14ac:dyDescent="0.25">
      <c r="A133" s="1" t="s">
        <v>139</v>
      </c>
      <c r="B133" t="str">
        <f ca="1">IFERROR(__xludf.DUMMYFUNCTION("GOOGLETRANSLATE(B133,""en"",""hi"")"),"क्या yaar😂😂😂😂")</f>
        <v>क्या yaar😂😂😂😂</v>
      </c>
      <c r="C133" s="1" t="s">
        <v>7</v>
      </c>
      <c r="D133" s="1" t="s">
        <v>5</v>
      </c>
    </row>
    <row r="134" spans="1:4" ht="13.2" x14ac:dyDescent="0.25">
      <c r="A134" s="1" t="s">
        <v>140</v>
      </c>
      <c r="B134" t="str">
        <f ca="1">IFERROR(__xludf.DUMMYFUNCTION("GOOGLETRANSLATE(B134,""en"",""hi"")"),"किया बल्लेबाजी hai")</f>
        <v>किया बल्लेबाजी hai</v>
      </c>
      <c r="C134" s="1" t="s">
        <v>7</v>
      </c>
      <c r="D134" s="1" t="s">
        <v>5</v>
      </c>
    </row>
    <row r="135" spans="1:4" ht="13.2" x14ac:dyDescent="0.25">
      <c r="A135" s="1" t="s">
        <v>141</v>
      </c>
      <c r="B135" t="str">
        <f ca="1">IFERROR(__xludf.DUMMYFUNCTION("GOOGLETRANSLATE(B135,""en"",""hi"")"),"सर उदारवादी bahut Khatiya ज एपी की बात साही ज जनसंपर्क फिल्म bahut खरब ज शाहिद
Badiya ज जनसंपर्क खरब ज")</f>
        <v>सर उदारवादी bahut Khatiya ज एपी की बात साही ज जनसंपर्क फिल्म bahut खरब ज शाहिद
Badiya ज जनसंपर्क खरब ज</v>
      </c>
      <c r="C135" s="1" t="s">
        <v>7</v>
      </c>
      <c r="D135" s="1" t="s">
        <v>5</v>
      </c>
    </row>
    <row r="136" spans="1:4" ht="13.2" x14ac:dyDescent="0.25">
      <c r="A136" s="1" t="s">
        <v>142</v>
      </c>
      <c r="B136" t="str">
        <f ca="1">IFERROR(__xludf.DUMMYFUNCTION("GOOGLETRANSLATE(B136,""en"",""hi"")"),"ये उदारवादी hai jo Veerey Di शादी को महिला सशक्तिकरण kaa नाम लॉग ऑन वाही
दिया था। सुचरिता त्यागी ek bahut bada पाखंडी hai")</f>
        <v>ये उदारवादी hai jo Veerey Di शादी को महिला सशक्तिकरण kaa नाम लॉग ऑन वाही
दिया था। सुचरिता त्यागी ek bahut bada पाखंडी hai</v>
      </c>
      <c r="C136" s="1" t="s">
        <v>13</v>
      </c>
      <c r="D136" s="1" t="s">
        <v>5</v>
      </c>
    </row>
    <row r="137" spans="1:4" ht="13.2" x14ac:dyDescent="0.25">
      <c r="A137" s="1" t="s">
        <v>143</v>
      </c>
      <c r="B137" t="str">
        <f ca="1">IFERROR(__xludf.DUMMYFUNCTION("GOOGLETRANSLATE(B137,""en"",""hi"")"),"ये सेना प्रमुख को शोभा नही deta")</f>
        <v>ये सेना प्रमुख को शोभा नही deta</v>
      </c>
      <c r="C137" s="1" t="s">
        <v>13</v>
      </c>
      <c r="D137" s="1" t="s">
        <v>5</v>
      </c>
    </row>
    <row r="138" spans="1:4" ht="13.2" x14ac:dyDescent="0.25">
      <c r="A138" s="1" t="s">
        <v>144</v>
      </c>
      <c r="B138" t="str">
        <f ca="1">IFERROR(__xludf.DUMMYFUNCTION("GOOGLETRANSLATE(B138,""en"",""hi"")"),"हे स्त्री दोस्ती करोगी")</f>
        <v>हे स्त्री दोस्ती करोगी</v>
      </c>
      <c r="C138" s="1" t="s">
        <v>7</v>
      </c>
      <c r="D138" s="1" t="s">
        <v>5</v>
      </c>
    </row>
    <row r="139" spans="1:4" ht="13.2" x14ac:dyDescent="0.25">
      <c r="A139" s="1" t="s">
        <v>145</v>
      </c>
      <c r="B139" t="str">
        <f ca="1">IFERROR(__xludf.DUMMYFUNCTION("GOOGLETRANSLATE(B139,""en"",""hi"")"),"गौरव Apne साही Kaha")</f>
        <v>गौरव Apne साही Kaha</v>
      </c>
      <c r="C139" s="1" t="s">
        <v>7</v>
      </c>
      <c r="D139" s="1" t="s">
        <v>5</v>
      </c>
    </row>
    <row r="140" spans="1:4" ht="13.2" x14ac:dyDescent="0.25">
      <c r="A140" s="1" t="s">
        <v>146</v>
      </c>
      <c r="B140" t="str">
        <f ca="1">IFERROR(__xludf.DUMMYFUNCTION("GOOGLETRANSLATE(B140,""en"",""hi"")"),"Ye, hain गुलाम नारीवादी, rhenge aur हाँ तु Saale Mardon ko गुलाम प्रकार
ka हाय dekhna chahte hain।")</f>
        <v>Ye, hain गुलाम नारीवादी, rhenge aur हाँ तु Saale Mardon ko गुलाम प्रकार
ka हाय dekhna chahte hain।</v>
      </c>
      <c r="C140" s="1" t="s">
        <v>13</v>
      </c>
      <c r="D140" s="1" t="s">
        <v>29</v>
      </c>
    </row>
    <row r="141" spans="1:4" ht="13.2" x14ac:dyDescent="0.25">
      <c r="A141" s="1" t="s">
        <v>147</v>
      </c>
      <c r="B141" t="str">
        <f ca="1">IFERROR(__xludf.DUMMYFUNCTION("GOOGLETRANSLATE(B141,""en"",""hi"")"),"@Monu पांडे हाँ reyal दोस्ती होगी")</f>
        <v>@Monu पांडे हाँ reyal दोस्ती होगी</v>
      </c>
      <c r="C141" s="1" t="s">
        <v>7</v>
      </c>
      <c r="D141" s="1" t="s">
        <v>5</v>
      </c>
    </row>
    <row r="142" spans="1:4" ht="13.2" x14ac:dyDescent="0.25">
      <c r="A142" s="1" t="s">
        <v>148</v>
      </c>
      <c r="B142" t="str">
        <f ca="1">IFERROR(__xludf.DUMMYFUNCTION("GOOGLETRANSLATE(B142,""en"",""hi"")"),"फिल्म पर देख लो Achha hai")</f>
        <v>फिल्म पर देख लो Achha hai</v>
      </c>
      <c r="C142" s="1" t="s">
        <v>7</v>
      </c>
      <c r="D142" s="1" t="s">
        <v>5</v>
      </c>
    </row>
    <row r="143" spans="1:4" ht="13.2" x14ac:dyDescent="0.25">
      <c r="A143" s="1" t="s">
        <v>149</v>
      </c>
      <c r="B143" t="str">
        <f ca="1">IFERROR(__xludf.DUMMYFUNCTION("GOOGLETRANSLATE(B143,""en"",""hi"")"),"दुनिया मुझे 1 भी des हिंदू राष्ट्र nhi hai 🤔")</f>
        <v>दुनिया मुझे 1 भी des हिंदू राष्ट्र nhi hai 🤔</v>
      </c>
      <c r="C143" s="1" t="s">
        <v>7</v>
      </c>
      <c r="D143" s="1" t="s">
        <v>5</v>
      </c>
    </row>
    <row r="144" spans="1:4" ht="13.2" x14ac:dyDescent="0.25">
      <c r="A144" s="1" t="s">
        <v>150</v>
      </c>
      <c r="B144" t="str">
        <f ca="1">IFERROR(__xludf.DUMMYFUNCTION("GOOGLETRANSLATE(B144,""en"",""hi"")"),"मुझे लगता है कि वे भारतीय सेना में अनुमति दी जानी चाहिए bcz समलैंगिक भी का एक हिस्सा हैं
हमारे समाज nd साल लोगो को अपना मानसिकता परिवर्तन Krna chahiye Qkii प्रहार ek समलैंगिक
अपने देश कश्मीर liye कुछ Krna चाहता tum को ज लोग इन उसको प्रेरित क्रने की bjaay
"&amp;"demotivate kr rhe हो ... 😏 समानता का अधिकार sbko h🙃")</f>
        <v>मुझे लगता है कि वे भारतीय सेना में अनुमति दी जानी चाहिए bcz समलैंगिक भी का एक हिस्सा हैं
हमारे समाज nd साल लोगो को अपना मानसिकता परिवर्तन Krna chahiye Qkii प्रहार ek समलैंगिक
अपने देश कश्मीर liye कुछ Krna चाहता tum को ज लोग इन उसको प्रेरित क्रने की bjaay
demotivate kr rhe हो ... 😏 समानता का अधिकार sbko h🙃</v>
      </c>
      <c r="C144" s="1" t="s">
        <v>7</v>
      </c>
      <c r="D144" s="1" t="s">
        <v>5</v>
      </c>
    </row>
    <row r="145" spans="1:4" ht="13.2" x14ac:dyDescent="0.25">
      <c r="A145" s="1" t="s">
        <v>151</v>
      </c>
      <c r="B145" t="str">
        <f ca="1">IFERROR(__xludf.DUMMYFUNCTION("GOOGLETRANSLATE(B145,""en"",""hi"")"),"हम Tu phlay हाय बोल Rahay बताने वाली भारतीय सेना हिजरा सेना हा")</f>
        <v>हम Tu phlay हाय बोल Rahay बताने वाली भारतीय सेना हिजरा सेना हा</v>
      </c>
      <c r="C145" s="1" t="s">
        <v>4</v>
      </c>
      <c r="D145" s="1" t="s">
        <v>29</v>
      </c>
    </row>
    <row r="146" spans="1:4" ht="13.2" x14ac:dyDescent="0.25">
      <c r="A146" s="1" t="s">
        <v>152</v>
      </c>
      <c r="B146" t="str">
        <f ca="1">IFERROR(__xludf.DUMMYFUNCTION("GOOGLETRANSLATE(B146,""en"",""hi"")"),"zada संवेदनशील सा हो gya")</f>
        <v>zada संवेदनशील सा हो gya</v>
      </c>
      <c r="C146" s="1" t="s">
        <v>7</v>
      </c>
      <c r="D146" s="1" t="s">
        <v>5</v>
      </c>
    </row>
    <row r="147" spans="1:4" ht="13.2" x14ac:dyDescent="0.25">
      <c r="A147" s="1" t="s">
        <v>153</v>
      </c>
      <c r="B147" t="str">
        <f ca="1">IFERROR(__xludf.DUMMYFUNCTION("GOOGLETRANSLATE(B147,""en"",""hi"")"),"साला आज ke baad कोई बॉलीवुड फिल्म हाय नही dekhunga 😂😂")</f>
        <v>साला आज ke baad कोई बॉलीवुड फिल्म हाय नही dekhunga 😂😂</v>
      </c>
      <c r="C147" s="1" t="s">
        <v>13</v>
      </c>
      <c r="D147" s="1" t="s">
        <v>5</v>
      </c>
    </row>
    <row r="148" spans="1:4" ht="13.2" x14ac:dyDescent="0.25">
      <c r="A148" s="1" t="s">
        <v>154</v>
      </c>
      <c r="B148" t="str">
        <f ca="1">IFERROR(__xludf.DUMMYFUNCTION("GOOGLETRANSLATE(B148,""en"",""hi"")"),"अबे chutiye लंड Maloom ज तुझ को प्यार")</f>
        <v>अबे chutiye लंड Maloom ज तुझ को प्यार</v>
      </c>
      <c r="C148" s="1" t="s">
        <v>4</v>
      </c>
      <c r="D148" s="1" t="s">
        <v>29</v>
      </c>
    </row>
    <row r="149" spans="1:4" ht="13.2" x14ac:dyDescent="0.25">
      <c r="A149" s="1" t="s">
        <v>155</v>
      </c>
      <c r="B149" t="str">
        <f ca="1">IFERROR(__xludf.DUMMYFUNCTION("GOOGLETRANSLATE(B149,""en"",""hi"")"),"फराह खान भाई साजिद खान की जीवनी hai करने के लिए ये फिल्म")</f>
        <v>फराह खान भाई साजिद खान की जीवनी hai करने के लिए ये फिल्म</v>
      </c>
      <c r="C149" s="1" t="s">
        <v>7</v>
      </c>
      <c r="D149" s="1" t="s">
        <v>5</v>
      </c>
    </row>
    <row r="150" spans="1:4" ht="13.2" x14ac:dyDescent="0.25">
      <c r="A150" s="1" t="s">
        <v>156</v>
      </c>
      <c r="B150" t="str">
        <f ca="1">IFERROR(__xludf.DUMMYFUNCTION("GOOGLETRANSLATE(B150,""en"",""hi"")"),"Bohot कठिन भी कठिन bohot 😚")</f>
        <v>Bohot कठिन भी कठिन bohot 😚</v>
      </c>
      <c r="C150" s="1" t="s">
        <v>7</v>
      </c>
      <c r="D150" s="1" t="s">
        <v>5</v>
      </c>
    </row>
    <row r="151" spans="1:4" ht="13.2" x14ac:dyDescent="0.25">
      <c r="A151" s="1" t="s">
        <v>157</v>
      </c>
      <c r="B151" t="str">
        <f ca="1">IFERROR(__xludf.DUMMYFUNCTION("GOOGLETRANSLATE(B151,""en"",""hi"")"),"देवदार jo hal रंगा बिल्ला का हुआ vohi हॉल हू यद्यपि देवदार tum परनाला अंतराल jawogi की
देखो मेरा नाम भी साही नही hai प्राथमिकी भी मेरी gand बराबर dandea mara😂😂😂😂😂😂😂yani
की हर हाल मुख्य Rona हाय हाई, 😎😎")</f>
        <v>देवदार jo hal रंगा बिल्ला का हुआ vohi हॉल हू यद्यपि देवदार tum परनाला अंतराल jawogi की
देखो मेरा नाम भी साही नही hai प्राथमिकी भी मेरी gand बराबर dandea mara😂😂😂😂😂😂😂yani
की हर हाल मुख्य Rona हाय हाई, 😎😎</v>
      </c>
      <c r="C151" s="1" t="s">
        <v>4</v>
      </c>
      <c r="D151" s="1" t="s">
        <v>5</v>
      </c>
    </row>
    <row r="152" spans="1:4" ht="13.2" x14ac:dyDescent="0.25">
      <c r="A152" s="1" t="s">
        <v>158</v>
      </c>
      <c r="B152" t="str">
        <f ca="1">IFERROR(__xludf.DUMMYFUNCTION("GOOGLETRANSLATE(B152,""en"",""hi"")"),"Lavde bakchodi Krha hai .... देखा नही VO बोलता hai बधाई डॉ। प्रीति
या अंत मुझे VO बोलती कतरनें hai ki क्लिनिक मुझे kaam krti थी chutiye ... या महत्वाकांक्षा nhi
तो लंड चिकित्सक की अध्ययन krti chutiye होता ... या आंतरिक समाज का hai देखा
हाय YHI लोंडे Bolte"&amp;" hai ko VO मेरी bndi hai smjha chutiye kamre मुझे baith kr
चोद Machale bs")</f>
        <v>Lavde bakchodi Krha hai .... देखा नही VO बोलता hai बधाई डॉ। प्रीति
या अंत मुझे VO बोलती कतरनें hai ki क्लिनिक मुझे kaam krti थी chutiye ... या महत्वाकांक्षा nhi
तो लंड चिकित्सक की अध्ययन krti chutiye होता ... या आंतरिक समाज का hai देखा
हाय YHI लोंडे Bolte hai ko VO मेरी bndi hai smjha chutiye kamre मुझे baith kr
चोद Machale bs</v>
      </c>
      <c r="C152" s="1" t="s">
        <v>4</v>
      </c>
      <c r="D152" s="1" t="s">
        <v>29</v>
      </c>
    </row>
    <row r="153" spans="1:4" ht="13.2" x14ac:dyDescent="0.25">
      <c r="A153" s="1" t="s">
        <v>159</v>
      </c>
      <c r="B153" t="str">
        <f ca="1">IFERROR(__xludf.DUMMYFUNCTION("GOOGLETRANSLATE(B153,""en"",""hi"")"),"आपकी समीक्षा के प्यार सर 😂❤️❤️❤️ bahut साही Kaha आपने। कबीर सिंह bahut achi
वह daalna फिल्म hai प्राथमिकी भी लॉगऑन ko हार्ट jagah नकारात्मकता hoti hai फिल्म
कबीर जो भी कर रहा था uske पीछे कारण zaroor था। वो फिल्म वह पुरी
कबीर सिंह ke upar बानी hai jyada "&amp;"फोकस तो बराबर रहेगा जाहिर यूएसआई। मैं प्यार करता हूँ
फिल्म बहुत good❤️❤️")</f>
        <v>आपकी समीक्षा के प्यार सर 😂❤️❤️❤️ bahut साही Kaha आपने। कबीर सिंह bahut achi
वह daalna फिल्म hai प्राथमिकी भी लॉगऑन ko हार्ट jagah नकारात्मकता hoti hai फिल्म
कबीर जो भी कर रहा था uske पीछे कारण zaroor था। वो फिल्म वह पुरी
कबीर सिंह ke upar बानी hai jyada फोकस तो बराबर रहेगा जाहिर यूएसआई। मैं प्यार करता हूँ
फिल्म बहुत good❤️❤️</v>
      </c>
      <c r="C153" s="1" t="s">
        <v>7</v>
      </c>
      <c r="D153" s="1" t="s">
        <v>5</v>
      </c>
    </row>
    <row r="154" spans="1:4" ht="13.2" x14ac:dyDescent="0.25">
      <c r="A154" s="1" t="s">
        <v>160</v>
      </c>
      <c r="B154" t="str">
        <f ca="1">IFERROR(__xludf.DUMMYFUNCTION("GOOGLETRANSLATE(B154,""en"",""hi"")"),"मुझे लगता है कि हरियाणवी पुरुष: - aree यार हरियाणा ko क्ष kharaab Krra ज ... (hmare yh
esa नी होता) Iska क्या mtlb .... तुम जन्म होता ज द्वारा sb ...")</f>
        <v>मुझे लगता है कि हरियाणवी पुरुष: - aree यार हरियाणा ko क्ष kharaab Krra ज ... (hmare yh
esa नी होता) Iska क्या mtlb .... तुम जन्म होता ज द्वारा sb ...</v>
      </c>
      <c r="C154" s="1" t="s">
        <v>13</v>
      </c>
      <c r="D154" s="1" t="s">
        <v>5</v>
      </c>
    </row>
    <row r="155" spans="1:4" ht="13.2" x14ac:dyDescent="0.25">
      <c r="A155" s="1" t="s">
        <v>161</v>
      </c>
      <c r="B155" t="str">
        <f ca="1">IFERROR(__xludf.DUMMYFUNCTION("GOOGLETRANSLATE(B155,""en"",""hi"")"),"प्यार wyar सब hai Dhoka
Padhai कर ले तु hai moka")</f>
        <v>प्यार wyar सब hai Dhoka
Padhai कर ले तु hai moka</v>
      </c>
      <c r="C155" s="1" t="s">
        <v>7</v>
      </c>
      <c r="D155" s="1" t="s">
        <v>5</v>
      </c>
    </row>
    <row r="156" spans="1:4" ht="13.2" x14ac:dyDescent="0.25">
      <c r="A156" s="1" t="s">
        <v>162</v>
      </c>
      <c r="B156" t="str">
        <f ca="1">IFERROR(__xludf.DUMMYFUNCTION("GOOGLETRANSLATE(B156,""en"",""hi"")"),"यह एक बहुत ही सुंदर फिल्म है ..... और है फिल्म मुझे छोटी बल्ले छोटी ईएसआई batai
गाय hai jo ki बीडीआई सी बीडीआई प्रेम कहानी मुझे भी n btya gya .... जैसे कि कोई uska हर
बार बैग ले लेना ldki से, बैग की Wajh से लाल हो gya kndha तु कहना या अकेले
आने जनसंपर्क K"&amp;"hus होन की jgh Gussa Hona ..... ईएसए हाय होता ज वास्तविक जीवन मुझे ....")</f>
        <v>यह एक बहुत ही सुंदर फिल्म है ..... और है फिल्म मुझे छोटी बल्ले छोटी ईएसआई batai
गाय hai jo ki बीडीआई सी बीडीआई प्रेम कहानी मुझे भी n btya gya .... जैसे कि कोई uska हर
बार बैग ले लेना ldki से, बैग की Wajh से लाल हो gya kndha तु कहना या अकेले
आने जनसंपर्क Khus होन की jgh Gussa Hona ..... ईएसए हाय होता ज वास्तविक जीवन मुझे ....</v>
      </c>
      <c r="C156" s="1" t="s">
        <v>7</v>
      </c>
      <c r="D156" s="1" t="s">
        <v>5</v>
      </c>
    </row>
    <row r="157" spans="1:4" ht="13.2" x14ac:dyDescent="0.25">
      <c r="A157" s="1" t="s">
        <v>163</v>
      </c>
      <c r="B157" t="str">
        <f ca="1">IFERROR(__xludf.DUMMYFUNCTION("GOOGLETRANSLATE(B157,""en"",""hi"")"),"सर मौत टिप्पणी एनिमी समीक्षा करो ..")</f>
        <v>सर मौत टिप्पणी एनिमी समीक्षा करो ..</v>
      </c>
      <c r="C157" s="1" t="s">
        <v>7</v>
      </c>
      <c r="D157" s="1" t="s">
        <v>5</v>
      </c>
    </row>
    <row r="158" spans="1:4" ht="13.2" x14ac:dyDescent="0.25">
      <c r="A158" s="1" t="s">
        <v>164</v>
      </c>
      <c r="B158" t="str">
        <f ca="1">IFERROR(__xludf.DUMMYFUNCTION("GOOGLETRANSLATE(B158,""en"",""hi"")"),"यू पर गर्व भाई .... Aajkal सच्चा प्यार karne प्रति ... ईमानदारी n प्रतिबद्धता
कर्ण पुरुष प्रधानता उम्मीद समझा jata hai ... jabki apane प्यार प्रति हक Hona
lazimi hai ... उसे इंसान Bardasht नही कर पाटा धोखा .... wo वी यूएसएस इंसान से
jisse wo bahut प्यार k"&amp;"arta hai bahut")</f>
        <v>यू पर गर्व भाई .... Aajkal सच्चा प्यार karne प्रति ... ईमानदारी n प्रतिबद्धता
कर्ण पुरुष प्रधानता उम्मीद समझा jata hai ... jabki apane प्यार प्रति हक Hona
lazimi hai ... उसे इंसान Bardasht नही कर पाटा धोखा .... wo वी यूएसएस इंसान से
jisse wo bahut प्यार karta hai bahut</v>
      </c>
      <c r="C158" s="1" t="s">
        <v>7</v>
      </c>
      <c r="D158" s="1" t="s">
        <v>5</v>
      </c>
    </row>
    <row r="159" spans="1:4" ht="13.2" x14ac:dyDescent="0.25">
      <c r="A159" s="1" t="s">
        <v>165</v>
      </c>
      <c r="B159" t="str">
        <f ca="1">IFERROR(__xludf.DUMMYFUNCTION("GOOGLETRANSLATE(B159,""en"",""hi"")"),"पुरी मार दी .... कबीर सिंह की माँ का naki शाका 😂😂")</f>
        <v>पुरी मार दी .... कबीर सिंह की माँ का naki शाका 😂😂</v>
      </c>
      <c r="C159" s="1" t="s">
        <v>4</v>
      </c>
      <c r="D159" s="1" t="s">
        <v>29</v>
      </c>
    </row>
    <row r="160" spans="1:4" ht="13.2" x14ac:dyDescent="0.25">
      <c r="A160" s="1" t="s">
        <v>166</v>
      </c>
      <c r="B160" t="str">
        <f ca="1">IFERROR(__xludf.DUMMYFUNCTION("GOOGLETRANSLATE(B160,""en"",""hi"")"),"Arudhnti रॉय ghatiya पत्रकार hai")</f>
        <v>Arudhnti रॉय ghatiya पत्रकार hai</v>
      </c>
      <c r="C160" s="1" t="s">
        <v>13</v>
      </c>
      <c r="D160" s="1" t="s">
        <v>5</v>
      </c>
    </row>
    <row r="161" spans="1:4" ht="13.2" x14ac:dyDescent="0.25">
      <c r="A161" s="1" t="s">
        <v>167</v>
      </c>
      <c r="B161" t="str">
        <f ca="1">IFERROR(__xludf.DUMMYFUNCTION("GOOGLETRANSLATE(B161,""en"",""hi"")"),"देश की संसद को कानून बनाकर समलैंगिकता को गैरकानूनी बना देना चाहिए ये हमारे देश
और हमारे समाज दोनो के लिए
घातक है। ये भारत है कोई यूरोपीय देश नही।")</f>
        <v>देश की संसद को कानून बनाकर समलैंगिकता को गैरकानूनी बना देना चाहिए ये हमारे देश
और हमारे समाज दोनो के लिए
घातक है। ये भारत है कोई यूरोपीय देश नही।</v>
      </c>
      <c r="C161" s="1" t="s">
        <v>4</v>
      </c>
      <c r="D161" s="1" t="s">
        <v>5</v>
      </c>
    </row>
    <row r="162" spans="1:4" ht="13.2" x14ac:dyDescent="0.25">
      <c r="A162" s="1" t="s">
        <v>168</v>
      </c>
      <c r="B162" t="str">
        <f ca="1">IFERROR(__xludf.DUMMYFUNCTION("GOOGLETRANSLATE(B162,""en"",""hi"")"),"@Pratik Borade Bharosa Acchi बात hai जनसंपर्क अंधा Bharosa nhi।")</f>
        <v>@Pratik Borade Bharosa Acchi बात hai जनसंपर्क अंधा Bharosa nhi।</v>
      </c>
      <c r="C162" s="1" t="s">
        <v>7</v>
      </c>
      <c r="D162" s="1" t="s">
        <v>5</v>
      </c>
    </row>
    <row r="163" spans="1:4" ht="13.2" x14ac:dyDescent="0.25">
      <c r="A163" s="1" t="s">
        <v>169</v>
      </c>
      <c r="B163" t="str">
        <f ca="1">IFERROR(__xludf.DUMMYFUNCTION("GOOGLETRANSLATE(B163,""en"",""hi"")"),"प्रतीक भाई पिताजी माँ ke saath तु फिल्म Jaa हेन ..ek Baar जबाब kijiye sakte")</f>
        <v>प्रतीक भाई पिताजी माँ ke saath तु फिल्म Jaa हेन ..ek Baar जबाब kijiye sakte</v>
      </c>
      <c r="C163" s="1" t="s">
        <v>7</v>
      </c>
      <c r="D163" s="1" t="s">
        <v>5</v>
      </c>
    </row>
    <row r="164" spans="1:4" ht="13.2" x14ac:dyDescent="0.25">
      <c r="A164" s="1" t="s">
        <v>170</v>
      </c>
      <c r="B164" t="str">
        <f ca="1">IFERROR(__xludf.DUMMYFUNCTION("GOOGLETRANSLATE(B164,""en"",""hi"")"),"Usne कब दिया Gaali! ??")</f>
        <v>Usne कब दिया Gaali! ??</v>
      </c>
      <c r="C164" s="1" t="s">
        <v>7</v>
      </c>
      <c r="D164" s="1" t="s">
        <v>5</v>
      </c>
    </row>
    <row r="165" spans="1:4" ht="13.2" x14ac:dyDescent="0.25">
      <c r="A165" s="1" t="s">
        <v>171</v>
      </c>
      <c r="B165" t="str">
        <f ca="1">IFERROR(__xludf.DUMMYFUNCTION("GOOGLETRANSLATE(B165,""en"",""hi"")"),"Ap खा se")</f>
        <v>Ap खा se</v>
      </c>
      <c r="C165" s="1" t="s">
        <v>7</v>
      </c>
      <c r="D165" s="1" t="s">
        <v>5</v>
      </c>
    </row>
    <row r="166" spans="1:4" ht="13.2" x14ac:dyDescent="0.25">
      <c r="A166" s="1" t="s">
        <v>172</v>
      </c>
      <c r="B166" t="str">
        <f ca="1">IFERROR(__xludf.DUMMYFUNCTION("GOOGLETRANSLATE(B166,""en"",""hi"")"),"जियो मालिक जियो।")</f>
        <v>जियो मालिक जियो।</v>
      </c>
      <c r="C166" s="1" t="s">
        <v>7</v>
      </c>
      <c r="D166" s="1" t="s">
        <v>5</v>
      </c>
    </row>
    <row r="167" spans="1:4" ht="13.2" x14ac:dyDescent="0.25">
      <c r="A167" s="1" t="s">
        <v>173</v>
      </c>
      <c r="B167" t="str">
        <f ca="1">IFERROR(__xludf.DUMMYFUNCTION("GOOGLETRANSLATE(B167,""en"",""hi"")"),"साही Kaha")</f>
        <v>साही Kaha</v>
      </c>
      <c r="C167" s="1" t="s">
        <v>7</v>
      </c>
      <c r="D167" s="1" t="s">
        <v>5</v>
      </c>
    </row>
    <row r="168" spans="1:4" ht="13.2" x14ac:dyDescent="0.25">
      <c r="A168" s="1" t="s">
        <v>174</v>
      </c>
      <c r="B168" t="str">
        <f ca="1">IFERROR(__xludf.DUMMYFUNCTION("GOOGLETRANSLATE(B168,""en"",""hi"")"),"Napunsakon chhakkon कश्मीर liye कोई jagah नही सेना फिर से, napunsak aur chhakke बार
aur Kothe मुझे jaae")</f>
        <v>Napunsakon chhakkon कश्मीर liye कोई jagah नही सेना फिर से, napunsak aur chhakke बार
aur Kothe मुझे jaae</v>
      </c>
      <c r="C168" s="1" t="s">
        <v>4</v>
      </c>
      <c r="D168" s="1" t="s">
        <v>5</v>
      </c>
    </row>
    <row r="169" spans="1:4" ht="13.2" x14ac:dyDescent="0.25">
      <c r="A169" s="1" t="s">
        <v>175</v>
      </c>
      <c r="B169" t="str">
        <f ca="1">IFERROR(__xludf.DUMMYFUNCTION("GOOGLETRANSLATE(B169,""en"",""hi"")"),"कबीर सिंह से sirf या sirf 1 सीख milti ज
Ki Apne सबसे अच्छा दोस्त की hmesha मदद Kro
अन्यथा
सबसे खराब फिल्म")</f>
        <v>कबीर सिंह से sirf या sirf 1 सीख milti ज
Ki Apne सबसे अच्छा दोस्त की hmesha मदद Kro
अन्यथा
सबसे खराब फिल्म</v>
      </c>
      <c r="C169" s="1" t="s">
        <v>7</v>
      </c>
      <c r="D169" s="1" t="s">
        <v>5</v>
      </c>
    </row>
    <row r="170" spans="1:4" ht="13.2" x14ac:dyDescent="0.25">
      <c r="A170" s="1" t="s">
        <v>176</v>
      </c>
      <c r="B170" t="str">
        <f ca="1">IFERROR(__xludf.DUMMYFUNCTION("GOOGLETRANSLATE(B170,""en"",""hi"")"),"Tu kutta hai, क्या तू apne घर मुझे kown aata")</f>
        <v>Tu kutta hai, क्या तू apne घर मुझे kown aata</v>
      </c>
      <c r="C170" s="1" t="s">
        <v>4</v>
      </c>
      <c r="D170" s="1" t="s">
        <v>5</v>
      </c>
    </row>
    <row r="171" spans="1:4" ht="13.2" x14ac:dyDescent="0.25">
      <c r="A171" s="1" t="s">
        <v>177</v>
      </c>
      <c r="B171" t="str">
        <f ca="1">IFERROR(__xludf.DUMMYFUNCTION("GOOGLETRANSLATE(B171,""en"",""hi"")"),"भाई मान गया ... सच mein मान gaya..M तो प्रशंसक हो गया")</f>
        <v>भाई मान गया ... सच mein मान gaya..M तो प्रशंसक हो गया</v>
      </c>
      <c r="C171" s="1" t="s">
        <v>7</v>
      </c>
      <c r="D171" s="1" t="s">
        <v>5</v>
      </c>
    </row>
    <row r="172" spans="1:4" ht="13.2" x14ac:dyDescent="0.25">
      <c r="A172" s="1" t="s">
        <v>178</v>
      </c>
      <c r="B172" t="str">
        <f ca="1">IFERROR(__xludf.DUMMYFUNCTION("GOOGLETRANSLATE(B172,""en"",""hi"")"),"क्या लगा ke रक्खा हुआ भाई 377 उप ne majak bana दिया")</f>
        <v>क्या लगा ke रक्खा हुआ भाई 377 उप ne majak bana दिया</v>
      </c>
      <c r="C172" s="1" t="s">
        <v>13</v>
      </c>
      <c r="D172" s="1" t="s">
        <v>5</v>
      </c>
    </row>
    <row r="173" spans="1:4" ht="13.2" x14ac:dyDescent="0.25">
      <c r="A173" s="1" t="s">
        <v>179</v>
      </c>
      <c r="B173" t="str">
        <f ca="1">IFERROR(__xludf.DUMMYFUNCTION("GOOGLETRANSLATE(B173,""en"",""hi"")"),"Aapka हॉलीवुड कश्मीर Baare mein क्या कहना है? अगर aap uspe भी ek समीक्षा की तरह
Achha हो तो करो।")</f>
        <v>Aapka हॉलीवुड कश्मीर Baare mein क्या कहना है? अगर aap uspe भी ek समीक्षा की तरह
Achha हो तो करो।</v>
      </c>
      <c r="C173" s="1" t="s">
        <v>7</v>
      </c>
      <c r="D173" s="1" t="s">
        <v>5</v>
      </c>
    </row>
    <row r="174" spans="1:4" ht="13.2" x14ac:dyDescent="0.25">
      <c r="A174" s="1" t="s">
        <v>180</v>
      </c>
      <c r="B174" t="str">
        <f ca="1">IFERROR(__xludf.DUMMYFUNCTION("GOOGLETRANSLATE(B174,""en"",""hi"")"),"ओह मुझे सोचा मेरी जयपुर वली मुझे हुआ")</f>
        <v>ओह मुझे सोचा मेरी जयपुर वली मुझे हुआ</v>
      </c>
      <c r="C174" s="1" t="s">
        <v>7</v>
      </c>
      <c r="D174" s="1" t="s">
        <v>5</v>
      </c>
    </row>
    <row r="175" spans="1:4" ht="13.2" x14ac:dyDescent="0.25">
      <c r="A175" s="1" t="s">
        <v>181</v>
      </c>
      <c r="B175" t="str">
        <f ca="1">IFERROR(__xludf.DUMMYFUNCTION("GOOGLETRANSLATE(B175,""en"",""hi"")"),"Sabko bolne का adhikaar hai लेकिन सार्वजनिक माई hugne का adhikaar नही hai ....")</f>
        <v>Sabko bolne का adhikaar hai लेकिन सार्वजनिक माई hugne का adhikaar नही hai ....</v>
      </c>
      <c r="C175" s="1" t="s">
        <v>4</v>
      </c>
      <c r="D175" s="1" t="s">
        <v>5</v>
      </c>
    </row>
    <row r="176" spans="1:4" ht="13.2" x14ac:dyDescent="0.25">
      <c r="A176" s="1" t="s">
        <v>182</v>
      </c>
      <c r="B176" t="str">
        <f ca="1">IFERROR(__xludf.DUMMYFUNCTION("GOOGLETRANSLATE(B176,""en"",""hi"")"),"भाई plzzzz नानी अभिनीत फिल्म गिरोह नेता का समीक्षा kijiye")</f>
        <v>भाई plzzzz नानी अभिनीत फिल्म गिरोह नेता का समीक्षा kijiye</v>
      </c>
      <c r="C176" s="1" t="s">
        <v>7</v>
      </c>
      <c r="D176" s="1" t="s">
        <v>5</v>
      </c>
    </row>
    <row r="177" spans="1:4" ht="13.2" x14ac:dyDescent="0.25">
      <c r="A177" s="1" t="s">
        <v>183</v>
      </c>
      <c r="B177" t="str">
        <f ca="1">IFERROR(__xludf.DUMMYFUNCTION("GOOGLETRANSLATE(B177,""en"",""hi"")"),"बहुत अच्छा मेरे दोस्त मेरा नाम साहिल भाई बॉलीवुड मैन janudi Ko Rakhna Nahin
chahie तुम वीडियो aur Banao मेरे दोस्त मेरे Hosh कर nikal")</f>
        <v>बहुत अच्छा मेरे दोस्त मेरा नाम साहिल भाई बॉलीवुड मैन janudi Ko Rakhna Nahin
chahie तुम वीडियो aur Banao मेरे दोस्त मेरे Hosh कर nikal</v>
      </c>
      <c r="C177" s="1" t="s">
        <v>4</v>
      </c>
      <c r="D177" s="1" t="s">
        <v>5</v>
      </c>
    </row>
    <row r="178" spans="1:4" ht="13.2" x14ac:dyDescent="0.25">
      <c r="A178" s="1" t="s">
        <v>184</v>
      </c>
      <c r="B178" t="str">
        <f ca="1">IFERROR(__xludf.DUMMYFUNCTION("GOOGLETRANSLATE(B178,""en"",""hi"")"),"Chal bsdk हो ... Chutiyaape की baty na किया कर फिल्म समीक्षा दिया कर बस अची
वह हाँ बेरी या Faltu bakwaas na किया कर")</f>
        <v>Chal bsdk हो ... Chutiyaape की baty na किया कर फिल्म समीक्षा दिया कर बस अची
वह हाँ बेरी या Faltu bakwaas na किया कर</v>
      </c>
      <c r="C178" s="1" t="s">
        <v>4</v>
      </c>
      <c r="D178" s="1" t="s">
        <v>29</v>
      </c>
    </row>
    <row r="179" spans="1:4" ht="13.2" x14ac:dyDescent="0.25">
      <c r="A179" s="1" t="s">
        <v>185</v>
      </c>
      <c r="B179" t="str">
        <f ca="1">IFERROR(__xludf.DUMMYFUNCTION("GOOGLETRANSLATE(B179,""en"",""hi"")"),"शि बात ज Hona भी chahiye ऐसा क्यूंकि लगभग agr को नमस्ते Jaate ज सेना मीटर पुरुषों
कुछ prcnt भी gye jo समलैंगिक wo वहां कश्मीर environmnt bekaar kr देंगे और जो करने के लिए ज
hmare देश कश्मीर liye galat ज")</f>
        <v>शि बात ज Hona भी chahiye ऐसा क्यूंकि लगभग agr को नमस्ते Jaate ज सेना मीटर पुरुषों
कुछ prcnt भी gye jo समलैंगिक wo वहां कश्मीर environmnt bekaar kr देंगे और जो करने के लिए ज
hmare देश कश्मीर liye galat ज</v>
      </c>
      <c r="C179" s="1" t="s">
        <v>13</v>
      </c>
      <c r="D179" s="1" t="s">
        <v>5</v>
      </c>
    </row>
    <row r="180" spans="1:4" ht="13.2" x14ac:dyDescent="0.25">
      <c r="A180" s="1" t="s">
        <v>186</v>
      </c>
      <c r="B180" t="str">
        <f ca="1">IFERROR(__xludf.DUMMYFUNCTION("GOOGLETRANSLATE(B180,""en"",""hi"")"),"जय हिंद सर")</f>
        <v>जय हिंद सर</v>
      </c>
      <c r="C180" s="1" t="s">
        <v>7</v>
      </c>
      <c r="D180" s="1" t="s">
        <v>5</v>
      </c>
    </row>
    <row r="181" spans="1:4" ht="13.2" x14ac:dyDescent="0.25">
      <c r="A181" s="1" t="s">
        <v>187</v>
      </c>
      <c r="B181" t="str">
        <f ca="1">IFERROR(__xludf.DUMMYFUNCTION("GOOGLETRANSLATE(B181,""en"",""hi"")"),"सर rodies की वास्तविकता ek वीडियो bnao bcz यूएसएस दिखाने ne शुद्ध युवाओं को नंगा ke
distroy कर दीया")</f>
        <v>सर rodies की वास्तविकता ek वीडियो bnao bcz यूएसएस दिखाने ne शुद्ध युवाओं को नंगा ke
distroy कर दीया</v>
      </c>
      <c r="C181" s="1" t="s">
        <v>13</v>
      </c>
      <c r="D181" s="1" t="s">
        <v>5</v>
      </c>
    </row>
    <row r="182" spans="1:4" ht="13.2" x14ac:dyDescent="0.25">
      <c r="A182" s="1" t="s">
        <v>188</v>
      </c>
      <c r="B182" t="str">
        <f ca="1">IFERROR(__xludf.DUMMYFUNCTION("GOOGLETRANSLATE(B182,""en"",""hi"")"),"मूवी aakr फिल्म होक chli भी Gyi .......
तेरे 2 रु कश्मीर वीडियो से Ghantaa faraq nhi pdne वाला pehle भी nhi पीडीए या आज भी
nhi pdega 😂😂😂😂😂😂")</f>
        <v>मूवी aakr फिल्म होक chli भी Gyi .......
तेरे 2 रु कश्मीर वीडियो से Ghantaa faraq nhi pdne वाला pehle भी nhi पीडीए या आज भी
nhi pdega 😂😂😂😂😂😂</v>
      </c>
      <c r="C182" s="1" t="s">
        <v>13</v>
      </c>
      <c r="D182" s="1" t="s">
        <v>5</v>
      </c>
    </row>
    <row r="183" spans="1:4" ht="13.2" x14ac:dyDescent="0.25">
      <c r="A183" s="1" t="s">
        <v>189</v>
      </c>
      <c r="B183" t="str">
        <f ca="1">IFERROR(__xludf.DUMMYFUNCTION("GOOGLETRANSLATE(B183,""en"",""hi"")"),"Jhoot nhi Kaha usne")</f>
        <v>Jhoot nhi Kaha usne</v>
      </c>
      <c r="C183" s="1" t="s">
        <v>7</v>
      </c>
      <c r="D183" s="1" t="s">
        <v>5</v>
      </c>
    </row>
    <row r="184" spans="1:4" ht="13.2" x14ac:dyDescent="0.25">
      <c r="A184" s="1" t="s">
        <v>190</v>
      </c>
      <c r="B184" t="str">
        <f ca="1">IFERROR(__xludf.DUMMYFUNCTION("GOOGLETRANSLATE(B184,""en"",""hi"")"),"लुन अशी चीज़
माडेर चोद")</f>
        <v>लुन अशी चीज़
माडेर चोद</v>
      </c>
      <c r="C184" s="1" t="s">
        <v>4</v>
      </c>
      <c r="D184" s="1" t="s">
        <v>29</v>
      </c>
    </row>
    <row r="185" spans="1:4" ht="13.2" x14ac:dyDescent="0.25">
      <c r="A185" s="1" t="s">
        <v>191</v>
      </c>
      <c r="B185" t="str">
        <f ca="1">IFERROR(__xludf.DUMMYFUNCTION("GOOGLETRANSLATE(B185,""en"",""hi"")"),"ये फिल्म मीडिया के liye banai वह मीडिया jo ektrfa खबर हाय dikhati वह ये Jese
lallantop")</f>
        <v>ये फिल्म मीडिया के liye banai वह मीडिया jo ektrfa खबर हाय dikhati वह ये Jese
lallantop</v>
      </c>
      <c r="C185" s="1" t="s">
        <v>13</v>
      </c>
      <c r="D185" s="1" t="s">
        <v>5</v>
      </c>
    </row>
    <row r="186" spans="1:4" ht="13.2" x14ac:dyDescent="0.25">
      <c r="A186" s="1" t="s">
        <v>192</v>
      </c>
      <c r="B186" t="str">
        <f ca="1">IFERROR(__xludf.DUMMYFUNCTION("GOOGLETRANSLATE(B186,""en"",""hi"")"),"राजदीप तु bahut bada भ्रष्ट आदमी hai")</f>
        <v>राजदीप तु bahut bada भ्रष्ट आदमी hai</v>
      </c>
      <c r="C186" s="1" t="s">
        <v>13</v>
      </c>
      <c r="D186" s="1" t="s">
        <v>5</v>
      </c>
    </row>
    <row r="187" spans="1:4" ht="13.2" x14ac:dyDescent="0.25">
      <c r="A187" s="1" t="s">
        <v>193</v>
      </c>
      <c r="B187" t="str">
        <f ca="1">IFERROR(__xludf.DUMMYFUNCTION("GOOGLETRANSLATE(B187,""en"",""hi"")"),"गलत है तो गलत है भाई। यह फ़िल्म आज के बॉलीवुड के लायक नही है। बंदा जबरदस्ती
कर रहा है सेक्स जे लिए, हेरोइन के कोई सेल्फ एस्टीम नही है यह कौनसा सिनेमा है
भाई .. कबीर सिंह अच्छी फिल्म होगी मगर इस करैक्टर की विशेषताएं एक हेरोइसम कि
तरह दिखाना गलत है")</f>
        <v>गलत है तो गलत है भाई। यह फ़िल्म आज के बॉलीवुड के लायक नही है। बंदा जबरदस्ती
कर रहा है सेक्स जे लिए, हेरोइन के कोई सेल्फ एस्टीम नही है यह कौनसा सिनेमा है
भाई .. कबीर सिंह अच्छी फिल्म होगी मगर इस करैक्टर की विशेषताएं एक हेरोइसम कि
तरह दिखाना गलत है</v>
      </c>
      <c r="C187" s="1" t="s">
        <v>4</v>
      </c>
      <c r="D187" s="1" t="s">
        <v>5</v>
      </c>
    </row>
    <row r="188" spans="1:4" ht="13.2" x14ac:dyDescent="0.25">
      <c r="A188" s="1" t="s">
        <v>194</v>
      </c>
      <c r="B188" t="str">
        <f ca="1">IFERROR(__xludf.DUMMYFUNCTION("GOOGLETRANSLATE(B188,""en"",""hi"")"),"कोई faidaa नी का औचित्य साबित क्रने का भाई तु नारीवादियों लॉड hai या rhenge")</f>
        <v>कोई faidaa नी का औचित्य साबित क्रने का भाई तु नारीवादियों लॉड hai या rhenge</v>
      </c>
      <c r="C188" s="1" t="s">
        <v>4</v>
      </c>
      <c r="D188" s="1" t="s">
        <v>29</v>
      </c>
    </row>
    <row r="189" spans="1:4" ht="13.2" x14ac:dyDescent="0.25">
      <c r="A189" s="1" t="s">
        <v>195</v>
      </c>
      <c r="B189" t="str">
        <f ca="1">IFERROR(__xludf.DUMMYFUNCTION("GOOGLETRANSLATE(B189,""en"",""hi"")"),"सबसे अच्छा hai प्रहार भाई Kehte Hain Sabse ये लाइन - मुझ्े तो jhand फिल्म लगी ek नहीं।
Ki")</f>
        <v>सबसे अच्छा hai प्रहार भाई Kehte Hain Sabse ये लाइन - मुझ्े तो jhand फिल्म लगी ek नहीं।
Ki</v>
      </c>
      <c r="C189" s="1" t="s">
        <v>7</v>
      </c>
      <c r="D189" s="1" t="s">
        <v>5</v>
      </c>
    </row>
    <row r="190" spans="1:4" ht="13.2" x14ac:dyDescent="0.25">
      <c r="A190" s="1" t="s">
        <v>196</v>
      </c>
      <c r="B190" t="str">
        <f ca="1">IFERROR(__xludf.DUMMYFUNCTION("GOOGLETRANSLATE(B190,""en"",""hi"")"),"एक ही सोच hai मेरी, या मात्र chuttiya दोस्त कबीर सिंह कबीर सिंह KRR रहे
hai।")</f>
        <v>एक ही सोच hai मेरी, या मात्र chuttiya दोस्त कबीर सिंह कबीर सिंह KRR रहे
hai।</v>
      </c>
      <c r="C190" s="1" t="s">
        <v>7</v>
      </c>
      <c r="D190" s="1" t="s">
        <v>5</v>
      </c>
    </row>
    <row r="191" spans="1:4" ht="13.2" x14ac:dyDescent="0.25">
      <c r="A191" s="1" t="s">
        <v>197</v>
      </c>
      <c r="B191" t="str">
        <f ca="1">IFERROR(__xludf.DUMMYFUNCTION("GOOGLETRANSLATE(B191,""en"",""hi"")"),"इक बात mereko mein समझ Nayi एएआई फिल्म जून मुझे ayi थी aap itna देर समीक्षा तो
क्यूं डे रहे हो?")</f>
        <v>इक बात mereko mein समझ Nayi एएआई फिल्म जून मुझे ayi थी aap itna देर समीक्षा तो
क्यूं डे रहे हो?</v>
      </c>
      <c r="C191" s="1" t="s">
        <v>7</v>
      </c>
      <c r="D191" s="1" t="s">
        <v>5</v>
      </c>
    </row>
    <row r="192" spans="1:4" ht="13.2" x14ac:dyDescent="0.25">
      <c r="A192" s="1" t="s">
        <v>198</v>
      </c>
      <c r="B192" t="str">
        <f ca="1">IFERROR(__xludf.DUMMYFUNCTION("GOOGLETRANSLATE(B192,""en"",""hi"")"),"कबीर गाओ Jesi ghatiya फिल्म मेने आज तक नई Dekhi ... Bekkar vahiaat पैसे
barbad ...
लाल कप्तान देखो भाई Achi ज")</f>
        <v>कबीर गाओ Jesi ghatiya फिल्म मेने आज तक नई Dekhi ... Bekkar vahiaat पैसे
barbad ...
लाल कप्तान देखो भाई Achi ज</v>
      </c>
      <c r="C192" s="1" t="s">
        <v>7</v>
      </c>
      <c r="D192" s="1" t="s">
        <v>5</v>
      </c>
    </row>
    <row r="193" spans="1:4" ht="13.2" x14ac:dyDescent="0.25">
      <c r="A193" s="1" t="s">
        <v>199</v>
      </c>
      <c r="B193" t="str">
        <f ca="1">IFERROR(__xludf.DUMMYFUNCTION("GOOGLETRANSLATE(B193,""en"",""hi"")"),"Badwee सबी jagaaa gandgi फिला राखी घास")</f>
        <v>Badwee सबी jagaaa gandgi फिला राखी घास</v>
      </c>
      <c r="C193" s="1" t="s">
        <v>4</v>
      </c>
      <c r="D193" s="1" t="s">
        <v>29</v>
      </c>
    </row>
    <row r="194" spans="1:4" ht="13.2" x14ac:dyDescent="0.25">
      <c r="A194" s="1" t="s">
        <v>200</v>
      </c>
      <c r="B194" t="str">
        <f ca="1">IFERROR(__xludf.DUMMYFUNCTION("GOOGLETRANSLATE(B194,""en"",""hi"")"),"बदलापुर कश्मीर विश्लेषण Kro बिक्री")</f>
        <v>बदलापुर कश्मीर विश्लेषण Kro बिक्री</v>
      </c>
      <c r="C194" s="1" t="s">
        <v>7</v>
      </c>
      <c r="D194" s="1" t="s">
        <v>5</v>
      </c>
    </row>
    <row r="195" spans="1:4" ht="13.2" x14ac:dyDescent="0.25">
      <c r="A195" s="1" t="s">
        <v>201</v>
      </c>
      <c r="B195" t="str">
        <f ca="1">IFERROR(__xludf.DUMMYFUNCTION("GOOGLETRANSLATE(B195,""en"",""hi"")"),"हिला le बीसी मां chuda फिर से")</f>
        <v>हिला le बीसी मां chuda फिर से</v>
      </c>
      <c r="C195" s="1" t="s">
        <v>4</v>
      </c>
      <c r="D195" s="1" t="s">
        <v>29</v>
      </c>
    </row>
    <row r="196" spans="1:4" ht="13.2" x14ac:dyDescent="0.25">
      <c r="A196" s="1" t="s">
        <v>202</v>
      </c>
      <c r="B196" t="str">
        <f ca="1">IFERROR(__xludf.DUMMYFUNCTION("GOOGLETRANSLATE(B196,""en"",""hi"")"),"क्यु समय बेकार किया
गैंग्स ऑफ वासेपुर
जेबी TK भारत मीटर बॉलीवुड या क्रिकेट hai लॉग chutiya bnge")</f>
        <v>क्यु समय बेकार किया
गैंग्स ऑफ वासेपुर
जेबी TK भारत मीटर बॉलीवुड या क्रिकेट hai लॉग chutiya bnge</v>
      </c>
      <c r="C196" s="1" t="s">
        <v>7</v>
      </c>
      <c r="D196" s="1" t="s">
        <v>5</v>
      </c>
    </row>
    <row r="197" spans="1:4" ht="13.2" x14ac:dyDescent="0.25">
      <c r="A197" s="1" t="s">
        <v>203</v>
      </c>
      <c r="B197" t="str">
        <f ca="1">IFERROR(__xludf.DUMMYFUNCTION("GOOGLETRANSLATE(B197,""en"",""hi"")"),"ऐसे sabhi उदारवादी नारीवादी की मा aur का bhosda")</f>
        <v>ऐसे sabhi उदारवादी नारीवादी की मा aur का bhosda</v>
      </c>
      <c r="C197" s="1" t="s">
        <v>4</v>
      </c>
      <c r="D197" s="1" t="s">
        <v>29</v>
      </c>
    </row>
    <row r="198" spans="1:4" ht="13.2" x14ac:dyDescent="0.25">
      <c r="A198" s="1" t="s">
        <v>204</v>
      </c>
      <c r="B198" t="str">
        <f ca="1">IFERROR(__xludf.DUMMYFUNCTION("GOOGLETRANSLATE(B198,""en"",""hi"")"),"मुझे लगता है कि उनका कोई विशेष दल फिर batallion हो .. Jisme उनको unke hisb se
di jaa sakee nn unke क्षमता कश्मीर हिसाब से kam saupa ja खातिर प्रशिक्षण ..")</f>
        <v>मुझे लगता है कि उनका कोई विशेष दल फिर batallion हो .. Jisme उनको unke hisb se
di jaa sakee nn unke क्षमता कश्मीर हिसाब से kam saupa ja खातिर प्रशिक्षण ..</v>
      </c>
      <c r="C198" s="1" t="s">
        <v>7</v>
      </c>
      <c r="D198" s="1" t="s">
        <v>5</v>
      </c>
    </row>
    <row r="199" spans="1:4" ht="13.2" x14ac:dyDescent="0.25">
      <c r="A199" s="1" t="s">
        <v>205</v>
      </c>
      <c r="B199" t="str">
        <f ca="1">IFERROR(__xludf.DUMMYFUNCTION("GOOGLETRANSLATE(B199,""en"",""hi"")"),"Kam नही काड़ा के लिए")</f>
        <v>Kam नही काड़ा के लिए</v>
      </c>
      <c r="C199" s="1" t="s">
        <v>7</v>
      </c>
      <c r="D199" s="1" t="s">
        <v>5</v>
      </c>
    </row>
    <row r="200" spans="1:4" ht="13.2" x14ac:dyDescent="0.25">
      <c r="A200" s="1" t="s">
        <v>206</v>
      </c>
      <c r="B200" t="str">
        <f ca="1">IFERROR(__xludf.DUMMYFUNCTION("GOOGLETRANSLATE(B200,""en"",""hi"")"),"साही hai bhai")</f>
        <v>साही hai bhai</v>
      </c>
      <c r="C200" s="1" t="s">
        <v>7</v>
      </c>
      <c r="D200" s="1" t="s">
        <v>5</v>
      </c>
    </row>
    <row r="201" spans="1:4" ht="13.2" x14ac:dyDescent="0.25">
      <c r="A201" s="1" t="s">
        <v>207</v>
      </c>
      <c r="B201" t="str">
        <f ca="1">IFERROR(__xludf.DUMMYFUNCTION("GOOGLETRANSLATE(B201,""en"",""hi"")"),"मेने अभी Dekhi किया फिल्म hai यार")</f>
        <v>मेने अभी Dekhi किया फिल्म hai यार</v>
      </c>
      <c r="C201" s="1" t="s">
        <v>7</v>
      </c>
      <c r="D201" s="1" t="s">
        <v>5</v>
      </c>
    </row>
    <row r="202" spans="1:4" ht="13.2" x14ac:dyDescent="0.25">
      <c r="A202" s="1" t="s">
        <v>208</v>
      </c>
      <c r="B202" t="str">
        <f ca="1">IFERROR(__xludf.DUMMYFUNCTION("GOOGLETRANSLATE(B202,""en"",""hi"")"),"Autowala jaato se jyada ज्ञान hai")</f>
        <v>Autowala jaato se jyada ज्ञान hai</v>
      </c>
      <c r="C202" s="1" t="s">
        <v>7</v>
      </c>
      <c r="D202" s="1" t="s">
        <v>5</v>
      </c>
    </row>
    <row r="203" spans="1:4" ht="13.2" x14ac:dyDescent="0.25">
      <c r="A203" s="1" t="s">
        <v>209</v>
      </c>
      <c r="B203" t="str">
        <f ca="1">IFERROR(__xludf.DUMMYFUNCTION("GOOGLETRANSLATE(B203,""en"",""hi"")"),"सब समलैंगिक हो गये aur सब aur मानव जाति विलुप्त हो गये Karay का आनंद ..
Bacchay Paida कर्ण क्या सीधे ka हाय Theka hai क्या .. यहां तक ​​कि सीधे चाहिए
बहिष्कार प्रसव")</f>
        <v>सब समलैंगिक हो गये aur सब aur मानव जाति विलुप्त हो गये Karay का आनंद ..
Bacchay Paida कर्ण क्या सीधे ka हाय Theka hai क्या .. यहां तक ​​कि सीधे चाहिए
बहिष्कार प्रसव</v>
      </c>
      <c r="C203" s="1" t="s">
        <v>13</v>
      </c>
      <c r="D203" s="1" t="s">
        <v>5</v>
      </c>
    </row>
    <row r="204" spans="1:4" ht="13.2" x14ac:dyDescent="0.25">
      <c r="A204" s="1" t="s">
        <v>210</v>
      </c>
      <c r="B204" t="str">
        <f ca="1">IFERROR(__xludf.DUMMYFUNCTION("GOOGLETRANSLATE(B204,""en"",""hi"")"),"मीन 3 साल मैं एसई aur बॉलीवुड Gaane नही Sune केवल ek भी बॉलीवुड फिल्मों के लिए
अंग्रेजी गीत और हॉलीवुड की फिल्मों बस।")</f>
        <v>मीन 3 साल मैं एसई aur बॉलीवुड Gaane नही Sune केवल ek भी बॉलीवुड फिल्मों के लिए
अंग्रेजी गीत और हॉलीवुड की फिल्मों बस।</v>
      </c>
      <c r="C204" s="1" t="s">
        <v>7</v>
      </c>
      <c r="D204" s="1" t="s">
        <v>5</v>
      </c>
    </row>
    <row r="205" spans="1:4" ht="13.2" x14ac:dyDescent="0.25">
      <c r="A205" s="1" t="s">
        <v>211</v>
      </c>
      <c r="B205" t="str">
        <f ca="1">IFERROR(__xludf.DUMMYFUNCTION("GOOGLETRANSLATE(B205,""en"",""hi"")"),"गुरुजी 👏👏👏👏👏👏👏")</f>
        <v>गुरुजी 👏👏👏👏👏👏👏</v>
      </c>
      <c r="C205" s="1" t="s">
        <v>7</v>
      </c>
      <c r="D205" s="1" t="s">
        <v>5</v>
      </c>
    </row>
    <row r="206" spans="1:4" ht="13.2" x14ac:dyDescent="0.25">
      <c r="A206" s="1" t="s">
        <v>212</v>
      </c>
      <c r="B206" t="str">
        <f ca="1">IFERROR(__xludf.DUMMYFUNCTION("GOOGLETRANSLATE(B206,""en"",""hi"")"),"भाई बांध hai साल बल्ले माई ❤❤")</f>
        <v>भाई बांध hai साल बल्ले माई ❤❤</v>
      </c>
      <c r="C206" s="1" t="s">
        <v>7</v>
      </c>
      <c r="D206" s="1" t="s">
        <v>5</v>
      </c>
    </row>
    <row r="207" spans="1:4" ht="13.2" x14ac:dyDescent="0.25">
      <c r="A207" s="1" t="s">
        <v>213</v>
      </c>
      <c r="B207" t="str">
        <f ca="1">IFERROR(__xludf.DUMMYFUNCTION("GOOGLETRANSLATE(B207,""en"",""hi"")"),"प्रतीक भाई किमी बोला करो ... कितना Bolte हो ... फिल्म समीक्षा ko bolo रहे हैं ...
कितना हो तुम Bolte")</f>
        <v>प्रतीक भाई किमी बोला करो ... कितना Bolte हो ... फिल्म समीक्षा ko bolo रहे हैं ...
कितना हो तुम Bolte</v>
      </c>
      <c r="C207" s="1" t="s">
        <v>13</v>
      </c>
      <c r="D207" s="1" t="s">
        <v>5</v>
      </c>
    </row>
    <row r="208" spans="1:4" ht="13.2" x14ac:dyDescent="0.25">
      <c r="A208" s="1" t="s">
        <v>214</v>
      </c>
      <c r="B208" t="str">
        <f ca="1">IFERROR(__xludf.DUMMYFUNCTION("GOOGLETRANSLATE(B208,""en"",""hi"")"),"दो कारणों से समलैंगिकों को आर्मी में स्वीकार कर लेना चाहिए एक तो ये कि अमरीका
में वैध दूसरे इस लिए चूँकि सुप्रीम कोर्ट ने इसकी इजाजत दी है तो कोर्ट के
सम्मान की वजह से
एक तीसरी वजह ये भी है कि हमें चाईना और इस्लामी देशों से विपरीत दिखने के लिए भी
ऐसा करना"&amp;" चाहिए")</f>
        <v>दो कारणों से समलैंगिकों को आर्मी में स्वीकार कर लेना चाहिए एक तो ये कि अमरीका
में वैध दूसरे इस लिए चूँकि सुप्रीम कोर्ट ने इसकी इजाजत दी है तो कोर्ट के
सम्मान की वजह से
एक तीसरी वजह ये भी है कि हमें चाईना और इस्लामी देशों से विपरीत दिखने के लिए भी
ऐसा करना चाहिए</v>
      </c>
      <c r="C208" s="1" t="s">
        <v>7</v>
      </c>
      <c r="D208" s="1" t="s">
        <v>5</v>
      </c>
    </row>
    <row r="209" spans="1:4" ht="13.2" x14ac:dyDescent="0.25">
      <c r="A209" s="1" t="s">
        <v>215</v>
      </c>
      <c r="B209" t="str">
        <f ca="1">IFERROR(__xludf.DUMMYFUNCTION("GOOGLETRANSLATE(B209,""en"",""hi"")"),"समलैंगिक की 5 से 7 Saal तक प्रशिक्षण बालू के टीले ke baad उनको सेना मुझे भेजा जाए
jisse unke ander पुरी traha से देश भक्ति हाँ और वो देश कश्मीर liye samarpit हो")</f>
        <v>समलैंगिक की 5 से 7 Saal तक प्रशिक्षण बालू के टीले ke baad उनको सेना मुझे भेजा जाए
jisse unke ander पुरी traha से देश भक्ति हाँ और वो देश कश्मीर liye samarpit हो</v>
      </c>
      <c r="C209" s="1" t="s">
        <v>13</v>
      </c>
      <c r="D209" s="1" t="s">
        <v>29</v>
      </c>
    </row>
    <row r="210" spans="1:4" ht="13.2" x14ac:dyDescent="0.25">
      <c r="A210" s="1" t="s">
        <v>216</v>
      </c>
      <c r="B210" t="str">
        <f ca="1">IFERROR(__xludf.DUMMYFUNCTION("GOOGLETRANSLATE(B210,""en"",""hi"")"),"सुचित्रा त्यागी ke समीक्षा की keh ke le ली बड़े Aaram se।
प्रतीक भाई (mota भाई) हिल
नकली feminazis socked गया।
🤣🤣
अच्छा काम करते रहें")</f>
        <v>सुचित्रा त्यागी ke समीक्षा की keh ke le ली बड़े Aaram se।
प्रतीक भाई (mota भाई) हिल
नकली feminazis socked गया।
🤣🤣
अच्छा काम करते रहें</v>
      </c>
      <c r="C210" s="1" t="s">
        <v>13</v>
      </c>
      <c r="D210" s="1" t="s">
        <v>5</v>
      </c>
    </row>
    <row r="211" spans="1:4" ht="13.2" x14ac:dyDescent="0.25">
      <c r="A211" s="1" t="s">
        <v>217</v>
      </c>
      <c r="B211" t="str">
        <f ca="1">IFERROR(__xludf.DUMMYFUNCTION("GOOGLETRANSLATE(B211,""en"",""hi"")"),"ये फिल्मों या टीवी शो barbad kr rkkha hai ई.पू. के लिए हाय ne")</f>
        <v>ये फिल्मों या टीवी शो barbad kr rkkha hai ई.पू. के लिए हाय ne</v>
      </c>
      <c r="C211" s="1" t="s">
        <v>4</v>
      </c>
      <c r="D211" s="1" t="s">
        <v>5</v>
      </c>
    </row>
    <row r="212" spans="1:4" ht="13.2" x14ac:dyDescent="0.25">
      <c r="A212" s="1" t="s">
        <v>218</v>
      </c>
      <c r="B212" t="str">
        <f ca="1">IFERROR(__xludf.DUMMYFUNCTION("GOOGLETRANSLATE(B212,""en"",""hi"")"),"मेरा तो ट्रेलर से ही मान भर गए ठा।")</f>
        <v>मेरा तो ट्रेलर से ही मान भर गए ठा।</v>
      </c>
      <c r="C212" s="1" t="s">
        <v>7</v>
      </c>
      <c r="D212" s="1" t="s">
        <v>5</v>
      </c>
    </row>
    <row r="213" spans="1:4" ht="13.2" x14ac:dyDescent="0.25">
      <c r="A213" s="1" t="s">
        <v>219</v>
      </c>
      <c r="B213" t="str">
        <f ca="1">IFERROR(__xludf.DUMMYFUNCTION("GOOGLETRANSLATE(B213,""en"",""hi"")"),"रंगा बिल्ला ... Kon hai")</f>
        <v>रंगा बिल्ला ... Kon hai</v>
      </c>
      <c r="C213" s="1" t="s">
        <v>7</v>
      </c>
      <c r="D213" s="1" t="s">
        <v>5</v>
      </c>
    </row>
    <row r="214" spans="1:4" ht="13.2" x14ac:dyDescent="0.25">
      <c r="A214" s="1" t="s">
        <v>220</v>
      </c>
      <c r="B214" t="str">
        <f ca="1">IFERROR(__xludf.DUMMYFUNCTION("GOOGLETRANSLATE(B214,""en"",""hi"")"),"""ओ स्त्री !! दोस्ती करोगी?"" ... 😂😂")</f>
        <v>"ओ स्त्री !! दोस्ती करोगी?" ... 😂😂</v>
      </c>
      <c r="C214" s="1" t="s">
        <v>7</v>
      </c>
      <c r="D214" s="1" t="s">
        <v>5</v>
      </c>
    </row>
    <row r="215" spans="1:4" ht="13.2" x14ac:dyDescent="0.25">
      <c r="A215" s="1" t="s">
        <v>221</v>
      </c>
      <c r="B215" t="str">
        <f ca="1">IFERROR(__xludf.DUMMYFUNCTION("GOOGLETRANSLATE(B215,""en"",""hi"")"),"@Kiran राउत chabhi कहा है")</f>
        <v>@Kiran राउत chabhi कहा है</v>
      </c>
      <c r="C215" s="1" t="s">
        <v>7</v>
      </c>
      <c r="D215" s="1" t="s">
        <v>5</v>
      </c>
    </row>
    <row r="216" spans="1:4" ht="13.2" x14ac:dyDescent="0.25">
      <c r="A216" s="1" t="s">
        <v>222</v>
      </c>
      <c r="B216" t="str">
        <f ca="1">IFERROR(__xludf.DUMMYFUNCTION("GOOGLETRANSLATE(B216,""en"",""hi"")"),"राइट assamse")</f>
        <v>राइट assamse</v>
      </c>
      <c r="C216" s="1" t="s">
        <v>7</v>
      </c>
      <c r="D216" s="1" t="s">
        <v>5</v>
      </c>
    </row>
    <row r="217" spans="1:4" ht="13.2" x14ac:dyDescent="0.25">
      <c r="A217" s="1" t="s">
        <v>223</v>
      </c>
      <c r="B217" t="str">
        <f ca="1">IFERROR(__xludf.DUMMYFUNCTION("GOOGLETRANSLATE(B217,""en"",""hi"")"),"इसको हटाओ फिर से साल")</f>
        <v>इसको हटाओ फिर से साल</v>
      </c>
      <c r="C217" s="1" t="s">
        <v>13</v>
      </c>
      <c r="D217" s="1" t="s">
        <v>5</v>
      </c>
    </row>
    <row r="218" spans="1:4" ht="13.2" x14ac:dyDescent="0.25">
      <c r="A218" s="1" t="s">
        <v>224</v>
      </c>
      <c r="B218" t="str">
        <f ca="1">IFERROR(__xludf.DUMMYFUNCTION("GOOGLETRANSLATE(B218,""en"",""hi"")"),"भाई साहब .... क्यु हरियाणा या jaaton ka nam khrb kr rhe ho")</f>
        <v>भाई साहब .... क्यु हरियाणा या jaaton ka nam khrb kr rhe ho</v>
      </c>
      <c r="C218" s="1" t="s">
        <v>4</v>
      </c>
      <c r="D218" s="1" t="s">
        <v>5</v>
      </c>
    </row>
    <row r="219" spans="1:4" ht="13.2" x14ac:dyDescent="0.25">
      <c r="A219" s="1" t="s">
        <v>225</v>
      </c>
      <c r="B219" t="str">
        <f ca="1">IFERROR(__xludf.DUMMYFUNCTION("GOOGLETRANSLATE(B219,""en"",""hi"")"),"एक ही सोचा था फिल्म dekhne कश्मीर baad, अंत में kisika हो गया से मेल देखने")</f>
        <v>एक ही सोचा था फिल्म dekhne कश्मीर baad, अंत में kisika हो गया से मेल देखने</v>
      </c>
      <c r="C219" s="1" t="s">
        <v>7</v>
      </c>
      <c r="D219" s="1" t="s">
        <v>5</v>
      </c>
    </row>
    <row r="220" spans="1:4" ht="13.2" x14ac:dyDescent="0.25">
      <c r="A220" s="1" t="s">
        <v>226</v>
      </c>
      <c r="B220" t="str">
        <f ca="1">IFERROR(__xludf.DUMMYFUNCTION("GOOGLETRANSLATE(B220,""en"",""hi"")"),"पारिवारिक मूल्यों और नाम जनसंपर्क भेदभाव krte hai को paramparey मुझे")</f>
        <v>पारिवारिक मूल्यों और नाम जनसंपर्क भेदभाव krte hai को paramparey मुझे</v>
      </c>
      <c r="C220" s="1" t="s">
        <v>7</v>
      </c>
      <c r="D220" s="1" t="s">
        <v>5</v>
      </c>
    </row>
    <row r="221" spans="1:4" ht="13.2" x14ac:dyDescent="0.25">
      <c r="A221" s="1" t="s">
        <v>227</v>
      </c>
      <c r="B221" t="str">
        <f ca="1">IFERROR(__xludf.DUMMYFUNCTION("GOOGLETRANSLATE(B221,""en"",""hi"")"),"overacting 😂😂 betichodo की")</f>
        <v>overacting 😂😂 betichodo की</v>
      </c>
      <c r="C221" s="1" t="s">
        <v>4</v>
      </c>
      <c r="D221" s="1" t="s">
        <v>29</v>
      </c>
    </row>
    <row r="222" spans="1:4" ht="13.2" x14ac:dyDescent="0.25">
      <c r="A222" s="1" t="s">
        <v>228</v>
      </c>
      <c r="B222" t="str">
        <f ca="1">IFERROR(__xludf.DUMMYFUNCTION("GOOGLETRANSLATE(B222,""en"",""hi"")"),"वास्तव में प्रतीक भाई")</f>
        <v>वास्तव में प्रतीक भाई</v>
      </c>
      <c r="C222" s="1" t="s">
        <v>7</v>
      </c>
      <c r="D222" s="1" t="s">
        <v>5</v>
      </c>
    </row>
    <row r="223" spans="1:4" ht="13.2" x14ac:dyDescent="0.25">
      <c r="A223" s="1" t="s">
        <v>229</v>
      </c>
      <c r="B223" t="str">
        <f ca="1">IFERROR(__xludf.DUMMYFUNCTION("GOOGLETRANSLATE(B223,""en"",""hi"")"),"वीडियो पुरा देखिए सब अंक पे बात की हाई, aur हैम hajaron सैलून se लिबरल
हाय hai रहे, hame kisi Ghatiya पश्चिमी विचारधारा की jarurat hai नही!")</f>
        <v>वीडियो पुरा देखिए सब अंक पे बात की हाई, aur हैम hajaron सैलून se लिबरल
हाय hai रहे, hame kisi Ghatiya पश्चिमी विचारधारा की jarurat hai नही!</v>
      </c>
      <c r="C223" s="1" t="s">
        <v>13</v>
      </c>
      <c r="D223" s="1" t="s">
        <v>5</v>
      </c>
    </row>
    <row r="224" spans="1:4" ht="13.2" x14ac:dyDescent="0.25">
      <c r="A224" s="1" t="s">
        <v>230</v>
      </c>
      <c r="B224" t="str">
        <f ca="1">IFERROR(__xludf.DUMMYFUNCTION("GOOGLETRANSLATE(B224,""en"",""hi"")"),"Beryaaaa ..... 🤟🤟")</f>
        <v>Beryaaaa ..... 🤟🤟</v>
      </c>
      <c r="C224" s="1" t="s">
        <v>7</v>
      </c>
      <c r="D224" s="1" t="s">
        <v>5</v>
      </c>
    </row>
    <row r="225" spans="1:4" ht="13.2" x14ac:dyDescent="0.25">
      <c r="A225" s="1" t="s">
        <v>231</v>
      </c>
      <c r="B225" t="str">
        <f ca="1">IFERROR(__xludf.DUMMYFUNCTION("GOOGLETRANSLATE(B225,""en"",""hi"")"),"कोई समीक्षा प्रतीक भाई EK")</f>
        <v>कोई समीक्षा प्रतीक भाई EK</v>
      </c>
      <c r="C225" s="1" t="s">
        <v>7</v>
      </c>
      <c r="D225" s="1" t="s">
        <v>5</v>
      </c>
    </row>
    <row r="226" spans="1:4" ht="13.2" x14ac:dyDescent="0.25">
      <c r="A226" s="1" t="s">
        <v>232</v>
      </c>
      <c r="B226" t="str">
        <f ca="1">IFERROR(__xludf.DUMMYFUNCTION("GOOGLETRANSLATE(B226,""en"",""hi"")"),"सुनील, रिंकू, vanshu, preetma, रोशनलाल inka itna tukda krunga .... bs एके moka ke
talashhhhh, inka खून jabtak nhee piyuga टैब तक श्रृंखला सा nhee baithunga, एके
moka बीएसएस एके mokaaaa")</f>
        <v>सुनील, रिंकू, vanshu, preetma, रोशनलाल inka itna tukda krunga .... bs एके moka ke
talashhhhh, inka खून jabtak nhee piyuga टैब तक श्रृंखला सा nhee baithunga, एके
moka बीएसएस एके mokaaaa</v>
      </c>
      <c r="C226" s="1" t="s">
        <v>13</v>
      </c>
      <c r="D226" s="1" t="s">
        <v>5</v>
      </c>
    </row>
    <row r="227" spans="1:4" ht="13.2" x14ac:dyDescent="0.25">
      <c r="A227" s="1" t="s">
        <v>233</v>
      </c>
      <c r="B227" t="str">
        <f ca="1">IFERROR(__xludf.DUMMYFUNCTION("GOOGLETRANSLATE(B227,""en"",""hi"")"),"भाई ने बैंड BJA दिया बॉलीवुड का ...")</f>
        <v>भाई ने बैंड BJA दिया बॉलीवुड का ...</v>
      </c>
      <c r="C227" s="1" t="s">
        <v>7</v>
      </c>
      <c r="D227" s="1" t="s">
        <v>5</v>
      </c>
    </row>
    <row r="228" spans="1:4" ht="13.2" x14ac:dyDescent="0.25">
      <c r="A228" s="1" t="s">
        <v>234</v>
      </c>
      <c r="B228" t="str">
        <f ca="1">IFERROR(__xludf.DUMMYFUNCTION("GOOGLETRANSLATE(B228,""en"",""hi"")"),"Arudati आरओआई bikou hai खरीफ Sakate hai kharidleve को")</f>
        <v>Arudati आरओआई bikou hai खरीफ Sakate hai kharidleve को</v>
      </c>
      <c r="C228" s="1" t="s">
        <v>13</v>
      </c>
      <c r="D228" s="1" t="s">
        <v>29</v>
      </c>
    </row>
    <row r="229" spans="1:4" ht="13.2" x14ac:dyDescent="0.25">
      <c r="A229" s="1" t="s">
        <v>235</v>
      </c>
      <c r="B229" t="str">
        <f ca="1">IFERROR(__xludf.DUMMYFUNCTION("GOOGLETRANSLATE(B229,""en"",""hi"")"),"माई भी bahnchod बॉलीवुड से Achhi कॉमेडी n हॉलीवुड वेब श्रृंखला खड़े हो जाओ
हैं")</f>
        <v>माई भी bahnchod बॉलीवुड से Achhi कॉमेडी n हॉलीवुड वेब श्रृंखला खड़े हो जाओ
हैं</v>
      </c>
      <c r="C229" s="1" t="s">
        <v>13</v>
      </c>
      <c r="D229" s="1" t="s">
        <v>29</v>
      </c>
    </row>
    <row r="230" spans="1:4" ht="13.2" x14ac:dyDescent="0.25">
      <c r="A230" s="1" t="s">
        <v>236</v>
      </c>
      <c r="B230" t="str">
        <f ca="1">IFERROR(__xludf.DUMMYFUNCTION("GOOGLETRANSLATE(B230,""en"",""hi"")"),"[03:55] (https://www.youtube.com/watch?v=ZzsAuDkXq1M&amp;t=3m55s) 😡
यही कारण है कि homophobe चाचा: Bevkoof hain
मुझे: उल्टा चोर kotual ko daante😂😂😂🖕🏻")</f>
        <v>[03:55] (https://www.youtube.com/watch?v=ZzsAuDkXq1M&amp;t=3m55s) 😡
यही कारण है कि homophobe चाचा: Bevkoof hain
मुझे: उल्टा चोर kotual ko daante😂😂😂🖕🏻</v>
      </c>
      <c r="C230" s="1" t="s">
        <v>13</v>
      </c>
      <c r="D230" s="1" t="s">
        <v>5</v>
      </c>
    </row>
    <row r="231" spans="1:4" ht="13.2" x14ac:dyDescent="0.25">
      <c r="A231" s="1" t="s">
        <v>237</v>
      </c>
      <c r="B231" t="str">
        <f ca="1">IFERROR(__xludf.DUMMYFUNCTION("GOOGLETRANSLATE(B231,""en"",""hi"")"),"IS BHAI को प्रधानमंत्री बनाओ आरई KOI 👏👏")</f>
        <v>IS BHAI को प्रधानमंत्री बनाओ आरई KOI 👏👏</v>
      </c>
      <c r="C231" s="1" t="s">
        <v>7</v>
      </c>
      <c r="D231" s="1" t="s">
        <v>5</v>
      </c>
    </row>
    <row r="232" spans="1:4" ht="13.2" x14ac:dyDescent="0.25">
      <c r="A232" s="1" t="s">
        <v>238</v>
      </c>
      <c r="B232" t="str">
        <f ca="1">IFERROR(__xludf.DUMMYFUNCTION("GOOGLETRANSLATE(B232,""en"",""hi"")"),"&lt;Https://youtu.be/7ANKX825J68&gt;
मस्तिष्क गायक भी Badiya chenel hai")</f>
        <v>&lt;Https://youtu.be/7ANKX825J68&gt;
मस्तिष्क गायक भी Badiya chenel hai</v>
      </c>
      <c r="C232" s="1" t="s">
        <v>7</v>
      </c>
      <c r="D232" s="1" t="s">
        <v>5</v>
      </c>
    </row>
    <row r="233" spans="1:4" ht="13.2" x14ac:dyDescent="0.25">
      <c r="A233" s="1" t="s">
        <v>239</v>
      </c>
      <c r="B233" t="str">
        <f ca="1">IFERROR(__xludf.DUMMYFUNCTION("GOOGLETRANSLATE(B233,""en"",""hi"")"),"Vii तेरा Irada Keya hain ??? ... मुख्य पर देख राहा हूं तेरा हर वीडियो मुख्य
atankbadi, polytics leke बात karta hain ,,,,, कबीर गाते ka समीक्षा कर राहा
hain ki atankbadi की चर्चा कर राहा hain ?????")</f>
        <v>Vii तेरा Irada Keya hain ??? ... मुख्य पर देख राहा हूं तेरा हर वीडियो मुख्य
atankbadi, polytics leke बात karta hain ,,,,, कबीर गाते ka समीक्षा कर राहा
hain ki atankbadi की चर्चा कर राहा hain ?????</v>
      </c>
      <c r="C233" s="1" t="s">
        <v>13</v>
      </c>
      <c r="D233" s="1" t="s">
        <v>5</v>
      </c>
    </row>
    <row r="234" spans="1:4" ht="13.2" x14ac:dyDescent="0.25">
      <c r="A234" s="1" t="s">
        <v>240</v>
      </c>
      <c r="B234" t="str">
        <f ca="1">IFERROR(__xludf.DUMMYFUNCTION("GOOGLETRANSLATE(B234,""en"",""hi"")"),"@yash मिश्रा बीटा gaaliya bakne से, तेरे अंदर का Jahil पैन हाय नज़र
aaraha .... तेरी मर्द होन की galatfahmi हमें दीन दरवाजा होगी जिस दिन कोई समलैंगिक
तेरी gaand maarega .... या अगर संदेह दिल्ली Aajao को हो ...")</f>
        <v>@yash मिश्रा बीटा gaaliya bakne से, तेरे अंदर का Jahil पैन हाय नज़र
aaraha .... तेरी मर्द होन की galatfahmi हमें दीन दरवाजा होगी जिस दिन कोई समलैंगिक
तेरी gaand maarega .... या अगर संदेह दिल्ली Aajao को हो ...</v>
      </c>
      <c r="C234" s="1" t="s">
        <v>4</v>
      </c>
      <c r="D234" s="1" t="s">
        <v>29</v>
      </c>
    </row>
    <row r="235" spans="1:4" ht="13.2" x14ac:dyDescent="0.25">
      <c r="A235" s="1" t="s">
        <v>241</v>
      </c>
      <c r="B235" t="str">
        <f ca="1">IFERROR(__xludf.DUMMYFUNCTION("GOOGLETRANSLATE(B235,""en"",""hi"")"),"** भाई तू chutiya ज .. बाटा de na ek baar Sabko **")</f>
        <v>** भाई तू chutiya ज .. बाटा de na ek baar Sabko **</v>
      </c>
      <c r="C235" s="1" t="s">
        <v>4</v>
      </c>
      <c r="D235" s="1" t="s">
        <v>5</v>
      </c>
    </row>
    <row r="236" spans="1:4" ht="13.2" x14ac:dyDescent="0.25">
      <c r="A236" s="1" t="s">
        <v>242</v>
      </c>
      <c r="B236" t="str">
        <f ca="1">IFERROR(__xludf.DUMMYFUNCTION("GOOGLETRANSLATE(B236,""en"",""hi"")"),"सममूल्य तो nhi हुआ था ये नाराजगी Veere di शादी ....")</f>
        <v>सममूल्य तो nhi हुआ था ये नाराजगी Veere di शादी ....</v>
      </c>
      <c r="C236" s="1" t="s">
        <v>7</v>
      </c>
      <c r="D236" s="1" t="s">
        <v>5</v>
      </c>
    </row>
    <row r="237" spans="1:4" ht="13.2" x14ac:dyDescent="0.25">
      <c r="A237" s="1" t="s">
        <v>243</v>
      </c>
      <c r="B237" t="str">
        <f ca="1">IFERROR(__xludf.DUMMYFUNCTION("GOOGLETRANSLATE(B237,""en"",""hi"")"),"ramadhir !! प्रहार तक iss देश मुझे सिनेमा hai लोग इन chutiya 🤡bante rahenge .🙏")</f>
        <v>ramadhir !! प्रहार तक iss देश मुझे सिनेमा hai लोग इन chutiya 🤡bante rahenge .🙏</v>
      </c>
      <c r="C237" s="1" t="s">
        <v>13</v>
      </c>
      <c r="D237" s="1" t="s">
        <v>5</v>
      </c>
    </row>
    <row r="238" spans="1:4" ht="13.2" x14ac:dyDescent="0.25">
      <c r="A238" s="1" t="s">
        <v>244</v>
      </c>
      <c r="B238" t="str">
        <f ca="1">IFERROR(__xludf.DUMMYFUNCTION("GOOGLETRANSLATE(B238,""en"",""hi"")"),"Belkul चुप dunya की उप से सबसे अच्छा फिल्म ज कबीर सिंह Hilla कश्मीर राख व्यास यार
शाहिद ने हर insan की जीवन से relete krte hai तु फिल्म")</f>
        <v>Belkul चुप dunya की उप से सबसे अच्छा फिल्म ज कबीर सिंह Hilla कश्मीर राख व्यास यार
शाहिद ने हर insan की जीवन से relete krte hai तु फिल्म</v>
      </c>
      <c r="C238" s="1" t="s">
        <v>7</v>
      </c>
      <c r="D238" s="1" t="s">
        <v>5</v>
      </c>
    </row>
    <row r="239" spans="1:4" ht="13.2" x14ac:dyDescent="0.25">
      <c r="A239" s="1" t="s">
        <v>245</v>
      </c>
      <c r="B239" t="str">
        <f ca="1">IFERROR(__xludf.DUMMYFUNCTION("GOOGLETRANSLATE(B239,""en"",""hi"")"),"चौकीदार तू गांडू चुना")</f>
        <v>चौकीदार तू गांडू चुना</v>
      </c>
      <c r="C239" s="1" t="s">
        <v>13</v>
      </c>
      <c r="D239" s="1" t="s">
        <v>29</v>
      </c>
    </row>
    <row r="240" spans="1:4" ht="13.2" x14ac:dyDescent="0.25">
      <c r="A240" s="1" t="s">
        <v>246</v>
      </c>
      <c r="B240" t="str">
        <f ca="1">IFERROR(__xludf.DUMMYFUNCTION("GOOGLETRANSLATE(B240,""en"",""hi"")"),"अबे की समीक्षा madarchod कर ज्ञान चटाई चोद")</f>
        <v>अबे की समीक्षा madarchod कर ज्ञान चटाई चोद</v>
      </c>
      <c r="C240" s="1" t="s">
        <v>4</v>
      </c>
      <c r="D240" s="1" t="s">
        <v>29</v>
      </c>
    </row>
    <row r="241" spans="1:4" ht="13.2" x14ac:dyDescent="0.25">
      <c r="A241" s="1" t="s">
        <v>247</v>
      </c>
      <c r="B241" t="str">
        <f ca="1">IFERROR(__xludf.DUMMYFUNCTION("GOOGLETRANSLATE(B241,""en"",""hi"")"),"अमित मालवीय 18 tukde Nahi Mangta भारत ke। Wo क्यो नही batate tum ???
अरुंधति mangti hai 18 tukde YouTube krlo खोज
शहरी नक्सल क्यो ना बोले ??")</f>
        <v>अमित मालवीय 18 tukde Nahi Mangta भारत ke। Wo क्यो नही batate tum ???
अरुंधति mangti hai 18 tukde YouTube krlo खोज
शहरी नक्सल क्यो ना बोले ??</v>
      </c>
      <c r="C241" s="1" t="s">
        <v>13</v>
      </c>
      <c r="D241" s="1" t="s">
        <v>5</v>
      </c>
    </row>
    <row r="242" spans="1:4" ht="13.2" x14ac:dyDescent="0.25">
      <c r="A242" s="1" t="s">
        <v>248</v>
      </c>
      <c r="B242" t="str">
        <f ca="1">IFERROR(__xludf.DUMMYFUNCTION("GOOGLETRANSLATE(B242,""en"",""hi"")"),"Zyada हाय fikar हो रही hain समलैंगिक की यद्यपि Zayo unshe marwao aapni aur ish
देश mein मस्तूल रहो")</f>
        <v>Zyada हाय fikar हो रही hain समलैंगिक की यद्यपि Zayo unshe marwao aapni aur ish
देश mein मस्तूल रहो</v>
      </c>
      <c r="C242" s="1" t="s">
        <v>4</v>
      </c>
      <c r="D242" s="1" t="s">
        <v>29</v>
      </c>
    </row>
    <row r="243" spans="1:4" ht="13.2" x14ac:dyDescent="0.25">
      <c r="A243" s="1" t="s">
        <v>249</v>
      </c>
      <c r="B243" t="str">
        <f ca="1">IFERROR(__xludf.DUMMYFUNCTION("GOOGLETRANSLATE(B243,""en"",""hi"")"),"मुझे भी jand लगी फिल्म मैने chutiyo ke सामने jaban नही खोली या ना Lakin
हाय kholuga")</f>
        <v>मुझे भी jand लगी फिल्म मैने chutiyo ke सामने jaban नही खोली या ना Lakin
हाय kholuga</v>
      </c>
      <c r="C243" s="1" t="s">
        <v>7</v>
      </c>
      <c r="D243" s="1" t="s">
        <v>5</v>
      </c>
    </row>
    <row r="244" spans="1:4" ht="13.2" x14ac:dyDescent="0.25">
      <c r="A244" s="1" t="s">
        <v>250</v>
      </c>
      <c r="B244" t="str">
        <f ca="1">IFERROR(__xludf.DUMMYFUNCTION("GOOGLETRANSLATE(B244,""en"",""hi"")"),"Achi lgi bahut")</f>
        <v>Achi lgi bahut</v>
      </c>
      <c r="C244" s="1" t="s">
        <v>7</v>
      </c>
      <c r="D244" s="1" t="s">
        <v>5</v>
      </c>
    </row>
    <row r="245" spans="1:4" ht="13.2" x14ac:dyDescent="0.25">
      <c r="A245" s="1" t="s">
        <v>251</v>
      </c>
      <c r="B245" t="str">
        <f ca="1">IFERROR(__xludf.DUMMYFUNCTION("GOOGLETRANSLATE(B245,""en"",""hi"")"),"@Abhishek कुमार जिन लोगो के तर्क कमज़ोर होते हैं, वे आवाज़ ऊँची करके या अभद्र
भाषा का इस्तमाल करके अपनी तर्क की कमी को ढकने की कोशिश करते हैं।")</f>
        <v>@Abhishek कुमार जिन लोगो के तर्क कमज़ोर होते हैं, वे आवाज़ ऊँची करके या अभद्र
भाषा का इस्तमाल करके अपनी तर्क की कमी को ढकने की कोशिश करते हैं।</v>
      </c>
      <c r="C245" s="1" t="s">
        <v>7</v>
      </c>
      <c r="D245" s="1" t="s">
        <v>5</v>
      </c>
    </row>
    <row r="246" spans="1:4" ht="13.2" x14ac:dyDescent="0.25">
      <c r="A246" s="1" t="s">
        <v>252</v>
      </c>
      <c r="B246" t="str">
        <f ca="1">IFERROR(__xludf.DUMMYFUNCTION("GOOGLETRANSLATE(B246,""en"",""hi"")"),"Katai काकाशी Jaisa हो गया था कबीर
(रिन की मौत ke baad)")</f>
        <v>Katai काकाशी Jaisa हो गया था कबीर
(रिन की मौत ke baad)</v>
      </c>
      <c r="C246" s="1" t="s">
        <v>7</v>
      </c>
      <c r="D246" s="1" t="s">
        <v>5</v>
      </c>
    </row>
    <row r="247" spans="1:4" ht="13.2" x14ac:dyDescent="0.25">
      <c r="A247" s="1" t="s">
        <v>253</v>
      </c>
      <c r="B247" t="str">
        <f ca="1">IFERROR(__xludf.DUMMYFUNCTION("GOOGLETRANSLATE(B247,""en"",""hi"")"),"धन्यवाद सर आपका
जय हिंद")</f>
        <v>धन्यवाद सर आपका
जय हिंद</v>
      </c>
      <c r="C247" s="1" t="s">
        <v>7</v>
      </c>
      <c r="D247" s="1" t="s">
        <v>5</v>
      </c>
    </row>
    <row r="248" spans="1:4" ht="13.2" x14ac:dyDescent="0.25">
      <c r="A248" s="1" t="s">
        <v>254</v>
      </c>
      <c r="B248" t="str">
        <f ca="1">IFERROR(__xludf.DUMMYFUNCTION("GOOGLETRANSLATE(B248,""en"",""hi"")"),"कोई समझा यार अंत में करने के लिए।
पागल हो गए कबीर सिंह बनके लिए लॉग ऑन करें।")</f>
        <v>कोई समझा यार अंत में करने के लिए।
पागल हो गए कबीर सिंह बनके लिए लॉग ऑन करें।</v>
      </c>
      <c r="C248" s="1" t="s">
        <v>13</v>
      </c>
      <c r="D248" s="1" t="s">
        <v>5</v>
      </c>
    </row>
    <row r="249" spans="1:4" ht="13.2" x14ac:dyDescent="0.25">
      <c r="A249" s="1" t="s">
        <v>255</v>
      </c>
      <c r="B249" t="str">
        <f ca="1">IFERROR(__xludf.DUMMYFUNCTION("GOOGLETRANSLATE(B249,""en"",""hi"")"),"साही Kaha रहे हो ऋषि, मुनि aur veero की भूमि तु Sabh हो क्या राजा hain")</f>
        <v>साही Kaha रहे हो ऋषि, मुनि aur veero की भूमि तु Sabh हो क्या राजा hain</v>
      </c>
      <c r="C249" s="1" t="s">
        <v>7</v>
      </c>
      <c r="D249" s="1" t="s">
        <v>5</v>
      </c>
    </row>
    <row r="250" spans="1:4" ht="13.2" x14ac:dyDescent="0.25">
      <c r="A250" s="1" t="s">
        <v>256</v>
      </c>
      <c r="B250" t="str">
        <f ca="1">IFERROR(__xludf.DUMMYFUNCTION("GOOGLETRANSLATE(B250,""en"",""hi"")"),"कर रहे हैं ओह माई madarchod hu कबीर सिंह चोद दिया तेरी बी एच एन ko क्या क्रु gf chli Gyi
Thina")</f>
        <v>कर रहे हैं ओह माई madarchod hu कबीर सिंह चोद दिया तेरी बी एच एन ko क्या क्रु gf chli Gyi
Thina</v>
      </c>
      <c r="C250" s="1" t="s">
        <v>4</v>
      </c>
      <c r="D250" s="1" t="s">
        <v>29</v>
      </c>
    </row>
    <row r="251" spans="1:4" ht="13.2" x14ac:dyDescent="0.25">
      <c r="A251" s="1" t="s">
        <v>257</v>
      </c>
      <c r="B251" t="str">
        <f ca="1">IFERROR(__xludf.DUMMYFUNCTION("GOOGLETRANSLATE(B251,""en"",""hi"")"),"जो कानून banate hai उनका भी करने के लिए कोई कुछ सोको")</f>
        <v>जो कानून banate hai उनका भी करने के लिए कोई कुछ सोको</v>
      </c>
      <c r="C251" s="1" t="s">
        <v>7</v>
      </c>
      <c r="D251" s="1" t="s">
        <v>5</v>
      </c>
    </row>
    <row r="252" spans="1:4" ht="13.2" x14ac:dyDescent="0.25">
      <c r="A252" s="1" t="s">
        <v>258</v>
      </c>
      <c r="B252" t="str">
        <f ca="1">IFERROR(__xludf.DUMMYFUNCTION("GOOGLETRANSLATE(B252,""en"",""hi"")"),"@Pratik Borade
2016 पी ek वीडियो banayia के सर plz शीर्ष 10 सबसे अच्छे और बुरे फिल्में na
Kaafi समय सा बोल राहा हू plz बाना na करना
Plzzzzzzzz")</f>
        <v>@Pratik Borade
2016 पी ek वीडियो banayia के सर plz शीर्ष 10 सबसे अच्छे और बुरे फिल्में na
Kaafi समय सा बोल राहा हू plz बाना na करना
Plzzzzzzzz</v>
      </c>
      <c r="C252" s="1" t="s">
        <v>7</v>
      </c>
      <c r="D252" s="1" t="s">
        <v>5</v>
      </c>
    </row>
    <row r="253" spans="1:4" ht="13.2" x14ac:dyDescent="0.25">
      <c r="A253" s="1" t="s">
        <v>259</v>
      </c>
      <c r="B253" t="str">
        <f ca="1">IFERROR(__xludf.DUMMYFUNCTION("GOOGLETRANSLATE(B253,""en"",""hi"")"),"शर्ट बाट badhiya👌 भाई")</f>
        <v>शर्ट बाट badhiya👌 भाई</v>
      </c>
      <c r="C253" s="1" t="s">
        <v>7</v>
      </c>
      <c r="D253" s="1" t="s">
        <v>5</v>
      </c>
    </row>
    <row r="254" spans="1:4" ht="13.2" x14ac:dyDescent="0.25">
      <c r="A254" s="1" t="s">
        <v>260</v>
      </c>
      <c r="B254" t="str">
        <f ca="1">IFERROR(__xludf.DUMMYFUNCTION("GOOGLETRANSLATE(B254,""en"",""hi"")"),"Apka bolne का शैली Gajab ज 👌 ♥ ️ ♥ ️")</f>
        <v>Apka bolne का शैली Gajab ज 👌 ♥ ️ ♥ ️</v>
      </c>
      <c r="C254" s="1" t="s">
        <v>7</v>
      </c>
      <c r="D254" s="1" t="s">
        <v>5</v>
      </c>
    </row>
    <row r="255" spans="1:4" ht="13.2" x14ac:dyDescent="0.25">
      <c r="A255" s="1" t="s">
        <v>261</v>
      </c>
      <c r="B255" t="str">
        <f ca="1">IFERROR(__xludf.DUMMYFUNCTION("GOOGLETRANSLATE(B255,""en"",""hi"")"),"दुर्भाग्य ये है कि राखी सावंत टाइप की लड़कियाँ ही फेमिनिस्ट पे ज़्यादा बक बक
करती हुई मिलेगी। एक महिला होने के नाते मैं इनकी साइकोलॉजी अच्छे तरीके से समझती
हूँ, अपने आस पास में ऐसी कई विक्षिप्त महिलाओं को देखती हूँ जो पुरुष को सिवाय
कुत्ते के कुछ नही समझत"&amp;"ी।")</f>
        <v>दुर्भाग्य ये है कि राखी सावंत टाइप की लड़कियाँ ही फेमिनिस्ट पे ज़्यादा बक बक
करती हुई मिलेगी। एक महिला होने के नाते मैं इनकी साइकोलॉजी अच्छे तरीके से समझती
हूँ, अपने आस पास में ऐसी कई विक्षिप्त महिलाओं को देखती हूँ जो पुरुष को सिवाय
कुत्ते के कुछ नही समझती।</v>
      </c>
      <c r="C255" s="1" t="s">
        <v>4</v>
      </c>
      <c r="D255" s="1" t="s">
        <v>29</v>
      </c>
    </row>
    <row r="256" spans="1:4" ht="13.2" x14ac:dyDescent="0.25">
      <c r="A256" s="1" t="s">
        <v>262</v>
      </c>
      <c r="B256" t="str">
        <f ca="1">IFERROR(__xludf.DUMMYFUNCTION("GOOGLETRANSLATE(B256,""en"",""hi"")"),"रुको हमें इंसान ne ये Kaha की प्रकृति ne jo CHIJ bnai hai उसको Vaise हाय Rehne
HNA .... करने के लिए muje btao की प्रदूषण vgrh क्यु असफल RHA hai ... करने के लिए प्रकृति ne करना
इंसान bnae na insaano ne gand दाल दिया है ... पे muje Thora कुछ btana")</f>
        <v>रुको हमें इंसान ne ये Kaha की प्रकृति ne jo CHIJ bnai hai उसको Vaise हाय Rehne
HNA .... करने के लिए muje btao की प्रदूषण vgrh क्यु असफल RHA hai ... करने के लिए प्रकृति ne करना
इंसान bnae na insaano ne gand दाल दिया है ... पे muje Thora कुछ btana</v>
      </c>
      <c r="C256" s="1" t="s">
        <v>4</v>
      </c>
      <c r="D256" s="1" t="s">
        <v>5</v>
      </c>
    </row>
    <row r="257" spans="1:4" ht="13.2" x14ac:dyDescent="0.25">
      <c r="A257" s="1" t="s">
        <v>263</v>
      </c>
      <c r="B257" t="str">
        <f ca="1">IFERROR(__xludf.DUMMYFUNCTION("GOOGLETRANSLATE(B257,""en"",""hi"")"),"फिल्म bekar hai")</f>
        <v>फिल्म bekar hai</v>
      </c>
      <c r="C257" s="1" t="s">
        <v>7</v>
      </c>
      <c r="D257" s="1" t="s">
        <v>5</v>
      </c>
    </row>
    <row r="258" spans="1:4" ht="13.2" x14ac:dyDescent="0.25">
      <c r="A258" s="1" t="s">
        <v>264</v>
      </c>
      <c r="B258" t="str">
        <f ca="1">IFERROR(__xludf.DUMMYFUNCTION("GOOGLETRANSLATE(B258,""en"",""hi"")"),"""जब वी तक बॉलीवुड ज लोग इन chutiye Bante rahenge""")</f>
        <v>"जब वी तक बॉलीवुड ज लोग इन chutiye Bante rahenge"</v>
      </c>
      <c r="C258" s="1" t="s">
        <v>13</v>
      </c>
      <c r="D258" s="1" t="s">
        <v>5</v>
      </c>
    </row>
    <row r="259" spans="1:4" ht="13.2" x14ac:dyDescent="0.25">
      <c r="A259" s="1" t="s">
        <v>265</v>
      </c>
      <c r="B259" t="str">
        <f ca="1">IFERROR(__xludf.DUMMYFUNCTION("GOOGLETRANSLATE(B259,""en"",""hi"")"),"मुझे 2019 में भाई मैने sirf 1 दिन हाय मूवी Dekhi ज, आज टी थिएटर nhi gya lol")</f>
        <v>मुझे 2019 में भाई मैने sirf 1 दिन हाय मूवी Dekhi ज, आज टी थिएटर nhi gya lol</v>
      </c>
      <c r="C259" s="1" t="s">
        <v>7</v>
      </c>
      <c r="D259" s="1" t="s">
        <v>5</v>
      </c>
    </row>
    <row r="260" spans="1:4" ht="13.2" x14ac:dyDescent="0.25">
      <c r="A260" s="1" t="s">
        <v>266</v>
      </c>
      <c r="B260" t="str">
        <f ca="1">IFERROR(__xludf.DUMMYFUNCTION("GOOGLETRANSLATE(B260,""en"",""hi"")"),"** yhe चैनल अब तक मात्र NAZARO एसई Kaise Bacha RAH GAYA की सदस्यता ली जा **
💕")</f>
        <v>** yhe चैनल अब तक मात्र NAZARO एसई Kaise Bacha RAH GAYA की सदस्यता ली जा **
💕</v>
      </c>
      <c r="C260" s="1" t="s">
        <v>7</v>
      </c>
      <c r="D260" s="1" t="s">
        <v>5</v>
      </c>
    </row>
    <row r="261" spans="1:4" ht="13.2" x14ac:dyDescent="0.25">
      <c r="A261" s="1" t="s">
        <v>267</v>
      </c>
      <c r="B261" t="str">
        <f ca="1">IFERROR(__xludf.DUMMYFUNCTION("GOOGLETRANSLATE(B261,""en"",""hi"")"),"Riyali अच्छा Kaha से हो aap")</f>
        <v>Riyali अच्छा Kaha से हो aap</v>
      </c>
      <c r="C261" s="1" t="s">
        <v>7</v>
      </c>
      <c r="D261" s="1" t="s">
        <v>5</v>
      </c>
    </row>
    <row r="262" spans="1:4" ht="13.2" x14ac:dyDescent="0.25">
      <c r="A262" s="1" t="s">
        <v>268</v>
      </c>
      <c r="B262" t="str">
        <f ca="1">IFERROR(__xludf.DUMMYFUNCTION("GOOGLETRANSLATE(B262,""en"",""hi"")"),"अरुन्धती रॉय जिंदाबाद!")</f>
        <v>अरुन्धती रॉय जिंदाबाद!</v>
      </c>
      <c r="C262" s="1" t="s">
        <v>7</v>
      </c>
      <c r="D262" s="1" t="s">
        <v>5</v>
      </c>
    </row>
    <row r="263" spans="1:4" ht="13.2" x14ac:dyDescent="0.25">
      <c r="A263" s="1" t="s">
        <v>269</v>
      </c>
      <c r="B263" t="str">
        <f ca="1">IFERROR(__xludf.DUMMYFUNCTION("GOOGLETRANSLATE(B263,""en"",""hi"")"),"@Gauri Nawathe uske BF के ne डंप किया wo के लिए अपनी kisi ko लड़की की तरह kaise सोच
Leti hai सभी पुरुषों के समान हैं .. सभी पुरुषों कुत्तों .... Waise tum भी वही कर रहे हैं
राही हो दीदी ...... तुम्हारी शहर को साफ करो तुम सब मिलके Poore भारत पे ek
लाइन मुझ"&amp;"े बोल दिया की lol भारत सुरक्षित नही महिलाओं keliye")</f>
        <v>@Gauri Nawathe uske BF के ne डंप किया wo के लिए अपनी kisi ko लड़की की तरह kaise सोच
Leti hai सभी पुरुषों के समान हैं .. सभी पुरुषों कुत्तों .... Waise tum भी वही कर रहे हैं
राही हो दीदी ...... तुम्हारी शहर को साफ करो तुम सब मिलके Poore भारत पे ek
लाइन मुझे बोल दिया की lol भारत सुरक्षित नही महिलाओं keliye</v>
      </c>
      <c r="C263" s="1" t="s">
        <v>13</v>
      </c>
      <c r="D263" s="1" t="s">
        <v>5</v>
      </c>
    </row>
    <row r="264" spans="1:4" ht="13.2" x14ac:dyDescent="0.25">
      <c r="A264" s="1" t="s">
        <v>270</v>
      </c>
      <c r="B264" t="str">
        <f ca="1">IFERROR(__xludf.DUMMYFUNCTION("GOOGLETRANSLATE(B264,""en"",""hi"")"),"क्या? kisko तुलना Kisse कर rhe hu
एक ही स्तर की तुलना में मैं क्या jata ज")</f>
        <v>क्या? kisko तुलना Kisse कर rhe hu
एक ही स्तर की तुलना में मैं क्या jata ज</v>
      </c>
      <c r="C264" s="1" t="s">
        <v>13</v>
      </c>
      <c r="D264" s="1" t="s">
        <v>5</v>
      </c>
    </row>
    <row r="265" spans="1:4" ht="13.2" x14ac:dyDescent="0.25">
      <c r="A265" s="1" t="s">
        <v>271</v>
      </c>
      <c r="B265" t="str">
        <f ca="1">IFERROR(__xludf.DUMMYFUNCTION("GOOGLETRANSLATE(B265,""en"",""hi"")"),"MGTOW पे ek वीडियो बनाओ")</f>
        <v>MGTOW पे ek वीडियो बनाओ</v>
      </c>
      <c r="C265" s="1" t="s">
        <v>7</v>
      </c>
      <c r="D265" s="1" t="s">
        <v>5</v>
      </c>
    </row>
    <row r="266" spans="1:4" ht="13.2" x14ac:dyDescent="0.25">
      <c r="A266" s="1" t="s">
        <v>272</v>
      </c>
      <c r="B266" t="str">
        <f ca="1">IFERROR(__xludf.DUMMYFUNCTION("GOOGLETRANSLATE(B266,""en"",""hi"")"),"Raull raull भाई 👌👌👌👌👌👌🤘🤘🤘")</f>
        <v>Raull raull भाई 👌👌👌👌👌👌🤘🤘🤘</v>
      </c>
      <c r="C266" s="1" t="s">
        <v>7</v>
      </c>
      <c r="D266" s="1" t="s">
        <v>5</v>
      </c>
    </row>
    <row r="267" spans="1:4" ht="13.2" x14ac:dyDescent="0.25">
      <c r="A267" s="1" t="s">
        <v>273</v>
      </c>
      <c r="B267" t="str">
        <f ca="1">IFERROR(__xludf.DUMMYFUNCTION("GOOGLETRANSLATE(B267,""en"",""hi"")"),"Mein वीडियो बीना देखे BTA skta हू तु लॉग समर्थन krenge समलैंगिकता को
संपादित करें: पुरी वीडियो से Dekhi sirf ek bnda शि एलजीए ग्रे शर्ट सलामी यू भाई प्यार
ऑस्ट्रेलिया 👍👍")</f>
        <v>Mein वीडियो बीना देखे BTA skta हू तु लॉग समर्थन krenge समलैंगिकता को
संपादित करें: पुरी वीडियो से Dekhi sirf ek bnda शि एलजीए ग्रे शर्ट सलामी यू भाई प्यार
ऑस्ट्रेलिया 👍👍</v>
      </c>
      <c r="C267" s="1" t="s">
        <v>7</v>
      </c>
      <c r="D267" s="1" t="s">
        <v>5</v>
      </c>
    </row>
    <row r="268" spans="1:4" ht="13.2" x14ac:dyDescent="0.25">
      <c r="A268" s="1" t="s">
        <v>274</v>
      </c>
      <c r="B268" t="str">
        <f ca="1">IFERROR(__xludf.DUMMYFUNCTION("GOOGLETRANSLATE(B268,""en"",""hi"")"),"Chutiya hai tu")</f>
        <v>Chutiya hai tu</v>
      </c>
      <c r="C268" s="1" t="s">
        <v>4</v>
      </c>
      <c r="D268" s="1" t="s">
        <v>5</v>
      </c>
    </row>
    <row r="269" spans="1:4" ht="13.2" x14ac:dyDescent="0.25">
      <c r="A269" s="1" t="s">
        <v>275</v>
      </c>
      <c r="B269" t="str">
        <f ca="1">IFERROR(__xludf.DUMMYFUNCTION("GOOGLETRANSLATE(B269,""en"",""hi"")"),"भाई ek vedio Pls दुनिया की sbse ghatiya फिल्म PINK जनसंपर्क भी Pls।")</f>
        <v>भाई ek vedio Pls दुनिया की sbse ghatiya फिल्म PINK जनसंपर्क भी Pls।</v>
      </c>
      <c r="C269" s="1" t="s">
        <v>7</v>
      </c>
      <c r="D269" s="1" t="s">
        <v>5</v>
      </c>
    </row>
    <row r="270" spans="1:4" ht="13.2" x14ac:dyDescent="0.25">
      <c r="A270" s="1" t="s">
        <v>276</v>
      </c>
      <c r="B270" t="str">
        <f ca="1">IFERROR(__xludf.DUMMYFUNCTION("GOOGLETRANSLATE(B270,""en"",""hi"")"),"@Avi कुशवाह साही Kaha")</f>
        <v>@Avi कुशवाह साही Kaha</v>
      </c>
      <c r="C270" s="1" t="s">
        <v>7</v>
      </c>
      <c r="D270" s="1" t="s">
        <v>5</v>
      </c>
    </row>
    <row r="271" spans="1:4" ht="13.2" x14ac:dyDescent="0.25">
      <c r="A271" s="1" t="s">
        <v>277</v>
      </c>
      <c r="B271" t="str">
        <f ca="1">IFERROR(__xludf.DUMMYFUNCTION("GOOGLETRANSLATE(B271,""en"",""hi"")"),"@Im ललित बकवास ज क्या,")</f>
        <v>@Im ललित बकवास ज क्या,</v>
      </c>
      <c r="C271" s="1" t="s">
        <v>13</v>
      </c>
      <c r="D271" s="1" t="s">
        <v>5</v>
      </c>
    </row>
    <row r="272" spans="1:4" ht="13.2" x14ac:dyDescent="0.25">
      <c r="A272" s="1" t="s">
        <v>278</v>
      </c>
      <c r="B272" t="str">
        <f ca="1">IFERROR(__xludf.DUMMYFUNCTION("GOOGLETRANSLATE(B272,""en"",""hi"")"),"mardo का mardANGI Ek Larki KO DHAMKANA AUR बलात्कार क्रने कश्मीर लिये मजबूर Krna के लिए?")</f>
        <v>mardo का mardANGI Ek Larki KO DHAMKANA AUR बलात्कार क्रने कश्मीर लिये मजबूर Krna के लिए?</v>
      </c>
      <c r="C272" s="1" t="s">
        <v>13</v>
      </c>
      <c r="D272" s="1" t="s">
        <v>5</v>
      </c>
    </row>
    <row r="273" spans="1:4" ht="13.2" x14ac:dyDescent="0.25">
      <c r="A273" s="1" t="s">
        <v>279</v>
      </c>
      <c r="B273" t="str">
        <f ca="1">IFERROR(__xludf.DUMMYFUNCTION("GOOGLETRANSLATE(B273,""en"",""hi"")"),"सौरभ सर! अरुंधति रॉय को भारत से कोई matlab नही hai। हे ek संख्या का विरोधी
सामाजिक तत्व एच।")</f>
        <v>सौरभ सर! अरुंधति रॉय को भारत से कोई matlab नही hai। हे ek संख्या का विरोधी
सामाजिक तत्व एच।</v>
      </c>
      <c r="C273" s="1" t="s">
        <v>13</v>
      </c>
      <c r="D273" s="1" t="s">
        <v>5</v>
      </c>
    </row>
    <row r="274" spans="1:4" ht="13.2" x14ac:dyDescent="0.25">
      <c r="A274" s="1" t="s">
        <v>280</v>
      </c>
      <c r="B274" t="str">
        <f ca="1">IFERROR(__xludf.DUMMYFUNCTION("GOOGLETRANSLATE(B274,""en"",""hi"")"),"सौरव कुमार chutiyee ESE Kon बोलता हाई, हाई अकेला क्या हिंदू, Thora सर्द tu
kr")</f>
        <v>सौरव कुमार chutiyee ESE Kon बोलता हाई, हाई अकेला क्या हिंदू, Thora सर्द tu
kr</v>
      </c>
      <c r="C274" s="1" t="s">
        <v>4</v>
      </c>
      <c r="D274" s="1" t="s">
        <v>5</v>
      </c>
    </row>
    <row r="275" spans="1:4" ht="13.2" x14ac:dyDescent="0.25">
      <c r="A275" s="1" t="s">
        <v>281</v>
      </c>
      <c r="B275" t="str">
        <f ca="1">IFERROR(__xludf.DUMMYFUNCTION("GOOGLETRANSLATE(B275,""en"",""hi"")"),"मुझे लगता है कि मैं कर रहा हूँ केवल jikso कबीर सिंह pasand nhi ayi। क्या Kachra फिल्म
बीसी। नींद aaa Gyi थिएटर मुझे। Bc loggo ne etni प्रचार BNA di थी। bc कुछ
Alag नही lgga फिल्म। एबीबी नही dekhni koe भी फिल्म थियेटर मुझे साला समय
हो gya aur ek छुट्टी भी "&amp;"khrab। Bc सिविल मुझे बद्दी muskil ग ek Chuti milti हा
।")</f>
        <v>मुझे लगता है कि मैं कर रहा हूँ केवल jikso कबीर सिंह pasand nhi ayi। क्या Kachra फिल्म
बीसी। नींद aaa Gyi थिएटर मुझे। Bc loggo ne etni प्रचार BNA di थी। bc कुछ
Alag नही lgga फिल्म। एबीबी नही dekhni koe भी फिल्म थियेटर मुझे साला समय
हो gya aur ek छुट्टी भी khrab। Bc सिविल मुझे बद्दी muskil ग ek Chuti milti हा
।</v>
      </c>
      <c r="C275" s="1" t="s">
        <v>4</v>
      </c>
      <c r="D275" s="1" t="s">
        <v>29</v>
      </c>
    </row>
    <row r="276" spans="1:4" ht="13.2" x14ac:dyDescent="0.25">
      <c r="A276" s="1" t="s">
        <v>282</v>
      </c>
      <c r="B276" t="str">
        <f ca="1">IFERROR(__xludf.DUMMYFUNCTION("GOOGLETRANSLATE(B276,""en"",""hi"")"),"भाई उदारवादी या अलगाववादियों mein फार्क होता है, क्या बोल राहा hai tu हैं")</f>
        <v>भाई उदारवादी या अलगाववादियों mein फार्क होता है, क्या बोल राहा hai tu हैं</v>
      </c>
      <c r="C276" s="1" t="s">
        <v>13</v>
      </c>
      <c r="D276" s="1" t="s">
        <v>5</v>
      </c>
    </row>
    <row r="277" spans="1:4" ht="13.2" x14ac:dyDescent="0.25">
      <c r="A277" s="1" t="s">
        <v>283</v>
      </c>
      <c r="B277" t="str">
        <f ca="1">IFERROR(__xludf.DUMMYFUNCTION("GOOGLETRANSLATE(B277,""en"",""hi"")"),"जब तक बॉलीवुड ज लॉग chutiya Bante rhege")</f>
        <v>जब तक बॉलीवुड ज लॉग chutiya Bante rhege</v>
      </c>
      <c r="C277" s="1" t="s">
        <v>13</v>
      </c>
      <c r="D277" s="1" t="s">
        <v>5</v>
      </c>
    </row>
    <row r="278" spans="1:4" ht="13.2" x14ac:dyDescent="0.25">
      <c r="A278" s="1" t="s">
        <v>284</v>
      </c>
      <c r="B278" t="str">
        <f ca="1">IFERROR(__xludf.DUMMYFUNCTION("GOOGLETRANSLATE(B278,""en"",""hi"")"),"Chutiya फिल्म hai ...")</f>
        <v>Chutiya फिल्म hai ...</v>
      </c>
      <c r="C278" s="1" t="s">
        <v>7</v>
      </c>
      <c r="D278" s="1" t="s">
        <v>5</v>
      </c>
    </row>
    <row r="279" spans="1:4" ht="13.2" x14ac:dyDescent="0.25">
      <c r="A279" s="1" t="s">
        <v>285</v>
      </c>
      <c r="B279" t="str">
        <f ca="1">IFERROR(__xludf.DUMMYFUNCTION("GOOGLETRANSLATE(B279,""en"",""hi"")"),"भाई तु फिल्म तेलुगू फिल्म अर्जुन रेड्डी का रीमेक hai")</f>
        <v>भाई तु फिल्म तेलुगू फिल्म अर्जुन रेड्डी का रीमेक hai</v>
      </c>
      <c r="C279" s="1" t="s">
        <v>7</v>
      </c>
      <c r="D279" s="1" t="s">
        <v>5</v>
      </c>
    </row>
    <row r="280" spans="1:4" ht="13.2" x14ac:dyDescent="0.25">
      <c r="A280" s="1" t="s">
        <v>286</v>
      </c>
      <c r="B280" t="str">
        <f ca="1">IFERROR(__xludf.DUMMYFUNCTION("GOOGLETRANSLATE(B280,""en"",""hi"")"),"उभयलिंगियों में ko एक ही लिंग की तरफ आकर्षण होता हाय क्यु hai ????")</f>
        <v>उभयलिंगियों में ko एक ही लिंग की तरफ आकर्षण होता हाय क्यु hai ????</v>
      </c>
      <c r="C280" s="1" t="s">
        <v>7</v>
      </c>
      <c r="D280" s="1" t="s">
        <v>5</v>
      </c>
    </row>
    <row r="281" spans="1:4" ht="13.2" x14ac:dyDescent="0.25">
      <c r="A281" s="1" t="s">
        <v>287</v>
      </c>
      <c r="B281" t="str">
        <f ca="1">IFERROR(__xludf.DUMMYFUNCTION("GOOGLETRANSLATE(B281,""en"",""hi"")"),"भाई ... कबीर सिंह का मूल तेलुगु फिल्म देखो ... एपी ko सब पाटा चल
Jayega ...")</f>
        <v>भाई ... कबीर सिंह का मूल तेलुगु फिल्म देखो ... एपी ko सब पाटा चल
Jayega ...</v>
      </c>
      <c r="C281" s="1" t="s">
        <v>7</v>
      </c>
      <c r="D281" s="1" t="s">
        <v>5</v>
      </c>
    </row>
    <row r="282" spans="1:4" ht="13.2" x14ac:dyDescent="0.25">
      <c r="A282" s="1" t="s">
        <v>288</v>
      </c>
      <c r="B282" t="str">
        <f ca="1">IFERROR(__xludf.DUMMYFUNCTION("GOOGLETRANSLATE(B282,""en"",""hi"")"),"जय श्री राम ... वंदे मातरम")</f>
        <v>जय श्री राम ... वंदे मातरम</v>
      </c>
      <c r="C282" s="1" t="s">
        <v>7</v>
      </c>
      <c r="D282" s="1" t="s">
        <v>5</v>
      </c>
    </row>
    <row r="283" spans="1:4" ht="13.2" x14ac:dyDescent="0.25">
      <c r="A283" s="1" t="s">
        <v>289</v>
      </c>
      <c r="B283" t="str">
        <f ca="1">IFERROR(__xludf.DUMMYFUNCTION("GOOGLETRANSLATE(B283,""en"",""hi"")"),"वीडियो पुरा देखिए!")</f>
        <v>वीडियो पुरा देखिए!</v>
      </c>
      <c r="C283" s="1" t="s">
        <v>7</v>
      </c>
      <c r="D283" s="1" t="s">
        <v>5</v>
      </c>
    </row>
    <row r="284" spans="1:4" ht="13.2" x14ac:dyDescent="0.25">
      <c r="A284" s="1" t="s">
        <v>290</v>
      </c>
      <c r="B284" t="str">
        <f ca="1">IFERROR(__xludf.DUMMYFUNCTION("GOOGLETRANSLATE(B284,""en"",""hi"")"),"@Tinto Skaria तेरे aur तेरे बाप को ख chaiwala हाय चला रा वह ... शरम नी
आती डब मारो कही जेक .... 😂😂😂😂
Lagta वह अमित गुंडा वह krke फ़ाट Gyi वह tumlogo की")</f>
        <v>@Tinto Skaria तेरे aur तेरे बाप को ख chaiwala हाय चला रा वह ... शरम नी
आती डब मारो कही जेक .... 😂😂😂😂
Lagta वह अमित गुंडा वह krke फ़ाट Gyi वह tumlogo की</v>
      </c>
      <c r="C284" s="1" t="s">
        <v>4</v>
      </c>
      <c r="D284" s="1" t="s">
        <v>5</v>
      </c>
    </row>
    <row r="285" spans="1:4" ht="13.2" x14ac:dyDescent="0.25">
      <c r="A285" s="1" t="s">
        <v>291</v>
      </c>
      <c r="B285" t="str">
        <f ca="1">IFERROR(__xludf.DUMMYFUNCTION("GOOGLETRANSLATE(B285,""en"",""hi"")"),"Sadab आलम कबीर सिंह Jesa लॉग वास्तविकता हुंह सफल nhi ho sakte भाई बो
sirf ek flim hai वास्तविकता aisa nhi hai .. हकीकत माई जियो")</f>
        <v>Sadab आलम कबीर सिंह Jesa लॉग वास्तविकता हुंह सफल nhi ho sakte भाई बो
sirf ek flim hai वास्तविकता aisa nhi hai .. हकीकत माई जियो</v>
      </c>
      <c r="C285" s="1" t="s">
        <v>7</v>
      </c>
      <c r="D285" s="1" t="s">
        <v>5</v>
      </c>
    </row>
    <row r="286" spans="1:4" ht="13.2" x14ac:dyDescent="0.25">
      <c r="A286" s="1" t="s">
        <v>292</v>
      </c>
      <c r="B286" t="str">
        <f ca="1">IFERROR(__xludf.DUMMYFUNCTION("GOOGLETRANSLATE(B286,""en"",""hi"")"),"सच में मैं ऑटो वाले भैया सबसे अच्छा है")</f>
        <v>सच में मैं ऑटो वाले भैया सबसे अच्छा है</v>
      </c>
      <c r="C286" s="1" t="s">
        <v>7</v>
      </c>
      <c r="D286" s="1" t="s">
        <v>5</v>
      </c>
    </row>
    <row r="287" spans="1:4" ht="13.2" x14ac:dyDescent="0.25">
      <c r="A287" s="1" t="s">
        <v>293</v>
      </c>
      <c r="B287" t="str">
        <f ca="1">IFERROR(__xludf.DUMMYFUNCTION("GOOGLETRANSLATE(B287,""en"",""hi"")"),"autowala भैया ❤")</f>
        <v>autowala भैया ❤</v>
      </c>
      <c r="C287" s="1" t="s">
        <v>7</v>
      </c>
      <c r="D287" s="1" t="s">
        <v>5</v>
      </c>
    </row>
    <row r="288" spans="1:4" ht="13.2" x14ac:dyDescent="0.25">
      <c r="A288" s="1" t="s">
        <v>294</v>
      </c>
      <c r="B288" t="str">
        <f ca="1">IFERROR(__xludf.DUMMYFUNCTION("GOOGLETRANSLATE(B288,""en"",""hi"")"),"किस किस को ये गाने के Pasand आया")</f>
        <v>किस किस को ये गाने के Pasand आया</v>
      </c>
      <c r="C288" s="1" t="s">
        <v>7</v>
      </c>
      <c r="D288" s="1" t="s">
        <v>5</v>
      </c>
    </row>
    <row r="289" spans="1:4" ht="13.2" x14ac:dyDescent="0.25">
      <c r="A289" s="1" t="s">
        <v>295</v>
      </c>
      <c r="B289" t="str">
        <f ca="1">IFERROR(__xludf.DUMMYFUNCTION("GOOGLETRANSLATE(B289,""en"",""hi"")"),"मज़ा आ गया बॉस")</f>
        <v>मज़ा आ गया बॉस</v>
      </c>
      <c r="C289" s="1" t="s">
        <v>7</v>
      </c>
      <c r="D289" s="1" t="s">
        <v>5</v>
      </c>
    </row>
    <row r="290" spans="1:4" ht="13.2" x14ac:dyDescent="0.25">
      <c r="A290" s="1" t="s">
        <v>296</v>
      </c>
      <c r="B290" t="str">
        <f ca="1">IFERROR(__xludf.DUMMYFUNCTION("GOOGLETRANSLATE(B290,""en"",""hi"")"),"कोई कुछ कहे वी भैया तु फिल्म महान hai👌
Kyoki तु दक्षिण फिल्म की hai या ISME बॉलीवुड ne अपना तर्क नही Lagaya रीमेक
hai jo ki unke पास है नही")</f>
        <v>कोई कुछ कहे वी भैया तु फिल्म महान hai👌
Kyoki तु दक्षिण फिल्म की hai या ISME बॉलीवुड ne अपना तर्क नही Lagaya रीमेक
hai jo ki unke पास है नही</v>
      </c>
      <c r="C290" s="1" t="s">
        <v>7</v>
      </c>
      <c r="D290" s="1" t="s">
        <v>5</v>
      </c>
    </row>
    <row r="291" spans="1:4" ht="13.2" x14ac:dyDescent="0.25">
      <c r="A291" s="1" t="s">
        <v>297</v>
      </c>
      <c r="B291" t="str">
        <f ca="1">IFERROR(__xludf.DUMMYFUNCTION("GOOGLETRANSLATE(B291,""en"",""hi"")"),"bokowas गीत")</f>
        <v>bokowas गीत</v>
      </c>
      <c r="C291" s="1" t="s">
        <v>7</v>
      </c>
      <c r="D291" s="1" t="s">
        <v>5</v>
      </c>
    </row>
    <row r="292" spans="1:4" ht="13.2" x14ac:dyDescent="0.25">
      <c r="A292" s="1" t="s">
        <v>298</v>
      </c>
      <c r="B292" t="str">
        <f ca="1">IFERROR(__xludf.DUMMYFUNCTION("GOOGLETRANSLATE(B292,""en"",""hi"")"),"बड़ा भैया जी मा एपी ke baato सा sehmat हो")</f>
        <v>बड़ा भैया जी मा एपी ke baato सा sehmat हो</v>
      </c>
      <c r="C292" s="1" t="s">
        <v>7</v>
      </c>
      <c r="D292" s="1" t="s">
        <v>5</v>
      </c>
    </row>
    <row r="293" spans="1:4" ht="13.2" x14ac:dyDescent="0.25">
      <c r="A293" s="1" t="s">
        <v>299</v>
      </c>
      <c r="B293" t="str">
        <f ca="1">IFERROR(__xludf.DUMMYFUNCTION("GOOGLETRANSLATE(B293,""en"",""hi"")"),"कितना ghatiya tarike se समीक्षा होनी किया")</f>
        <v>कितना ghatiya tarike se समीक्षा होनी किया</v>
      </c>
      <c r="C293" s="1" t="s">
        <v>13</v>
      </c>
      <c r="D293" s="1" t="s">
        <v>5</v>
      </c>
    </row>
    <row r="294" spans="1:4" ht="13.2" x14ac:dyDescent="0.25">
      <c r="A294" s="1" t="s">
        <v>300</v>
      </c>
      <c r="B294" t="str">
        <f ca="1">IFERROR(__xludf.DUMMYFUNCTION("GOOGLETRANSLATE(B294,""en"",""hi"")"),"Bilkul मुझे apne विवेक का istemaal khud krta hu isliye मुझे aapke राय से
hu असहमत ... लेकिन फिल्म ke समीक्षा के liye thanks🙏")</f>
        <v>Bilkul मुझे apne विवेक का istemaal khud krta hu isliye मुझे aapke राय से
hu असहमत ... लेकिन फिल्म ke समीक्षा के liye thanks🙏</v>
      </c>
      <c r="C294" s="1" t="s">
        <v>7</v>
      </c>
      <c r="D294" s="1" t="s">
        <v>5</v>
      </c>
    </row>
    <row r="295" spans="1:4" ht="13.2" x14ac:dyDescent="0.25">
      <c r="A295" s="1" t="s">
        <v>301</v>
      </c>
      <c r="B295" t="str">
        <f ca="1">IFERROR(__xludf.DUMMYFUNCTION("GOOGLETRANSLATE(B295,""en"",""hi"")"),"Areyyyyyyy bhaiiiii 10/10 ???
😳😳😳😳")</f>
        <v>Areyyyyyyy bhaiiiii 10/10 ???
😳😳😳😳</v>
      </c>
      <c r="C295" s="1" t="s">
        <v>7</v>
      </c>
      <c r="D295" s="1" t="s">
        <v>5</v>
      </c>
    </row>
    <row r="296" spans="1:4" ht="13.2" x14ac:dyDescent="0.25">
      <c r="A296" s="1" t="s">
        <v>302</v>
      </c>
      <c r="B296" t="str">
        <f ca="1">IFERROR(__xludf.DUMMYFUNCTION("GOOGLETRANSLATE(B296,""en"",""hi"")"),"Inki माँ की chut")</f>
        <v>Inki माँ की chut</v>
      </c>
      <c r="C296" s="1" t="s">
        <v>4</v>
      </c>
      <c r="D296" s="1" t="s">
        <v>29</v>
      </c>
    </row>
    <row r="297" spans="1:4" ht="13.2" x14ac:dyDescent="0.25">
      <c r="A297" s="1" t="s">
        <v>303</v>
      </c>
      <c r="B297" t="str">
        <f ca="1">IFERROR(__xludf.DUMMYFUNCTION("GOOGLETRANSLATE(B297,""en"",""hi"")"),"गौरव उत्तर न")</f>
        <v>गौरव उत्तर न</v>
      </c>
      <c r="C297" s="1" t="s">
        <v>7</v>
      </c>
      <c r="D297" s="1" t="s">
        <v>5</v>
      </c>
    </row>
    <row r="298" spans="1:4" ht="13.2" x14ac:dyDescent="0.25">
      <c r="A298" s="1" t="s">
        <v>304</v>
      </c>
      <c r="B298" t="str">
        <f ca="1">IFERROR(__xludf.DUMMYFUNCTION("GOOGLETRANSLATE(B298,""en"",""hi"")"),"अक्षय खन्ना उसकी हमेशा अभिनय में एकदम सही है 👌")</f>
        <v>अक्षय खन्ना उसकी हमेशा अभिनय में एकदम सही है 👌</v>
      </c>
      <c r="C298" s="1" t="s">
        <v>7</v>
      </c>
      <c r="D298" s="1" t="s">
        <v>5</v>
      </c>
    </row>
    <row r="299" spans="1:4" ht="13.2" x14ac:dyDescent="0.25">
      <c r="A299" s="1" t="s">
        <v>305</v>
      </c>
      <c r="B299" t="str">
        <f ca="1">IFERROR(__xludf.DUMMYFUNCTION("GOOGLETRANSLATE(B299,""en"",""hi"")"),"Bahut अच्छे बोले sirf ek बात kahunga अफजल गुरु आतंकवादी hai उसको समर्थन
कर्ण galat hai, lekin प्रज्ञा सिंह ठाकुर भी आतंकवादी hai aur आज वो
सार्वजनिक ka वोट से ही सांसद bana hai क्या ये galat नही hai।")</f>
        <v>Bahut अच्छे बोले sirf ek बात kahunga अफजल गुरु आतंकवादी hai उसको समर्थन
कर्ण galat hai, lekin प्रज्ञा सिंह ठाकुर भी आतंकवादी hai aur आज वो
सार्वजनिक ka वोट से ही सांसद bana hai क्या ये galat नही hai।</v>
      </c>
      <c r="C299" s="1" t="s">
        <v>7</v>
      </c>
      <c r="D299" s="1" t="s">
        <v>5</v>
      </c>
    </row>
    <row r="300" spans="1:4" ht="13.2" x14ac:dyDescent="0.25">
      <c r="A300" s="1" t="s">
        <v>306</v>
      </c>
      <c r="B300" t="str">
        <f ca="1">IFERROR(__xludf.DUMMYFUNCTION("GOOGLETRANSLATE(B300,""en"",""hi"")"),"98% dawury casesh zhuunt ..")</f>
        <v>98% dawury casesh zhuunt ..</v>
      </c>
      <c r="C300" s="1" t="s">
        <v>7</v>
      </c>
      <c r="D300" s="1" t="s">
        <v>5</v>
      </c>
    </row>
    <row r="301" spans="1:4" ht="13.2" x14ac:dyDescent="0.25">
      <c r="A301" s="1" t="s">
        <v>307</v>
      </c>
      <c r="B301" t="str">
        <f ca="1">IFERROR(__xludf.DUMMYFUNCTION("GOOGLETRANSLATE(B301,""en"",""hi"")"),"तेरा 16 मिनट का समीक्षा dekhne se Acha ई.पू. फिल्म देख लू")</f>
        <v>तेरा 16 मिनट का समीक्षा dekhne se Acha ई.पू. फिल्म देख लू</v>
      </c>
      <c r="C301" s="1" t="s">
        <v>4</v>
      </c>
      <c r="D301" s="1" t="s">
        <v>29</v>
      </c>
    </row>
    <row r="302" spans="1:4" ht="13.2" x14ac:dyDescent="0.25">
      <c r="A302" s="1" t="s">
        <v>308</v>
      </c>
      <c r="B302" t="str">
        <f ca="1">IFERROR(__xludf.DUMMYFUNCTION("GOOGLETRANSLATE(B302,""en"",""hi"")"),"सर अद्यतन Jankari देते हैं usse हिन्दी mein डे")</f>
        <v>सर अद्यतन Jankari देते हैं usse हिन्दी mein डे</v>
      </c>
      <c r="C302" s="1" t="s">
        <v>7</v>
      </c>
      <c r="D302" s="1" t="s">
        <v>5</v>
      </c>
    </row>
    <row r="303" spans="1:4" ht="13.2" x14ac:dyDescent="0.25">
      <c r="A303" s="1" t="s">
        <v>309</v>
      </c>
      <c r="B303" t="str">
        <f ca="1">IFERROR(__xludf.DUMMYFUNCTION("GOOGLETRANSLATE(B303,""en"",""hi"")"),"🐖अरुंधति रॉय का नाम रंगा बिल्ला बाप का नाम बागड़ बिल्ला माँ का नाम भीगी बिल्ली
बहन का नाम खिसियानी बिल्ली का का छी छी कै कै छी छी")</f>
        <v>🐖अरुंधति रॉय का नाम रंगा बिल्ला बाप का नाम बागड़ बिल्ला माँ का नाम भीगी बिल्ली
बहन का नाम खिसियानी बिल्ली का का छी छी कै कै छी छी</v>
      </c>
      <c r="C303" s="1" t="s">
        <v>13</v>
      </c>
      <c r="D303" s="1" t="s">
        <v>5</v>
      </c>
    </row>
    <row r="304" spans="1:4" ht="13.2" x14ac:dyDescent="0.25">
      <c r="A304" s="1" t="s">
        <v>310</v>
      </c>
      <c r="B304" t="str">
        <f ca="1">IFERROR(__xludf.DUMMYFUNCTION("GOOGLETRANSLATE(B304,""en"",""hi"")"),"Bhikh manngoo tum tum aihi karte ho लायक ...")</f>
        <v>Bhikh manngoo tum tum aihi karte ho लायक ...</v>
      </c>
      <c r="C304" s="1" t="s">
        <v>4</v>
      </c>
      <c r="D304" s="1" t="s">
        <v>5</v>
      </c>
    </row>
    <row r="305" spans="1:4" ht="13.2" x14ac:dyDescent="0.25">
      <c r="A305" s="1" t="s">
        <v>311</v>
      </c>
      <c r="B305" t="str">
        <f ca="1">IFERROR(__xludf.DUMMYFUNCTION("GOOGLETRANSLATE(B305,""en"",""hi"")"),"वीडियो मा समलैंगिक ko galat sabit किया जा राहा ... aisa ऐसा नही hota..so बुरा है
वीडियो...")</f>
        <v>वीडियो मा समलैंगिक ko galat sabit किया जा राहा ... aisa ऐसा नही hota..so बुरा है
वीडियो...</v>
      </c>
      <c r="C305" s="1" t="s">
        <v>13</v>
      </c>
      <c r="D305" s="1" t="s">
        <v>5</v>
      </c>
    </row>
    <row r="306" spans="1:4" ht="13.2" x14ac:dyDescent="0.25">
      <c r="A306" s="1" t="s">
        <v>312</v>
      </c>
      <c r="B306" t="str">
        <f ca="1">IFERROR(__xludf.DUMMYFUNCTION("GOOGLETRANSLATE(B306,""en"",""hi"")"),"मूवी पहला दृश्य मुझे ke हाय सहमति सेक्स की कोशिश krta hai aur तु bewakoof बिना
कहता है कुछ galat nhi hai")</f>
        <v>मूवी पहला दृश्य मुझे ke हाय सहमति सेक्स की कोशिश krta hai aur तु bewakoof बिना
कहता है कुछ galat nhi hai</v>
      </c>
      <c r="C306" s="1" t="s">
        <v>13</v>
      </c>
      <c r="D306" s="1" t="s">
        <v>5</v>
      </c>
    </row>
    <row r="307" spans="1:4" ht="13.2" x14ac:dyDescent="0.25">
      <c r="A307" s="1" t="s">
        <v>313</v>
      </c>
      <c r="B307" t="str">
        <f ca="1">IFERROR(__xludf.DUMMYFUNCTION("GOOGLETRANSLATE(B307,""en"",""hi"")"),"रेलवे याद घास Ki Bhul गए")</f>
        <v>रेलवे याद घास Ki Bhul गए</v>
      </c>
      <c r="C307" s="1" t="s">
        <v>7</v>
      </c>
      <c r="D307" s="1" t="s">
        <v>5</v>
      </c>
    </row>
    <row r="308" spans="1:4" ht="13.2" x14ac:dyDescent="0.25">
      <c r="A308" s="1" t="s">
        <v>314</v>
      </c>
      <c r="B308" t="str">
        <f ca="1">IFERROR(__xludf.DUMMYFUNCTION("GOOGLETRANSLATE(B308,""en"",""hi"")"),"Chordo apne ko क्या
।
..
।
Yahi चीज़ आगे nhi जेन डे राही देश ko")</f>
        <v>Chordo apne ko क्या
।
..
।
Yahi चीज़ आगे nhi जेन डे राही देश ko</v>
      </c>
      <c r="C308" s="1" t="s">
        <v>13</v>
      </c>
      <c r="D308" s="1" t="s">
        <v>5</v>
      </c>
    </row>
    <row r="309" spans="1:4" ht="13.2" x14ac:dyDescent="0.25">
      <c r="A309" s="1" t="s">
        <v>315</v>
      </c>
      <c r="B309" t="str">
        <f ca="1">IFERROR(__xludf.DUMMYFUNCTION("GOOGLETRANSLATE(B309,""en"",""hi"")"),"एके नहीं। कहानी $$$$$$")</f>
        <v>एके नहीं। कहानी $$$$$$</v>
      </c>
      <c r="C309" s="1" t="s">
        <v>7</v>
      </c>
      <c r="D309" s="1" t="s">
        <v>5</v>
      </c>
    </row>
    <row r="310" spans="1:4" ht="13.2" x14ac:dyDescent="0.25">
      <c r="A310" s="1" t="s">
        <v>316</v>
      </c>
      <c r="B310" t="str">
        <f ca="1">IFERROR(__xludf.DUMMYFUNCTION("GOOGLETRANSLATE(B310,""en"",""hi"")"),"gaandu फिल्म")</f>
        <v>gaandu फिल्म</v>
      </c>
      <c r="C310" s="1" t="s">
        <v>7</v>
      </c>
      <c r="D310" s="1" t="s">
        <v>5</v>
      </c>
    </row>
    <row r="311" spans="1:4" ht="13.2" x14ac:dyDescent="0.25">
      <c r="A311" s="1" t="s">
        <v>317</v>
      </c>
      <c r="B311" t="str">
        <f ca="1">IFERROR(__xludf.DUMMYFUNCTION("GOOGLETRANSLATE(B311,""en"",""hi"")"),"भाई ये अगर सामान्य इंसान Jaisi फिल्में तो फिल्म फ्लॉप हो jayegi banaenge।
बॉलीवुड ये bakchod तो dikhaenge तो ko पैसे kamane hai madarchodo वाले हाय")</f>
        <v>भाई ये अगर सामान्य इंसान Jaisi फिल्में तो फिल्म फ्लॉप हो jayegi banaenge।
बॉलीवुड ये bakchod तो dikhaenge तो ko पैसे kamane hai madarchodo वाले हाय</v>
      </c>
      <c r="C311" s="1" t="s">
        <v>4</v>
      </c>
      <c r="D311" s="1" t="s">
        <v>29</v>
      </c>
    </row>
    <row r="312" spans="1:4" ht="13.2" x14ac:dyDescent="0.25">
      <c r="A312" s="1" t="s">
        <v>318</v>
      </c>
      <c r="B312" t="str">
        <f ca="1">IFERROR(__xludf.DUMMYFUNCTION("GOOGLETRANSLATE(B312,""en"",""hi"")"),"नारीवादी ek Achhi vichardhara ज .. बास amirjadi ne Extrime नारीवादी ko babava
दिया jiski HME jarurat nhi h .. Sigrate कई साथी तु dono के साथ पेय सेक्स
हाय लिंग liy प्रतिबंध होनी chahiye तु khud कश्मीर शरीर ko nuksaan phuchate ज ar ESE k
नारीवादी nhi dimag"&amp;" मुझे lakwa Marna खा जय साही को ज .. माई नारीवादी hu ar
equallty ko समर्थन krti हू .. GHR जनसंपर्क bhebhaw na ho समान सम्मान मील, बराबर
pament मील, भाग लिया बराबर हो मा BAP ko samhalne कश्मीर liy sirf Ldke हाय क्यु
मा BAP कश्मीर अस्पताल के बिल भरे बेटी भी"&amp;" भरे अगर कामदेव RHI ज wo के लिए .. अर फिर
मांगे vasiyat मुझे अपना hak .. ये ज equallity .. Mardo ar aurto ko ek Jaisa
सम्मान देना na ki mardo से नफरत Krna")</f>
        <v>नारीवादी ek Achhi vichardhara ज .. बास amirjadi ne Extrime नारीवादी ko babava
दिया jiski HME jarurat nhi h .. Sigrate कई साथी तु dono के साथ पेय सेक्स
हाय लिंग liy प्रतिबंध होनी chahiye तु khud कश्मीर शरीर ko nuksaan phuchate ज ar ESE k
नारीवादी nhi dimag मुझे lakwa Marna खा जय साही को ज .. माई नारीवादी hu ar
equallty ko समर्थन krti हू .. GHR जनसंपर्क bhebhaw na ho समान सम्मान मील, बराबर
pament मील, भाग लिया बराबर हो मा BAP ko samhalne कश्मीर liy sirf Ldke हाय क्यु
मा BAP कश्मीर अस्पताल के बिल भरे बेटी भी भरे अगर कामदेव RHI ज wo के लिए .. अर फिर
मांगे vasiyat मुझे अपना hak .. ये ज equallity .. Mardo ar aurto ko ek Jaisa
सम्मान देना na ki mardo से नफरत Krna</v>
      </c>
      <c r="C312" s="1" t="s">
        <v>7</v>
      </c>
      <c r="D312" s="1" t="s">
        <v>5</v>
      </c>
    </row>
    <row r="313" spans="1:4" ht="13.2" x14ac:dyDescent="0.25">
      <c r="A313" s="1" t="s">
        <v>319</v>
      </c>
      <c r="B313" t="str">
        <f ca="1">IFERROR(__xludf.DUMMYFUNCTION("GOOGLETRANSLATE(B313,""en"",""hi"")"),"गुजराती लोगो को कुछ तो चटाई bolna, क्या पाटा kal ko तेरी माँ तुझे बोल डी की
मोदी तेरा बाप hai ...")</f>
        <v>गुजराती लोगो को कुछ तो चटाई bolna, क्या पाटा kal ko तेरी माँ तुझे बोल डी की
मोदी तेरा बाप hai ...</v>
      </c>
      <c r="C313" s="1" t="s">
        <v>4</v>
      </c>
      <c r="D313" s="1" t="s">
        <v>29</v>
      </c>
    </row>
    <row r="314" spans="1:4" ht="13.2" x14ac:dyDescent="0.25">
      <c r="A314" s="1" t="s">
        <v>320</v>
      </c>
      <c r="B314" t="str">
        <f ca="1">IFERROR(__xludf.DUMMYFUNCTION("GOOGLETRANSLATE(B314,""en"",""hi"")"),"Yr केबी से इंतजार kr RHA था वीडियो का मीटर है! अंत में ❤️")</f>
        <v>Yr केबी से इंतजार kr RHA था वीडियो का मीटर है! अंत में ❤️</v>
      </c>
      <c r="C314" s="1" t="s">
        <v>7</v>
      </c>
      <c r="D314" s="1" t="s">
        <v>5</v>
      </c>
    </row>
    <row r="315" spans="1:4" ht="13.2" x14ac:dyDescent="0.25">
      <c r="A315" s="1" t="s">
        <v>321</v>
      </c>
      <c r="B315" t="str">
        <f ca="1">IFERROR(__xludf.DUMMYFUNCTION("GOOGLETRANSLATE(B315,""en"",""hi"")"),"भाई कुछ अंक मुझे इस बात से सहमत kaafi ...
😘😘😘😘😘")</f>
        <v>भाई कुछ अंक मुझे इस बात से सहमत kaafi ...
😘😘😘😘😘</v>
      </c>
      <c r="C315" s="1" t="s">
        <v>7</v>
      </c>
      <c r="D315" s="1" t="s">
        <v>5</v>
      </c>
    </row>
    <row r="316" spans="1:4" ht="13.2" x14ac:dyDescent="0.25">
      <c r="A316" s="1" t="s">
        <v>322</v>
      </c>
      <c r="B316" t="str">
        <f ca="1">IFERROR(__xludf.DUMMYFUNCTION("GOOGLETRANSLATE(B316,""en"",""hi"")"),"भाई तू bahut जैडा हाय गर्म मालिक")</f>
        <v>भाई तू bahut जैडा हाय गर्म मालिक</v>
      </c>
      <c r="C316" s="1" t="s">
        <v>7</v>
      </c>
      <c r="D316" s="1" t="s">
        <v>5</v>
      </c>
    </row>
    <row r="317" spans="1:4" ht="13.2" x14ac:dyDescent="0.25">
      <c r="A317" s="1" t="s">
        <v>323</v>
      </c>
      <c r="B317" t="str">
        <f ca="1">IFERROR(__xludf.DUMMYFUNCTION("GOOGLETRANSLATE(B317,""en"",""hi"")"),"Vestal कश्मीर एस्ली नाम hai suzanna, अरुंधति Naheen है! ये खुल्ला खुल्ला jootth
bolne, देश drohe karne ki सीख डे राही hai..tthoonso आईएसई काला पानी
me..Scurry दूर Suzi doozy loo..run दूर kasturibilla.rapist की aulaad के साथ बलात्कार किया
.yeh देश drohi पग"&amp;"ला दे चुके hain, se (एक्स) cularism roge से peedit hain..Bravo
Madhuji, ब्रावो नूपुर ..")</f>
        <v>Vestal कश्मीर एस्ली नाम hai suzanna, अरुंधति Naheen है! ये खुल्ला खुल्ला jootth
bolne, देश drohe karne ki सीख डे राही hai..tthoonso आईएसई काला पानी
me..Scurry दूर Suzi doozy loo..run दूर kasturibilla.rapist की aulaad के साथ बलात्कार किया
.yeh देश drohi पगला दे चुके hain, se (एक्स) cularism roge से peedit hain..Bravo
Madhuji, ब्रावो नूपुर ..</v>
      </c>
      <c r="C317" s="1" t="s">
        <v>4</v>
      </c>
      <c r="D317" s="1" t="s">
        <v>29</v>
      </c>
    </row>
    <row r="318" spans="1:4" ht="13.2" x14ac:dyDescent="0.25">
      <c r="A318" s="1" t="s">
        <v>324</v>
      </c>
      <c r="B318" t="str">
        <f ca="1">IFERROR(__xludf.DUMMYFUNCTION("GOOGLETRANSLATE(B318,""en"",""hi"")"),"@Live हर्षद हिन्दू बनो Balatkari भक्त नही")</f>
        <v>@Live हर्षद हिन्दू बनो Balatkari भक्त नही</v>
      </c>
      <c r="C318" s="1" t="s">
        <v>13</v>
      </c>
      <c r="D318" s="1" t="s">
        <v>5</v>
      </c>
    </row>
    <row r="319" spans="1:4" ht="13.2" x14ac:dyDescent="0.25">
      <c r="A319" s="1" t="s">
        <v>325</v>
      </c>
      <c r="B319" t="str">
        <f ca="1">IFERROR(__xludf.DUMMYFUNCTION("GOOGLETRANSLATE(B319,""en"",""hi"")"),"मेरे भी esa hu बराबर बराबर esa nhi ki apni aazadi ke liye kisi ko जान से मार्च डु
sahdi se pehle बोल कर फिर भाग जाओ Itni takad nhi ki kisi ko बोल sako की मुझे esa
हू जो लड़के के se प्यार karta hu को insan nhi हैम")</f>
        <v>मेरे भी esa hu बराबर बराबर esa nhi ki apni aazadi ke liye kisi ko जान से मार्च डु
sahdi se pehle बोल कर फिर भाग जाओ Itni takad nhi ki kisi ko बोल sako की मुझे esa
हू जो लड़के के se प्यार karta hu को insan nhi हैम</v>
      </c>
      <c r="C319" s="1" t="s">
        <v>7</v>
      </c>
      <c r="D319" s="1" t="s">
        <v>5</v>
      </c>
    </row>
    <row r="320" spans="1:4" ht="13.2" x14ac:dyDescent="0.25">
      <c r="A320" s="1" t="s">
        <v>326</v>
      </c>
      <c r="B320" t="str">
        <f ca="1">IFERROR(__xludf.DUMMYFUNCTION("GOOGLETRANSLATE(B320,""en"",""hi"")"),"वाह यह एक महान आज हैम hak se kah sakte वह ki मुझे ek पुरुष hu")</f>
        <v>वाह यह एक महान आज हैम hak se kah sakte वह ki मुझे ek पुरुष hu</v>
      </c>
      <c r="C320" s="1" t="s">
        <v>7</v>
      </c>
      <c r="D320" s="1" t="s">
        <v>5</v>
      </c>
    </row>
    <row r="321" spans="1:4" ht="13.2" x14ac:dyDescent="0.25">
      <c r="A321" s="1" t="s">
        <v>327</v>
      </c>
      <c r="B321" t="str">
        <f ca="1">IFERROR(__xludf.DUMMYFUNCTION("GOOGLETRANSLATE(B321,""en"",""hi"")"),"कबीर सिंह बास दर्द फिल्म ek hai aur कुछ नही")</f>
        <v>कबीर सिंह बास दर्द फिल्म ek hai aur कुछ नही</v>
      </c>
      <c r="C321" s="1" t="s">
        <v>7</v>
      </c>
      <c r="D321" s="1" t="s">
        <v>5</v>
      </c>
    </row>
    <row r="322" spans="1:4" ht="13.2" x14ac:dyDescent="0.25">
      <c r="A322" s="1" t="s">
        <v>328</v>
      </c>
      <c r="B322" t="str">
        <f ca="1">IFERROR(__xludf.DUMMYFUNCTION("GOOGLETRANSLATE(B322,""en"",""hi"")"),"समलैंगिक jawano ke gaand पर देख ke कही machal na जाए isliye inhe dur rakhna
chahiye")</f>
        <v>समलैंगिक jawano ke gaand पर देख ke कही machal na जाए isliye inhe dur rakhna
chahiye</v>
      </c>
      <c r="C322" s="1" t="s">
        <v>13</v>
      </c>
      <c r="D322" s="1" t="s">
        <v>29</v>
      </c>
    </row>
    <row r="323" spans="1:4" ht="13.2" x14ac:dyDescent="0.25">
      <c r="A323" s="1" t="s">
        <v>329</v>
      </c>
      <c r="B323" t="str">
        <f ca="1">IFERROR(__xludf.DUMMYFUNCTION("GOOGLETRANSLATE(B323,""en"",""hi"")"),"वो धूलि का कण चाचा jatt कश्मीर nam पे hai dhuba")</f>
        <v>वो धूलि का कण चाचा jatt कश्मीर nam पे hai dhuba</v>
      </c>
      <c r="C323" s="1" t="s">
        <v>4</v>
      </c>
      <c r="D323" s="1" t="s">
        <v>5</v>
      </c>
    </row>
    <row r="324" spans="1:4" ht="13.2" x14ac:dyDescent="0.25">
      <c r="A324" s="1" t="s">
        <v>330</v>
      </c>
      <c r="B324" t="str">
        <f ca="1">IFERROR(__xludf.DUMMYFUNCTION("GOOGLETRANSLATE(B324,""en"",""hi"")"),"सुपर 30 की समीक्षा kijiye !!!")</f>
        <v>सुपर 30 की समीक्षा kijiye !!!</v>
      </c>
      <c r="C324" s="1" t="s">
        <v>7</v>
      </c>
      <c r="D324" s="1" t="s">
        <v>5</v>
      </c>
    </row>
    <row r="325" spans="1:4" ht="13.2" x14ac:dyDescent="0.25">
      <c r="A325" s="1" t="s">
        <v>331</v>
      </c>
      <c r="B325" t="str">
        <f ca="1">IFERROR(__xludf.DUMMYFUNCTION("GOOGLETRANSLATE(B325,""en"",""hi"")"),"अच्छे vichaar hai")</f>
        <v>अच्छे vichaar hai</v>
      </c>
      <c r="C325" s="1" t="s">
        <v>7</v>
      </c>
      <c r="D325" s="1" t="s">
        <v>5</v>
      </c>
    </row>
    <row r="326" spans="1:4" ht="13.2" x14ac:dyDescent="0.25">
      <c r="A326" s="1" t="s">
        <v>332</v>
      </c>
      <c r="B326" t="str">
        <f ca="1">IFERROR(__xludf.DUMMYFUNCTION("GOOGLETRANSLATE(B326,""en"",""hi"")"),"प्रतीक भाई आपने 100% सच बोला hain ..Lekin कुछ लोग इन dimag ke भी Aandhe
hotey hain ... तु ek फिल्म hain, मनोरंजन hain जो पूरी तरह काल्पनिक है
hain कल्पनाशील hain लेकिन यथार्थवादी अंतराल rahee hain iss liye फिल्म को फिल्म की
tarah वह देखो ना की उसको व्यक्त"&amp;"िगत रूप से ले लो Achchi बात le ke niklo aur Buri
बात ko nikal ke baar Rakho ... मैं और जनता का मनोरंजन हो कर nikaltee hain")</f>
        <v>प्रतीक भाई आपने 100% सच बोला hain ..Lekin कुछ लोग इन dimag ke भी Aandhe
hotey hain ... तु ek फिल्म hain, मनोरंजन hain जो पूरी तरह काल्पनिक है
hain कल्पनाशील hain लेकिन यथार्थवादी अंतराल rahee hain iss liye फिल्म को फिल्म की
tarah वह देखो ना की उसको व्यक्तिगत रूप से ले लो Achchi बात le ke niklo aur Buri
बात ko nikal ke baar Rakho ... मैं और जनता का मनोरंजन हो कर nikaltee hain</v>
      </c>
      <c r="C326" s="1" t="s">
        <v>7</v>
      </c>
      <c r="D326" s="1" t="s">
        <v>5</v>
      </c>
    </row>
    <row r="327" spans="1:4" ht="13.2" x14ac:dyDescent="0.25">
      <c r="A327" s="1" t="s">
        <v>333</v>
      </c>
      <c r="B327" t="str">
        <f ca="1">IFERROR(__xludf.DUMMYFUNCTION("GOOGLETRANSLATE(B327,""en"",""hi"")"),"थी बराबर चरित्र को पुरा अची मूवी का औचित्य साबित चटाई करो। नारीवादी aur उदारवादी
hai aur हाय tum teesre prakar ke हो chutiye करने के लिए।
1.Wo प्यार nhi kr sakta प्रीति ke alawa बराबर तु चटाई बोल की tharak nhi hai। wo
अभिनेत्री मैं प्यार करता हूँ आप nhi ब"&amp;"ोलती कतरनें को मस्तूल thokta wo उसको।
2 \। Wo ko प्रीति बीना लिए सहमति leta hai aur चुंबन भी kr apni girlfirend पुस्तक kr
deta hai बीना सहमति। लड़की भी मान जाति hai nhi को वो तु प्यार balatkar को
हो हठ (रूपक) .ye haraasment aur बदमाशी hai")</f>
        <v>थी बराबर चरित्र को पुरा अची मूवी का औचित्य साबित चटाई करो। नारीवादी aur उदारवादी
hai aur हाय tum teesre prakar ke हो chutiye करने के लिए।
1.Wo प्यार nhi kr sakta प्रीति ke alawa बराबर तु चटाई बोल की tharak nhi hai। wo
अभिनेत्री मैं प्यार करता हूँ आप nhi बोलती कतरनें को मस्तूल thokta wo उसको।
2 \। Wo ko प्रीति बीना लिए सहमति leta hai aur चुंबन भी kr apni girlfirend पुस्तक kr
deta hai बीना सहमति। लड़की भी मान जाति hai nhi को वो तु प्यार balatkar को
हो हठ (रूपक) .ye haraasment aur बदमाशी hai</v>
      </c>
      <c r="C327" s="1" t="s">
        <v>4</v>
      </c>
      <c r="D327" s="1" t="s">
        <v>29</v>
      </c>
    </row>
    <row r="328" spans="1:4" ht="13.2" x14ac:dyDescent="0.25">
      <c r="A328" s="1" t="s">
        <v>334</v>
      </c>
      <c r="B328" t="str">
        <f ca="1">IFERROR(__xludf.DUMMYFUNCTION("GOOGLETRANSLATE(B328,""en"",""hi"")"),"हम्म")</f>
        <v>हम्म</v>
      </c>
      <c r="C328" s="1" t="s">
        <v>7</v>
      </c>
      <c r="D328" s="1" t="s">
        <v>5</v>
      </c>
    </row>
    <row r="329" spans="1:4" ht="13.2" x14ac:dyDescent="0.25">
      <c r="A329" s="1" t="s">
        <v>335</v>
      </c>
      <c r="B329" t="str">
        <f ca="1">IFERROR(__xludf.DUMMYFUNCTION("GOOGLETRANSLATE(B329,""en"",""hi"")"),"भाई ekdam साही Kaha apne। था पुरी फिल्म का Chutiya तर्क।")</f>
        <v>भाई ekdam साही Kaha apne। था पुरी फिल्म का Chutiya तर्क।</v>
      </c>
      <c r="C329" s="1" t="s">
        <v>7</v>
      </c>
      <c r="D329" s="1" t="s">
        <v>5</v>
      </c>
    </row>
    <row r="330" spans="1:4" ht="13.2" x14ac:dyDescent="0.25">
      <c r="A330" s="1" t="s">
        <v>336</v>
      </c>
      <c r="B330" t="str">
        <f ca="1">IFERROR(__xludf.DUMMYFUNCTION("GOOGLETRANSLATE(B330,""en"",""hi"")"),"बोल ये रहे है सममूल्य Shabd Hamare हाई, मैटलैब दिल की ek ek बात बोल di आपने
मात्र है फिल्म ke Baare मुझे और सामान्य रूप में बॉलीवुड।")</f>
        <v>बोल ये रहे है सममूल्य Shabd Hamare हाई, मैटलैब दिल की ek ek बात बोल di आपने
मात्र है फिल्म ke Baare मुझे और सामान्य रूप में बॉलीवुड।</v>
      </c>
      <c r="C330" s="1" t="s">
        <v>7</v>
      </c>
      <c r="D330" s="1" t="s">
        <v>5</v>
      </c>
    </row>
    <row r="331" spans="1:4" ht="13.2" x14ac:dyDescent="0.25">
      <c r="A331" s="1" t="s">
        <v>337</v>
      </c>
      <c r="B331" t="str">
        <f ca="1">IFERROR(__xludf.DUMMYFUNCTION("GOOGLETRANSLATE(B331,""en"",""hi"")"),"इक नंबर की गांडू फिल्म hai कबीर सिंह")</f>
        <v>इक नंबर की गांडू फिल्म hai कबीर सिंह</v>
      </c>
      <c r="C331" s="1" t="s">
        <v>4</v>
      </c>
      <c r="D331" s="1" t="s">
        <v>5</v>
      </c>
    </row>
    <row r="332" spans="1:4" ht="13.2" x14ac:dyDescent="0.25">
      <c r="A332" s="1" t="s">
        <v>338</v>
      </c>
      <c r="B332" t="str">
        <f ca="1">IFERROR(__xludf.DUMMYFUNCTION("GOOGLETRANSLATE(B332,""en"",""hi"")"),"@Dhruv मेहरा जोकर कश्मीर बुरा हास्य कलाकारों की छवि भी khrab हुयी होगी ???")</f>
        <v>@Dhruv मेहरा जोकर कश्मीर बुरा हास्य कलाकारों की छवि भी khrab हुयी होगी ???</v>
      </c>
      <c r="C332" s="1" t="s">
        <v>7</v>
      </c>
      <c r="D332" s="1" t="s">
        <v>5</v>
      </c>
    </row>
    <row r="333" spans="1:4" ht="13.2" x14ac:dyDescent="0.25">
      <c r="A333" s="1" t="s">
        <v>339</v>
      </c>
      <c r="B333" t="str">
        <f ca="1">IFERROR(__xludf.DUMMYFUNCTION("GOOGLETRANSLATE(B333,""en"",""hi"")"),"Ranu तू देवदार Bhikari प्रतिबंध jaayegi मोंदोल 😤😤😤😤😡😡😡😡👅👅👅")</f>
        <v>Ranu तू देवदार Bhikari प्रतिबंध jaayegi मोंदोल 😤😤😤😤😡😡😡😡👅👅👅</v>
      </c>
      <c r="C333" s="1" t="s">
        <v>4</v>
      </c>
      <c r="D333" s="1" t="s">
        <v>5</v>
      </c>
    </row>
    <row r="334" spans="1:4" ht="13.2" x14ac:dyDescent="0.25">
      <c r="A334" s="1" t="s">
        <v>340</v>
      </c>
      <c r="B334" t="str">
        <f ca="1">IFERROR(__xludf.DUMMYFUNCTION("GOOGLETRANSLATE(B334,""en"",""hi"")"),"मेने apke जाति सूचक Shabd Kehne पे की वह। देश को आप को barbad हाय kr rhe
उसने")</f>
        <v>मेने apke जाति सूचक Shabd Kehne पे की वह। देश को आप को barbad हाय kr rhe
उसने</v>
      </c>
      <c r="C334" s="1" t="s">
        <v>13</v>
      </c>
      <c r="D334" s="1" t="s">
        <v>5</v>
      </c>
    </row>
    <row r="335" spans="1:4" ht="13.2" x14ac:dyDescent="0.25">
      <c r="A335" s="1" t="s">
        <v>341</v>
      </c>
      <c r="B335" t="str">
        <f ca="1">IFERROR(__xludf.DUMMYFUNCTION("GOOGLETRANSLATE(B335,""en"",""hi"")"),"आप की सोच bahot हाय Achhi hai
कुछ लोग इन पागल की vajas से लॉग फिल्म ko Buri kahte बराबर ek बल्ले kaheta हू की जो
लोग इन फिल्म को मनोरंजन karte wo कुछ भी Bolte rahte hai
या जो फिल्म mese Aache विचार या Achhi बाते unmese sikhte भी हाई, जो कुछ
युवा लोगों को "&amp;"hai Jo कुछ अची बाते फिल्म mese lene आटे hai sirf उसी के liye
ase हाय वीडियो banate rahye या apni Achhi बाते या Achhi सोच या साही या बुरा aap
क्या है uska फार्क, अशी बाते aap sikhate Rahiye ...
जे श्री राम")</f>
        <v>आप की सोच bahot हाय Achhi hai
कुछ लोग इन पागल की vajas से लॉग फिल्म ko Buri kahte बराबर ek बल्ले kaheta हू की जो
लोग इन फिल्म को मनोरंजन karte wo कुछ भी Bolte rahte hai
या जो फिल्म mese Aache विचार या Achhi बाते unmese sikhte भी हाई, जो कुछ
युवा लोगों को hai Jo कुछ अची बाते फिल्म mese lene आटे hai sirf उसी के liye
ase हाय वीडियो banate rahye या apni Achhi बाते या Achhi सोच या साही या बुरा aap
क्या है uska फार्क, अशी बाते aap sikhate Rahiye ...
जे श्री राम</v>
      </c>
      <c r="C335" s="1" t="s">
        <v>7</v>
      </c>
      <c r="D335" s="1" t="s">
        <v>5</v>
      </c>
    </row>
    <row r="336" spans="1:4" ht="13.2" x14ac:dyDescent="0.25">
      <c r="A336" s="1" t="s">
        <v>342</v>
      </c>
      <c r="B336" t="str">
        <f ca="1">IFERROR(__xludf.DUMMYFUNCTION("GOOGLETRANSLATE(B336,""en"",""hi"")"),"आप जो Bolte हो साही हो धन्यवाद हॉलीवुड की फिल्म का hai उड़ान भी देखा Bolte
फिल्म का")</f>
        <v>आप जो Bolte हो साही हो धन्यवाद हॉलीवुड की फिल्म का hai उड़ान भी देखा Bolte
फिल्म का</v>
      </c>
      <c r="C336" s="1" t="s">
        <v>7</v>
      </c>
      <c r="D336" s="1" t="s">
        <v>5</v>
      </c>
    </row>
    <row r="337" spans="1:4" ht="13.2" x14ac:dyDescent="0.25">
      <c r="A337" s="1" t="s">
        <v>343</v>
      </c>
      <c r="B337" t="str">
        <f ca="1">IFERROR(__xludf.DUMMYFUNCTION("GOOGLETRANSLATE(B337,""en"",""hi"")"),"चलो इसे अक्ल तो आयी 😜")</f>
        <v>चलो इसे अक्ल तो आयी 😜</v>
      </c>
      <c r="C337" s="1" t="s">
        <v>7</v>
      </c>
      <c r="D337" s="1" t="s">
        <v>5</v>
      </c>
    </row>
    <row r="338" spans="1:4" ht="13.2" x14ac:dyDescent="0.25">
      <c r="A338" s="1" t="s">
        <v>344</v>
      </c>
      <c r="B338" t="str">
        <f ca="1">IFERROR(__xludf.DUMMYFUNCTION("GOOGLETRANSLATE(B338,""en"",""hi"")"),"इक आम मॉडल .... Bhii ek bdee निदेशक ko fssaa जाति hai ... बहुत सामान्य ek
आदमी भी जेल hii jaega")</f>
        <v>इक आम मॉडल .... Bhii ek bdee निदेशक ko fssaa जाति hai ... बहुत सामान्य ek
आदमी भी जेल hii jaega</v>
      </c>
      <c r="C338" s="1" t="s">
        <v>13</v>
      </c>
      <c r="D338" s="1" t="s">
        <v>5</v>
      </c>
    </row>
    <row r="339" spans="1:4" ht="13.2" x14ac:dyDescent="0.25">
      <c r="A339" s="1" t="s">
        <v>345</v>
      </c>
      <c r="B339" t="str">
        <f ca="1">IFERROR(__xludf.DUMMYFUNCTION("GOOGLETRANSLATE(B339,""en"",""hi"")"),"तेरे नाम भी Yahi था")</f>
        <v>तेरे नाम भी Yahi था</v>
      </c>
      <c r="C339" s="1" t="s">
        <v>7</v>
      </c>
      <c r="D339" s="1" t="s">
        <v>5</v>
      </c>
    </row>
    <row r="340" spans="1:4" ht="13.2" x14ac:dyDescent="0.25">
      <c r="A340" s="1" t="s">
        <v>346</v>
      </c>
      <c r="B340" t="str">
        <f ca="1">IFERROR(__xludf.DUMMYFUNCTION("GOOGLETRANSLATE(B340,""en"",""hi"")"),"aur विसंगत फिल्म Bekar, हेरोइन bechari की poori फिल्म मेई eik diolouge भी
नही, हेरोइन ko चित्रित aese किआ hai Jese बुहत ही सत्ती sawatri पहले lekin hai
दिन हाय नायक को चुंबन किआ, दैनिक व्याख्यान चारपाई किआ, लड़कों छात्रावास मेई पारी huwi
aur 550 baar सेक्"&amp;"स किआ, तेजी से तेजी से se larkio से भी zayada तेजी Larki हाई, फिर
अगर Itni kisi aur se shadi क्ष की करने के लिए करने के लिए थी मुहब्बत? मैं और shadi कश्मीर दीन प्रहार शाहिद
हमारे लिए आया k saath क्ष नही गयी? फिर प्रहार shadi ka Faisala कर लिया से 4 था
दीन"&amp;" baad shadi कश्मीर घर से bhagi क्ष? फिर प्रहार भाग गयी थी करने के लिए शाहिद कश्मीर पास
आई क्यू नही, कुल bakchodi hai irrelatable bilkul ...")</f>
        <v>aur विसंगत फिल्म Bekar, हेरोइन bechari की poori फिल्म मेई eik diolouge भी
नही, हेरोइन ko चित्रित aese किआ hai Jese बुहत ही सत्ती sawatri पहले lekin hai
दिन हाय नायक को चुंबन किआ, दैनिक व्याख्यान चारपाई किआ, लड़कों छात्रावास मेई पारी huwi
aur 550 baar सेक्स किआ, तेजी से तेजी से se larkio से भी zayada तेजी Larki हाई, फिर
अगर Itni kisi aur se shadi क्ष की करने के लिए करने के लिए थी मुहब्बत? मैं और shadi कश्मीर दीन प्रहार शाहिद
हमारे लिए आया k saath क्ष नही गयी? फिर प्रहार shadi ka Faisala कर लिया से 4 था
दीन baad shadi कश्मीर घर से bhagi क्ष? फिर प्रहार भाग गयी थी करने के लिए शाहिद कश्मीर पास
आई क्यू नही, कुल bakchodi hai irrelatable bilkul ...</v>
      </c>
      <c r="C340" s="1" t="s">
        <v>4</v>
      </c>
      <c r="D340" s="1" t="s">
        <v>29</v>
      </c>
    </row>
    <row r="341" spans="1:4" ht="13.2" x14ac:dyDescent="0.25">
      <c r="A341" s="1" t="s">
        <v>347</v>
      </c>
      <c r="B341" t="str">
        <f ca="1">IFERROR(__xludf.DUMMYFUNCTION("GOOGLETRANSLATE(B341,""en"",""hi"")"),"भाई तू rhne डे ... तुझसे na ho payega ...")</f>
        <v>भाई तू rhne डे ... तुझसे na ho payega ...</v>
      </c>
      <c r="C341" s="1" t="s">
        <v>13</v>
      </c>
      <c r="D341" s="1" t="s">
        <v>5</v>
      </c>
    </row>
    <row r="342" spans="1:4" ht="13.2" x14ac:dyDescent="0.25">
      <c r="A342" s="1" t="s">
        <v>348</v>
      </c>
      <c r="B342" t="str">
        <f ca="1">IFERROR(__xludf.DUMMYFUNCTION("GOOGLETRANSLATE(B342,""en"",""hi"")"),"कहीं तो मिलेगी, कभी तो मिलेगी, ए जे नही तो kal😂
माफ़ करना। खेद नहीं")</f>
        <v>कहीं तो मिलेगी, कभी तो मिलेगी, ए जे नही तो kal😂
माफ़ करना। खेद नहीं</v>
      </c>
      <c r="C342" s="1" t="s">
        <v>7</v>
      </c>
      <c r="D342" s="1" t="s">
        <v>5</v>
      </c>
    </row>
    <row r="343" spans="1:4" ht="13.2" x14ac:dyDescent="0.25">
      <c r="A343" s="1" t="s">
        <v>349</v>
      </c>
      <c r="B343" t="str">
        <f ca="1">IFERROR(__xludf.DUMMYFUNCTION("GOOGLETRANSLATE(B343,""en"",""hi"")"),"अरुंधति ko Fansi होनी chahiye")</f>
        <v>अरुंधति ko Fansi होनी chahiye</v>
      </c>
      <c r="C343" s="1" t="s">
        <v>4</v>
      </c>
      <c r="D343" s="1" t="s">
        <v>5</v>
      </c>
    </row>
    <row r="344" spans="1:4" ht="13.2" x14ac:dyDescent="0.25">
      <c r="A344" s="1" t="s">
        <v>350</v>
      </c>
      <c r="B344" t="str">
        <f ca="1">IFERROR(__xludf.DUMMYFUNCTION("GOOGLETRANSLATE(B344,""en"",""hi"")"),"पुरी फिल्म मुझे बच्चे बच्चे बच्चे को कोई dusra बातचीत nhi दिया 🤣🤣")</f>
        <v>पुरी फिल्म मुझे बच्चे बच्चे बच्चे को कोई dusra बातचीत nhi दिया 🤣🤣</v>
      </c>
      <c r="C344" s="1" t="s">
        <v>7</v>
      </c>
      <c r="D344" s="1" t="s">
        <v>5</v>
      </c>
    </row>
    <row r="345" spans="1:4" ht="13.2" x14ac:dyDescent="0.25">
      <c r="A345" s="1" t="s">
        <v>351</v>
      </c>
      <c r="B345" t="str">
        <f ca="1">IFERROR(__xludf.DUMMYFUNCTION("GOOGLETRANSLATE(B345,""en"",""hi"")"),"वाह क्या बात hai👌👌😂")</f>
        <v>वाह क्या बात hai👌👌😂</v>
      </c>
      <c r="C345" s="1" t="s">
        <v>7</v>
      </c>
      <c r="D345" s="1" t="s">
        <v>5</v>
      </c>
    </row>
    <row r="346" spans="1:4" ht="13.2" x14ac:dyDescent="0.25">
      <c r="A346" s="1" t="s">
        <v>352</v>
      </c>
      <c r="B346" t="str">
        <f ca="1">IFERROR(__xludf.DUMMYFUNCTION("GOOGLETRANSLATE(B346,""en"",""hi"")"),"ये रैंडी ko Kon पैसे deta.hai, जो हिंदुस्तान ke Khilaf बात करती hai")</f>
        <v>ये रैंडी ko Kon पैसे deta.hai, जो हिंदुस्तान ke Khilaf बात करती hai</v>
      </c>
      <c r="C346" s="1" t="s">
        <v>4</v>
      </c>
      <c r="D346" s="1" t="s">
        <v>5</v>
      </c>
    </row>
    <row r="347" spans="1:4" ht="13.2" x14ac:dyDescent="0.25">
      <c r="A347" s="1" t="s">
        <v>353</v>
      </c>
      <c r="B347" t="str">
        <f ca="1">IFERROR(__xludf.DUMMYFUNCTION("GOOGLETRANSLATE(B347,""en"",""hi"")"),"@Pratik Borade Jyse, वीडियो मुझे aap ne jo Kaha wo आप की aapni राय hy है
jaruri नही की हर कोई aap se सहमत हो - aysa आप की हाय Kahna hy ... Wyse हाय
तु मेरी राय hy ... Jaruri नही की aap मुझसे सहमत हो ...
Soooo Chilll Yaarrr !! 😉")</f>
        <v>@Pratik Borade Jyse, वीडियो मुझे aap ne jo Kaha wo आप की aapni राय hy है
jaruri नही की हर कोई aap se सहमत हो - aysa आप की हाय Kahna hy ... Wyse हाय
तु मेरी राय hy ... Jaruri नही की aap मुझसे सहमत हो ...
Soooo Chilll Yaarrr !! 😉</v>
      </c>
      <c r="C347" s="1" t="s">
        <v>7</v>
      </c>
      <c r="D347" s="1" t="s">
        <v>5</v>
      </c>
    </row>
    <row r="348" spans="1:4" ht="13.2" x14ac:dyDescent="0.25">
      <c r="A348" s="1" t="s">
        <v>354</v>
      </c>
      <c r="B348" t="str">
        <f ca="1">IFERROR(__xludf.DUMMYFUNCTION("GOOGLETRANSLATE(B348,""en"",""hi"")"),"Kese gawar लॉग भरे pade hai अध्ययन वीडियो बराबर .. ट्रांसजेंडर या समलैंगिकता
कश्मीर बीच अंतर भी nhi mein समझ aata .. हाँ देश की सुरक्षा बराबर bhashan
juadne😂😂")</f>
        <v>Kese gawar लॉग भरे pade hai अध्ययन वीडियो बराबर .. ट्रांसजेंडर या समलैंगिकता
कश्मीर बीच अंतर भी nhi mein समझ aata .. हाँ देश की सुरक्षा बराबर bhashan
juadne😂😂</v>
      </c>
      <c r="C348" s="1" t="s">
        <v>13</v>
      </c>
      <c r="D348" s="1" t="s">
        <v>5</v>
      </c>
    </row>
    <row r="349" spans="1:4" ht="13.2" x14ac:dyDescent="0.25">
      <c r="A349" s="1" t="s">
        <v>355</v>
      </c>
      <c r="B349" t="str">
        <f ca="1">IFERROR(__xludf.DUMMYFUNCTION("GOOGLETRANSLATE(B349,""en"",""hi"")"),"बॉलीवुड को कोई दर्पण dikha hai skta .... तो वोह यही hai 😂")</f>
        <v>बॉलीवुड को कोई दर्पण dikha hai skta .... तो वोह यही hai 😂</v>
      </c>
      <c r="C349" s="1" t="s">
        <v>7</v>
      </c>
      <c r="D349" s="1" t="s">
        <v>5</v>
      </c>
    </row>
    <row r="350" spans="1:4" ht="13.2" x14ac:dyDescent="0.25">
      <c r="A350" s="1" t="s">
        <v>356</v>
      </c>
      <c r="B350" t="str">
        <f ca="1">IFERROR(__xludf.DUMMYFUNCTION("GOOGLETRANSLATE(B350,""en"",""hi"")"),"गुस्सा तो ह्यूम BHE अता hai es नारीवादी लोगो पे .... 😠")</f>
        <v>गुस्सा तो ह्यूम BHE अता hai es नारीवादी लोगो पे .... 😠</v>
      </c>
      <c r="C350" s="1" t="s">
        <v>7</v>
      </c>
      <c r="D350" s="1" t="s">
        <v>5</v>
      </c>
    </row>
    <row r="351" spans="1:4" ht="13.2" x14ac:dyDescent="0.25">
      <c r="A351" s="1" t="s">
        <v>357</v>
      </c>
      <c r="B351" t="str">
        <f ca="1">IFERROR(__xludf.DUMMYFUNCTION("GOOGLETRANSLATE(B351,""en"",""hi"")"),"Ekdum AAHI Kaha साहब आपने ... ✌👍👍👍👍👍👍👍👍👍👍👍👍👍👍")</f>
        <v>Ekdum AAHI Kaha साहब आपने ... ✌👍👍👍👍👍👍👍👍👍👍👍👍👍👍</v>
      </c>
      <c r="C351" s="1" t="s">
        <v>7</v>
      </c>
      <c r="D351" s="1" t="s">
        <v>5</v>
      </c>
    </row>
    <row r="352" spans="1:4" ht="13.2" x14ac:dyDescent="0.25">
      <c r="A352" s="1" t="s">
        <v>358</v>
      </c>
      <c r="B352" t="str">
        <f ca="1">IFERROR(__xludf.DUMMYFUNCTION("GOOGLETRANSLATE(B352,""en"",""hi"")"),"क्या मिला hai भाई ????")</f>
        <v>क्या मिला hai भाई ????</v>
      </c>
      <c r="C352" s="1" t="s">
        <v>7</v>
      </c>
      <c r="D352" s="1" t="s">
        <v>5</v>
      </c>
    </row>
    <row r="353" spans="1:4" ht="13.2" x14ac:dyDescent="0.25">
      <c r="A353" s="1" t="s">
        <v>359</v>
      </c>
      <c r="B353" t="str">
        <f ca="1">IFERROR(__xludf.DUMMYFUNCTION("GOOGLETRANSLATE(B353,""en"",""hi"")"),"[#FakeFeminist] (http://www.youtube.com/results?search_query=%23FakeFeminist)
मैं और कुछ नई .....")</f>
        <v>[#FakeFeminist] (http://www.youtube.com/results?search_query=%23FakeFeminist)
मैं और कुछ नई .....</v>
      </c>
      <c r="C353" s="1" t="s">
        <v>7</v>
      </c>
      <c r="D353" s="1" t="s">
        <v>5</v>
      </c>
    </row>
    <row r="354" spans="1:4" ht="13.2" x14ac:dyDescent="0.25">
      <c r="A354" s="1" t="s">
        <v>360</v>
      </c>
      <c r="B354" t="str">
        <f ca="1">IFERROR(__xludf.DUMMYFUNCTION("GOOGLETRANSLATE(B354,""en"",""hi"")"),"नापसंद karne घाव का निशान की माँ का bhosda")</f>
        <v>नापसंद karne घाव का निशान की माँ का bhosda</v>
      </c>
      <c r="C354" s="1" t="s">
        <v>4</v>
      </c>
      <c r="D354" s="1" t="s">
        <v>29</v>
      </c>
    </row>
    <row r="355" spans="1:4" ht="13.2" x14ac:dyDescent="0.25">
      <c r="A355" s="1" t="s">
        <v>361</v>
      </c>
      <c r="B355" t="str">
        <f ca="1">IFERROR(__xludf.DUMMYFUNCTION("GOOGLETRANSLATE(B355,""en"",""hi"")"),"फेमिनिस्ट और लिबरल्स की माँ और बेहेन चोद डालो,")</f>
        <v>फेमिनिस्ट और लिबरल्स की माँ और बेहेन चोद डालो,</v>
      </c>
      <c r="C355" s="1" t="s">
        <v>4</v>
      </c>
      <c r="D355" s="1" t="s">
        <v>5</v>
      </c>
    </row>
    <row r="356" spans="1:4" ht="13.2" x14ac:dyDescent="0.25">
      <c r="A356" s="1" t="s">
        <v>362</v>
      </c>
      <c r="B356" t="str">
        <f ca="1">IFERROR(__xludf.DUMMYFUNCTION("GOOGLETRANSLATE(B356,""en"",""hi"")"),"ISME लोगो bt apki शि hai करने के लिए भाई बात की हाय agr फिल्म को फिल्म hai glti की TRH
हाय शि hai को देखो विषाक्त charecter ese ko Zindgi मुझे utarne से Zindgi jhnd हाय
hogi सारी फिल्म gaano ke dm जनसंपर्क हाय chli hai agr aap फिल्म fr देखे jisme Gaane
ये"&amp;" कुछ nhi rhega को krde छोड़")</f>
        <v>ISME लोगो bt apki शि hai करने के लिए भाई बात की हाय agr फिल्म को फिल्म hai glti की TRH
हाय शि hai को देखो विषाक्त charecter ese ko Zindgi मुझे utarne से Zindgi jhnd हाय
hogi सारी फिल्म gaano ke dm जनसंपर्क हाय chli hai agr aap फिल्म fr देखे jisme Gaane
ये कुछ nhi rhega को krde छोड़</v>
      </c>
      <c r="C356" s="1" t="s">
        <v>7</v>
      </c>
      <c r="D356" s="1" t="s">
        <v>5</v>
      </c>
    </row>
    <row r="357" spans="1:4" ht="13.2" x14ac:dyDescent="0.25">
      <c r="A357" s="1" t="s">
        <v>363</v>
      </c>
      <c r="B357" t="str">
        <f ca="1">IFERROR(__xludf.DUMMYFUNCTION("GOOGLETRANSLATE(B357,""en"",""hi"")"),"Sadi.kay.samay.kaha.thay")</f>
        <v>Sadi.kay.samay.kaha.thay</v>
      </c>
      <c r="C357" s="1" t="s">
        <v>7</v>
      </c>
      <c r="D357" s="1" t="s">
        <v>5</v>
      </c>
    </row>
    <row r="358" spans="1:4" ht="13.2" x14ac:dyDescent="0.25">
      <c r="A358" s="1" t="s">
        <v>364</v>
      </c>
      <c r="B358" t="str">
        <f ca="1">IFERROR(__xludf.DUMMYFUNCTION("GOOGLETRANSLATE(B358,""en"",""hi"")"),"भयानक समीक्षा भाई उदारवादियों में कश्मीर liye deko
[11:14] (https://www.youtube.com/watch?v=J2J5ssSP5yQ&amp;t=11m14s) 😀😂")</f>
        <v>भयानक समीक्षा भाई उदारवादियों में कश्मीर liye deko
[11:14] (https://www.youtube.com/watch?v=J2J5ssSP5yQ&amp;t=11m14s) 😀😂</v>
      </c>
      <c r="C358" s="1" t="s">
        <v>7</v>
      </c>
      <c r="D358" s="1" t="s">
        <v>5</v>
      </c>
    </row>
    <row r="359" spans="1:4" ht="13.2" x14ac:dyDescent="0.25">
      <c r="A359" s="1" t="s">
        <v>365</v>
      </c>
      <c r="B359" t="str">
        <f ca="1">IFERROR(__xludf.DUMMYFUNCTION("GOOGLETRANSLATE(B359,""en"",""hi"")"),"भाई y भारत ज agr नी dikhaya Lovestory को फिल्म Saale ऑडिशन फ्लॉप कर
देंगे")</f>
        <v>भाई y भारत ज agr नी dikhaya Lovestory को फिल्म Saale ऑडिशन फ्लॉप कर
देंगे</v>
      </c>
      <c r="C359" s="1" t="s">
        <v>13</v>
      </c>
      <c r="D359" s="1" t="s">
        <v>5</v>
      </c>
    </row>
    <row r="360" spans="1:4" ht="13.2" x14ac:dyDescent="0.25">
      <c r="A360" s="1" t="s">
        <v>366</v>
      </c>
      <c r="B360" t="str">
        <f ca="1">IFERROR(__xludf.DUMMYFUNCTION("GOOGLETRANSLATE(B360,""en"",""hi"")"),"साली का hulia देखो")</f>
        <v>साली का hulia देखो</v>
      </c>
      <c r="C360" s="1" t="s">
        <v>4</v>
      </c>
      <c r="D360" s="1" t="s">
        <v>5</v>
      </c>
    </row>
    <row r="361" spans="1:4" ht="13.2" x14ac:dyDescent="0.25">
      <c r="A361" s="1" t="s">
        <v>367</v>
      </c>
      <c r="B361" t="str">
        <f ca="1">IFERROR(__xludf.DUMMYFUNCTION("GOOGLETRANSLATE(B361,""en"",""hi"")"),"टिक टोक chutiyapa")</f>
        <v>टिक टोक chutiyapa</v>
      </c>
      <c r="C361" s="1" t="s">
        <v>7</v>
      </c>
      <c r="D361" s="1" t="s">
        <v>5</v>
      </c>
    </row>
    <row r="362" spans="1:4" ht="13.2" x14ac:dyDescent="0.25">
      <c r="A362" s="1" t="s">
        <v>368</v>
      </c>
      <c r="B362" t="str">
        <f ca="1">IFERROR(__xludf.DUMMYFUNCTION("GOOGLETRANSLATE(B362,""en"",""hi"")"),"इस कमीने भाई पर ध्यान न दें।
.sab ko पागल banayega")</f>
        <v>इस कमीने भाई पर ध्यान न दें।
.sab ko पागल banayega</v>
      </c>
      <c r="C362" s="1" t="s">
        <v>4</v>
      </c>
      <c r="D362" s="1" t="s">
        <v>5</v>
      </c>
    </row>
    <row r="363" spans="1:4" ht="13.2" x14ac:dyDescent="0.25">
      <c r="A363" s="1" t="s">
        <v>369</v>
      </c>
      <c r="B363" t="str">
        <f ca="1">IFERROR(__xludf.DUMMYFUNCTION("GOOGLETRANSLATE(B363,""en"",""hi"")"),"अल्लाह समलैंगिक भगवान नहीं है, और मुहम्मद उसका पति है।")</f>
        <v>अल्लाह समलैंगिक भगवान नहीं है, और मुहम्मद उसका पति है।</v>
      </c>
      <c r="C363" s="1" t="s">
        <v>4</v>
      </c>
      <c r="D363" s="1" t="s">
        <v>29</v>
      </c>
    </row>
    <row r="364" spans="1:4" ht="13.2" x14ac:dyDescent="0.25">
      <c r="A364" s="1" t="s">
        <v>370</v>
      </c>
      <c r="B364" t="str">
        <f ca="1">IFERROR(__xludf.DUMMYFUNCTION("GOOGLETRANSLATE(B364,""en"",""hi"")"),"अच्छी लगी वीडियो")</f>
        <v>अच्छी लगी वीडियो</v>
      </c>
      <c r="C364" s="1" t="s">
        <v>7</v>
      </c>
      <c r="D364" s="1" t="s">
        <v>5</v>
      </c>
    </row>
    <row r="365" spans="1:4" ht="13.2" x14ac:dyDescent="0.25">
      <c r="A365" s="1" t="s">
        <v>371</v>
      </c>
      <c r="B365" t="str">
        <f ca="1">IFERROR(__xludf.DUMMYFUNCTION("GOOGLETRANSLATE(B365,""en"",""hi"")"),"""मैं और laundey कैसा है"" बोले Kro भैया। यह बहुत ज्यादा याद किया।")</f>
        <v>"मैं और laundey कैसा है" बोले Kro भैया। यह बहुत ज्यादा याद किया।</v>
      </c>
      <c r="C365" s="1" t="s">
        <v>7</v>
      </c>
      <c r="D365" s="1" t="s">
        <v>5</v>
      </c>
    </row>
    <row r="366" spans="1:4" ht="13.2" x14ac:dyDescent="0.25">
      <c r="A366" s="1" t="s">
        <v>372</v>
      </c>
      <c r="B366" t="str">
        <f ca="1">IFERROR(__xludf.DUMMYFUNCTION("GOOGLETRANSLATE(B366,""en"",""hi"")"),"भाई तू भी करने के लिए पैसे कश्मीर liye mensutra चोद कश्मीर हिंदी चैनल पे आ gya")</f>
        <v>भाई तू भी करने के लिए पैसे कश्मीर liye mensutra चोद कश्मीर हिंदी चैनल पे आ gya</v>
      </c>
      <c r="C366" s="1" t="s">
        <v>7</v>
      </c>
      <c r="D366" s="1" t="s">
        <v>5</v>
      </c>
    </row>
    <row r="367" spans="1:4" ht="13.2" x14ac:dyDescent="0.25">
      <c r="A367" s="1" t="s">
        <v>373</v>
      </c>
      <c r="B367" t="str">
        <f ca="1">IFERROR(__xludf.DUMMYFUNCTION("GOOGLETRANSLATE(B367,""en"",""hi"")"),"Flevia एग्नेस या नेहा गुप्ता aap फिर आप का privar धारा 498 ए durpyog की सीकर
nhi हुई हाई,")</f>
        <v>Flevia एग्नेस या नेहा गुप्ता aap फिर आप का privar धारा 498 ए durpyog की सीकर
nhi हुई हाई,</v>
      </c>
      <c r="C367" s="1" t="s">
        <v>7</v>
      </c>
      <c r="D367" s="1" t="s">
        <v>5</v>
      </c>
    </row>
    <row r="368" spans="1:4" ht="13.2" x14ac:dyDescent="0.25">
      <c r="A368" s="1" t="s">
        <v>374</v>
      </c>
      <c r="B368" t="str">
        <f ca="1">IFERROR(__xludf.DUMMYFUNCTION("GOOGLETRANSLATE(B368,""en"",""hi"")"),"😂😂😂😂
हट Ragdo ,,,, Piche Dalwaao ......... 377")</f>
        <v>😂😂😂😂
हट Ragdo ,,,, Piche Dalwaao ......... 377</v>
      </c>
      <c r="C368" s="1" t="s">
        <v>4</v>
      </c>
      <c r="D368" s="1" t="s">
        <v>29</v>
      </c>
    </row>
    <row r="369" spans="1:4" ht="13.2" x14ac:dyDescent="0.25">
      <c r="A369" s="1" t="s">
        <v>375</v>
      </c>
      <c r="B369" t="str">
        <f ca="1">IFERROR(__xludf.DUMMYFUNCTION("GOOGLETRANSLATE(B369,""en"",""hi"")"),"Dadhi तो पुरी bana leta")</f>
        <v>Dadhi तो पुरी bana leta</v>
      </c>
      <c r="C369" s="1" t="s">
        <v>7</v>
      </c>
      <c r="D369" s="1" t="s">
        <v>5</v>
      </c>
    </row>
    <row r="370" spans="1:4" ht="13.2" x14ac:dyDescent="0.25">
      <c r="A370" s="1" t="s">
        <v>376</v>
      </c>
      <c r="B370" t="str">
        <f ca="1">IFERROR(__xludf.DUMMYFUNCTION("GOOGLETRANSLATE(B370,""en"",""hi"")"),"महा Chutiyapay की फिल्म वह कबीर सिंह ... यह पूरी तरह से फिल्म बकवास है ...")</f>
        <v>महा Chutiyapay की फिल्म वह कबीर सिंह ... यह पूरी तरह से फिल्म बकवास है ...</v>
      </c>
      <c r="C370" s="1" t="s">
        <v>7</v>
      </c>
      <c r="D370" s="1" t="s">
        <v>5</v>
      </c>
    </row>
    <row r="371" spans="1:4" ht="13.2" x14ac:dyDescent="0.25">
      <c r="A371" s="1" t="s">
        <v>377</v>
      </c>
      <c r="B371" t="str">
        <f ca="1">IFERROR(__xludf.DUMMYFUNCTION("GOOGLETRANSLATE(B371,""en"",""hi"")"),"नीरू रॉय?")</f>
        <v>नीरू रॉय?</v>
      </c>
      <c r="C371" s="1" t="s">
        <v>7</v>
      </c>
      <c r="D371" s="1" t="s">
        <v>5</v>
      </c>
    </row>
    <row r="372" spans="1:4" ht="13.2" x14ac:dyDescent="0.25">
      <c r="A372" s="1" t="s">
        <v>378</v>
      </c>
      <c r="B372" t="str">
        <f ca="1">IFERROR(__xludf.DUMMYFUNCTION("GOOGLETRANSLATE(B372,""en"",""hi"")"),"एक शि nhi हा")</f>
        <v>एक शि nhi हा</v>
      </c>
      <c r="C372" s="1" t="s">
        <v>7</v>
      </c>
      <c r="D372" s="1" t="s">
        <v>5</v>
      </c>
    </row>
    <row r="373" spans="1:4" ht="13.2" x14ac:dyDescent="0.25">
      <c r="A373" s="1" t="s">
        <v>379</v>
      </c>
      <c r="B373" t="str">
        <f ca="1">IFERROR(__xludf.DUMMYFUNCTION("GOOGLETRANSLATE(B373,""en"",""hi"")"),"एक मेट्रो फिल्म ko समीक्षा kijiye में जीवन।")</f>
        <v>एक मेट्रो फिल्म ko समीक्षा kijiye में जीवन।</v>
      </c>
      <c r="C373" s="1" t="s">
        <v>7</v>
      </c>
      <c r="D373" s="1" t="s">
        <v>5</v>
      </c>
    </row>
    <row r="374" spans="1:4" ht="13.2" x14ac:dyDescent="0.25">
      <c r="A374" s="1" t="s">
        <v>380</v>
      </c>
      <c r="B374" t="str">
        <f ca="1">IFERROR(__xludf.DUMMYFUNCTION("GOOGLETRANSLATE(B374,""en"",""hi"")"),"जिंदगी मुझे pehli बार साही बोला तू")</f>
        <v>जिंदगी मुझे pehli बार साही बोला तू</v>
      </c>
      <c r="C374" s="1" t="s">
        <v>7</v>
      </c>
      <c r="D374" s="1" t="s">
        <v>5</v>
      </c>
    </row>
    <row r="375" spans="1:4" ht="13.2" x14ac:dyDescent="0.25">
      <c r="A375" s="1" t="s">
        <v>381</v>
      </c>
      <c r="B375" t="str">
        <f ca="1">IFERROR(__xludf.DUMMYFUNCTION("GOOGLETRANSLATE(B375,""en"",""hi"")"),"@Silly विवाद करनेवाला tu को बेरोजगार अंतराल राही hai .. jo भी नारीवादी ke bareme बोल RHA
उत्तर wahape डे राही hai 😆😆😆")</f>
        <v>@Silly विवाद करनेवाला tu को बेरोजगार अंतराल राही hai .. jo भी नारीवादी ke bareme बोल RHA
उत्तर wahape डे राही hai 😆😆😆</v>
      </c>
      <c r="C375" s="1" t="s">
        <v>13</v>
      </c>
      <c r="D375" s="1" t="s">
        <v>5</v>
      </c>
    </row>
    <row r="376" spans="1:4" ht="13.2" x14ac:dyDescent="0.25">
      <c r="A376" s="1" t="s">
        <v>382</v>
      </c>
      <c r="B376" t="str">
        <f ca="1">IFERROR(__xludf.DUMMYFUNCTION("GOOGLETRANSLATE(B376,""en"",""hi"")"),"haha भाई मस्त वीडियो था
मित्र मेरे चैनल को यात्रा करू और मेरा न्यू वीडियो देख़ो धन्यवाद मां (माँ
) हैप्पी मोटगर'स डे प्ल्ज़ dekho👍👍")</f>
        <v>haha भाई मस्त वीडियो था
मित्र मेरे चैनल को यात्रा करू और मेरा न्यू वीडियो देख़ो धन्यवाद मां (माँ
) हैप्पी मोटगर'स डे प्ल्ज़ dekho👍👍</v>
      </c>
      <c r="C376" s="1" t="s">
        <v>7</v>
      </c>
      <c r="D376" s="1" t="s">
        <v>5</v>
      </c>
    </row>
    <row r="377" spans="1:4" ht="13.2" x14ac:dyDescent="0.25">
      <c r="A377" s="1" t="s">
        <v>383</v>
      </c>
      <c r="B377" t="str">
        <f ca="1">IFERROR(__xludf.DUMMYFUNCTION("GOOGLETRANSLATE(B377,""en"",""hi"")"),"Sye रा")</f>
        <v>Sye रा</v>
      </c>
      <c r="C377" s="1" t="s">
        <v>7</v>
      </c>
      <c r="D377" s="1" t="s">
        <v>5</v>
      </c>
    </row>
    <row r="378" spans="1:4" ht="13.2" x14ac:dyDescent="0.25">
      <c r="A378" s="1" t="s">
        <v>384</v>
      </c>
      <c r="B378" t="str">
        <f ca="1">IFERROR(__xludf.DUMMYFUNCTION("GOOGLETRANSLATE(B378,""en"",""hi"")"),"क्या बल्ले hai शानदार
1 दर्शक")</f>
        <v>क्या बल्ले hai शानदार
1 दर्शक</v>
      </c>
      <c r="C378" s="1" t="s">
        <v>7</v>
      </c>
      <c r="D378" s="1" t="s">
        <v>5</v>
      </c>
    </row>
    <row r="379" spans="1:4" ht="13.2" x14ac:dyDescent="0.25">
      <c r="A379" s="1" t="s">
        <v>385</v>
      </c>
      <c r="B379" t="str">
        <f ca="1">IFERROR(__xludf.DUMMYFUNCTION("GOOGLETRANSLATE(B379,""en"",""hi"")"),"नारीवाद की बातें करके khud b * hench * घ की Gaali deraha ha😂😂 पाखंडी हा सब")</f>
        <v>नारीवाद की बातें करके khud b * hench * घ की Gaali deraha ha😂😂 पाखंडी हा सब</v>
      </c>
      <c r="C379" s="1" t="s">
        <v>4</v>
      </c>
      <c r="D379" s="1" t="s">
        <v>5</v>
      </c>
    </row>
    <row r="380" spans="1:4" ht="13.2" x14ac:dyDescent="0.25">
      <c r="A380" s="1" t="s">
        <v>386</v>
      </c>
      <c r="B380" t="str">
        <f ca="1">IFERROR(__xludf.DUMMYFUNCTION("GOOGLETRANSLATE(B380,""en"",""hi"")"),"मस्त है")</f>
        <v>मस्त है</v>
      </c>
      <c r="C380" s="1" t="s">
        <v>7</v>
      </c>
      <c r="D380" s="1" t="s">
        <v>5</v>
      </c>
    </row>
    <row r="381" spans="1:4" ht="13.2" x14ac:dyDescent="0.25">
      <c r="A381" s="1" t="s">
        <v>387</v>
      </c>
      <c r="B381" t="str">
        <f ca="1">IFERROR(__xludf.DUMMYFUNCTION("GOOGLETRANSLATE(B381,""en"",""hi"")"),"प्रहार तक भारत में सिनेमा के लिए लॉग इन रहेगा chutiya Bante rahenge .......")</f>
        <v>प्रहार तक भारत में सिनेमा के लिए लॉग इन रहेगा chutiya Bante rahenge .......</v>
      </c>
      <c r="C381" s="1" t="s">
        <v>13</v>
      </c>
      <c r="D381" s="1" t="s">
        <v>5</v>
      </c>
    </row>
    <row r="382" spans="1:4" ht="13.2" x14ac:dyDescent="0.25">
      <c r="A382" s="1" t="s">
        <v>388</v>
      </c>
      <c r="B382" t="str">
        <f ca="1">IFERROR(__xludf.DUMMYFUNCTION("GOOGLETRANSLATE(B382,""en"",""hi"")"),"भाई sas लेले")</f>
        <v>भाई sas लेले</v>
      </c>
      <c r="C382" s="1" t="s">
        <v>7</v>
      </c>
      <c r="D382" s="1" t="s">
        <v>5</v>
      </c>
    </row>
    <row r="383" spans="1:4" ht="13.2" x14ac:dyDescent="0.25">
      <c r="A383" s="1" t="s">
        <v>389</v>
      </c>
      <c r="B383" t="str">
        <f ca="1">IFERROR(__xludf.DUMMYFUNCTION("GOOGLETRANSLATE(B383,""en"",""hi"")"),"Thok डे")</f>
        <v>Thok डे</v>
      </c>
      <c r="C383" s="1" t="s">
        <v>7</v>
      </c>
      <c r="D383" s="1" t="s">
        <v>5</v>
      </c>
    </row>
    <row r="384" spans="1:4" ht="13.2" x14ac:dyDescent="0.25">
      <c r="A384" s="1" t="s">
        <v>390</v>
      </c>
      <c r="B384" t="str">
        <f ca="1">IFERROR(__xludf.DUMMYFUNCTION("GOOGLETRANSLATE(B384,""en"",""hi"")"),"सर आप का आवाज़ फिल्म मुझे dena chahiye")</f>
        <v>सर आप का आवाज़ फिल्म मुझे dena chahiye</v>
      </c>
      <c r="C384" s="1" t="s">
        <v>7</v>
      </c>
      <c r="D384" s="1" t="s">
        <v>5</v>
      </c>
    </row>
    <row r="385" spans="1:4" ht="13.2" x14ac:dyDescent="0.25">
      <c r="A385" s="1" t="s">
        <v>391</v>
      </c>
      <c r="B385" t="str">
        <f ca="1">IFERROR(__xludf.DUMMYFUNCTION("GOOGLETRANSLATE(B385,""en"",""hi"")"),"@SHAYRI और WhatsApp स्थिति mtlb")</f>
        <v>@SHAYRI और WhatsApp स्थिति mtlb</v>
      </c>
      <c r="C385" s="1" t="s">
        <v>7</v>
      </c>
      <c r="D385" s="1" t="s">
        <v>5</v>
      </c>
    </row>
    <row r="386" spans="1:4" ht="13.2" x14ac:dyDescent="0.25">
      <c r="A386" s="1" t="s">
        <v>392</v>
      </c>
      <c r="B386" t="str">
        <f ca="1">IFERROR(__xludf.DUMMYFUNCTION("GOOGLETRANSLATE(B386,""en"",""hi"")"),"Mazza nhi आया .... लंगर साहब .... फिल्म dekhne का मूड हाय nhi raha😂😂😂")</f>
        <v>Mazza nhi आया .... लंगर साहब .... फिल्म dekhne का मूड हाय nhi raha😂😂😂</v>
      </c>
      <c r="C386" s="1" t="s">
        <v>13</v>
      </c>
      <c r="D386" s="1" t="s">
        <v>5</v>
      </c>
    </row>
    <row r="387" spans="1:4" ht="13.2" x14ac:dyDescent="0.25">
      <c r="A387" s="1" t="s">
        <v>393</v>
      </c>
      <c r="B387" t="str">
        <f ca="1">IFERROR(__xludf.DUMMYFUNCTION("GOOGLETRANSLATE(B387,""en"",""hi"")"),"भाई hai tu मेरा 🤘🤘🤘🤘")</f>
        <v>भाई hai tu मेरा 🤘🤘🤘🤘</v>
      </c>
      <c r="C387" s="1" t="s">
        <v>7</v>
      </c>
      <c r="D387" s="1" t="s">
        <v>5</v>
      </c>
    </row>
    <row r="388" spans="1:4" ht="13.2" x14ac:dyDescent="0.25">
      <c r="A388" s="1" t="s">
        <v>394</v>
      </c>
      <c r="B388" t="str">
        <f ca="1">IFERROR(__xludf.DUMMYFUNCTION("GOOGLETRANSLATE(B388,""en"",""hi"")"),"Vaaaii मुझ्े वी jhaand फिल्म लगी ... Lekin kisiko boltahu रुथ Jate दोस्त बिक्री के लिए
ज ... तु फिल्म साला अकेला कर दिया mereko")</f>
        <v>Vaaaii मुझ्े वी jhaand फिल्म लगी ... Lekin kisiko boltahu रुथ Jate दोस्त बिक्री के लिए
ज ... तु फिल्म साला अकेला कर दिया mereko</v>
      </c>
      <c r="C388" s="1" t="s">
        <v>7</v>
      </c>
      <c r="D388" s="1" t="s">
        <v>5</v>
      </c>
    </row>
    <row r="389" spans="1:4" ht="13.2" x14ac:dyDescent="0.25">
      <c r="A389" s="1" t="s">
        <v>395</v>
      </c>
      <c r="B389" t="str">
        <f ca="1">IFERROR(__xludf.DUMMYFUNCTION("GOOGLETRANSLATE(B389,""en"",""hi"")"),"जोकर 🤡 फिल्म नंगा ke मुझे कुछ बोलो")</f>
        <v>जोकर 🤡 फिल्म नंगा ke मुझे कुछ बोलो</v>
      </c>
      <c r="C389" s="1" t="s">
        <v>7</v>
      </c>
      <c r="D389" s="1" t="s">
        <v>5</v>
      </c>
    </row>
    <row r="390" spans="1:4" ht="13.2" x14ac:dyDescent="0.25">
      <c r="A390" s="1" t="s">
        <v>396</v>
      </c>
      <c r="B390" t="str">
        <f ca="1">IFERROR(__xludf.DUMMYFUNCTION("GOOGLETRANSLATE(B390,""en"",""hi"")"),"Sabse pehle मैं आपको अपना वाम अधिकार का अवधारणा स्पष्ट कर्ण chahiye ...
ये वीडियो देखिए -
&lt;Https://youtu.be/yNdB772uAsU&gt;")</f>
        <v>Sabse pehle मैं आपको अपना वाम अधिकार का अवधारणा स्पष्ट कर्ण chahiye ...
ये वीडियो देखिए -
&lt;Https://youtu.be/yNdB772uAsU&gt;</v>
      </c>
      <c r="C390" s="1" t="s">
        <v>7</v>
      </c>
      <c r="D390" s="1" t="s">
        <v>5</v>
      </c>
    </row>
    <row r="391" spans="1:4" ht="13.2" x14ac:dyDescent="0.25">
      <c r="A391" s="1" t="s">
        <v>397</v>
      </c>
      <c r="B391" t="str">
        <f ca="1">IFERROR(__xludf.DUMMYFUNCTION("GOOGLETRANSLATE(B391,""en"",""hi"")"),"साई खा bilkul")</f>
        <v>साई खा bilkul</v>
      </c>
      <c r="C391" s="1" t="s">
        <v>7</v>
      </c>
      <c r="D391" s="1" t="s">
        <v>5</v>
      </c>
    </row>
    <row r="392" spans="1:4" ht="13.2" x14ac:dyDescent="0.25">
      <c r="A392" s="1" t="s">
        <v>398</v>
      </c>
      <c r="B392" t="str">
        <f ca="1">IFERROR(__xludf.DUMMYFUNCTION("GOOGLETRANSLATE(B392,""en"",""hi"")"),"साही बात hai")</f>
        <v>साही बात hai</v>
      </c>
      <c r="C392" s="1" t="s">
        <v>7</v>
      </c>
      <c r="D392" s="1" t="s">
        <v>5</v>
      </c>
    </row>
    <row r="393" spans="1:4" ht="13.2" x14ac:dyDescent="0.25">
      <c r="A393" s="1" t="s">
        <v>399</v>
      </c>
      <c r="B393" t="str">
        <f ca="1">IFERROR(__xludf.DUMMYFUNCTION("GOOGLETRANSLATE(B393,""en"",""hi"")"),"मैं समलैंगिक हूँ [boy.im] (http://boy.im/) छात्र ... सब समलैंगिक ऐसे नही होते ... मगर बड़ी
munche वाला बंदा गर्म उसके जैसे hai..I ... वह गर्म है")</f>
        <v>मैं समलैंगिक हूँ [boy.im] (http://boy.im/) छात्र ... सब समलैंगिक ऐसे नही होते ... मगर बड़ी
munche वाला बंदा गर्म उसके जैसे hai..I ... वह गर्म है</v>
      </c>
      <c r="C393" s="1" t="s">
        <v>7</v>
      </c>
      <c r="D393" s="1" t="s">
        <v>5</v>
      </c>
    </row>
    <row r="394" spans="1:4" ht="13.2" x14ac:dyDescent="0.25">
      <c r="A394" s="1" t="s">
        <v>400</v>
      </c>
      <c r="B394" t="str">
        <f ca="1">IFERROR(__xludf.DUMMYFUNCTION("GOOGLETRANSLATE(B394,""en"",""hi"")"),"Bhut hi badhiya समीक्षा दिया आपने।")</f>
        <v>Bhut hi badhiya समीक्षा दिया आपने।</v>
      </c>
      <c r="C394" s="1" t="s">
        <v>7</v>
      </c>
      <c r="D394" s="1" t="s">
        <v>5</v>
      </c>
    </row>
    <row r="395" spans="1:4" ht="13.2" x14ac:dyDescent="0.25">
      <c r="A395" s="1" t="s">
        <v>401</v>
      </c>
      <c r="B395" t="str">
        <f ca="1">IFERROR(__xludf.DUMMYFUNCTION("GOOGLETRANSLATE(B395,""en"",""hi"")"),"Ekdum साही Kaha")</f>
        <v>Ekdum साही Kaha</v>
      </c>
      <c r="C395" s="1" t="s">
        <v>7</v>
      </c>
      <c r="D395" s="1" t="s">
        <v>5</v>
      </c>
    </row>
    <row r="396" spans="1:4" ht="13.2" x14ac:dyDescent="0.25">
      <c r="A396" s="1" t="s">
        <v>402</v>
      </c>
      <c r="B396" t="str">
        <f ca="1">IFERROR(__xludf.DUMMYFUNCTION("GOOGLETRANSLATE(B396,""en"",""hi"")"),"उदारवादी क्या करते है Aatankwadi ke liye सहानुभूति, Pattar मार्ने walo ke liye
सहानुभूति laate हाई,
मोदी क्या karta hai हिंदू मुस्लिम दंगे गोधरा 2002।
मैं और प्रतीक Borade क्या karta hai मोदी की gand चैट leta hai 😂 😂 😂")</f>
        <v>उदारवादी क्या करते है Aatankwadi ke liye सहानुभूति, Pattar मार्ने walo ke liye
सहानुभूति laate हाई,
मोदी क्या karta hai हिंदू मुस्लिम दंगे गोधरा 2002।
मैं और प्रतीक Borade क्या karta hai मोदी की gand चैट leta hai 😂 😂 😂</v>
      </c>
      <c r="C396" s="1" t="s">
        <v>13</v>
      </c>
      <c r="D396" s="1" t="s">
        <v>29</v>
      </c>
    </row>
    <row r="397" spans="1:4" ht="13.2" x14ac:dyDescent="0.25">
      <c r="A397" s="1" t="s">
        <v>403</v>
      </c>
      <c r="B397" t="str">
        <f ca="1">IFERROR(__xludf.DUMMYFUNCTION("GOOGLETRANSLATE(B397,""en"",""hi"")"),"सर Apki या मेरी फिल्म की passand ek hai .....")</f>
        <v>सर Apki या मेरी फिल्म की passand ek hai .....</v>
      </c>
      <c r="C397" s="1" t="s">
        <v>7</v>
      </c>
      <c r="D397" s="1" t="s">
        <v>5</v>
      </c>
    </row>
    <row r="398" spans="1:4" ht="13.2" x14ac:dyDescent="0.25">
      <c r="A398" s="1" t="s">
        <v>404</v>
      </c>
      <c r="B398" t="str">
        <f ca="1">IFERROR(__xludf.DUMMYFUNCTION("GOOGLETRANSLATE(B398,""en"",""hi"")"),"@KHAJAN सिंह क्या हुआ नंबर नही मिला")</f>
        <v>@KHAJAN सिंह क्या हुआ नंबर नही मिला</v>
      </c>
      <c r="C398" s="1" t="s">
        <v>7</v>
      </c>
      <c r="D398" s="1" t="s">
        <v>5</v>
      </c>
    </row>
    <row r="399" spans="1:4" ht="13.2" x14ac:dyDescent="0.25">
      <c r="A399" s="1" t="s">
        <v>405</v>
      </c>
      <c r="B399" t="str">
        <f ca="1">IFERROR(__xludf.DUMMYFUNCTION("GOOGLETRANSLATE(B399,""en"",""hi"")"),"मा 4 अधिक शॉर्ट्स को खुश देखा था sirf hilane ke lia🤣🤣🤣🤣🤣🤣🤣🤣🤣🤣🤣🤣🤣🤣🤣🤣")</f>
        <v>मा 4 अधिक शॉर्ट्स को खुश देखा था sirf hilane ke lia🤣🤣🤣🤣🤣🤣🤣🤣🤣🤣🤣🤣🤣🤣🤣🤣</v>
      </c>
      <c r="C399" s="1" t="s">
        <v>7</v>
      </c>
      <c r="D399" s="1" t="s">
        <v>29</v>
      </c>
    </row>
    <row r="400" spans="1:4" ht="13.2" x14ac:dyDescent="0.25">
      <c r="A400" s="1" t="s">
        <v>406</v>
      </c>
      <c r="B400" t="str">
        <f ca="1">IFERROR(__xludf.DUMMYFUNCTION("GOOGLETRANSLATE(B400,""en"",""hi"")"),"Toh Nachu क्या")</f>
        <v>Toh Nachu क्या</v>
      </c>
      <c r="C400" s="1" t="s">
        <v>7</v>
      </c>
      <c r="D400" s="1" t="s">
        <v>5</v>
      </c>
    </row>
    <row r="401" spans="1:4" ht="13.2" x14ac:dyDescent="0.25">
      <c r="A401" s="1" t="s">
        <v>407</v>
      </c>
      <c r="B401" t="str">
        <f ca="1">IFERROR(__xludf.DUMMYFUNCTION("GOOGLETRANSLATE(B401,""en"",""hi"")"),"Bhenchod सब मिलके chutiya BNA rhe ज मिल कर !!")</f>
        <v>Bhenchod सब मिलके chutiya BNA rhe ज मिल कर !!</v>
      </c>
      <c r="C401" s="1" t="s">
        <v>4</v>
      </c>
      <c r="D401" s="1" t="s">
        <v>29</v>
      </c>
    </row>
    <row r="402" spans="1:4" ht="13.2" x14ac:dyDescent="0.25">
      <c r="A402" s="1" t="s">
        <v>408</v>
      </c>
      <c r="B402" t="str">
        <f ca="1">IFERROR(__xludf.DUMMYFUNCTION("GOOGLETRANSLATE(B402,""en"",""hi"")"),"एम hmesha से chaht था भाई aap आईएसपीआर कुछ बोलो .. धन्यवाद भाई")</f>
        <v>एम hmesha से chaht था भाई aap आईएसपीआर कुछ बोलो .. धन्यवाद भाई</v>
      </c>
      <c r="C402" s="1" t="s">
        <v>7</v>
      </c>
      <c r="D402" s="1" t="s">
        <v>5</v>
      </c>
    </row>
    <row r="403" spans="1:4" ht="13.2" x14ac:dyDescent="0.25">
      <c r="A403" s="1" t="s">
        <v>409</v>
      </c>
      <c r="B403" t="str">
        <f ca="1">IFERROR(__xludf.DUMMYFUNCTION("GOOGLETRANSLATE(B403,""en"",""hi"")"),"कार्तिकेय tum phlae से चुटिया हो फिर कोई पाठ्यक्रम किआ hai?")</f>
        <v>कार्तिकेय tum phlae से चुटिया हो फिर कोई पाठ्यक्रम किआ hai?</v>
      </c>
      <c r="C403" s="1" t="s">
        <v>13</v>
      </c>
      <c r="D403" s="1" t="s">
        <v>5</v>
      </c>
    </row>
    <row r="404" spans="1:4" ht="13.2" x14ac:dyDescent="0.25">
      <c r="A404" s="1" t="s">
        <v>410</v>
      </c>
      <c r="B404" t="str">
        <f ca="1">IFERROR(__xludf.DUMMYFUNCTION("GOOGLETRANSLATE(B404,""en"",""hi"")"),"माई ek femal हू लेकिन ajkal जो तु नारीवादी नारीवादी का नाटक लगा रक्खा ज
उदारवादी अगले स्तर हो gya h wo ne .. नर ko महिला की tarah पर देख skte hain
लेकिन महिला को महिला की tarah nhi पर देख skte .. निश्चित रूप से कबीर देखने जा रही
सिंह ..")</f>
        <v>माई ek femal हू लेकिन ajkal जो तु नारीवादी नारीवादी का नाटक लगा रक्खा ज
उदारवादी अगले स्तर हो gya h wo ne .. नर ko महिला की tarah पर देख skte hain
लेकिन महिला को महिला की tarah nhi पर देख skte .. निश्चित रूप से कबीर देखने जा रही
सिंह ..</v>
      </c>
      <c r="C404" s="1" t="s">
        <v>13</v>
      </c>
      <c r="D404" s="1" t="s">
        <v>5</v>
      </c>
    </row>
    <row r="405" spans="1:4" ht="13.2" x14ac:dyDescent="0.25">
      <c r="A405" s="1" t="s">
        <v>411</v>
      </c>
      <c r="B405" t="str">
        <f ca="1">IFERROR(__xludf.DUMMYFUNCTION("GOOGLETRANSLATE(B405,""en"",""hi"")"),"🙏🙏🙏👏👏👏👏👏👏👍👍👍👍👍 Lago रहो भाई ....")</f>
        <v>🙏🙏🙏👏👏👏👏👏👏👍👍👍👍👍 Lago रहो भाई ....</v>
      </c>
      <c r="C405" s="1" t="s">
        <v>7</v>
      </c>
      <c r="D405" s="1" t="s">
        <v>5</v>
      </c>
    </row>
    <row r="406" spans="1:4" ht="13.2" x14ac:dyDescent="0.25">
      <c r="A406" s="1" t="s">
        <v>412</v>
      </c>
      <c r="B406" t="str">
        <f ca="1">IFERROR(__xludf.DUMMYFUNCTION("GOOGLETRANSLATE(B406,""en"",""hi"")"),"बिक्री नारीवादी ke nare lagane waliyon तुम्हारा
[#MKB] (http://www.youtube.com/results?search_query=%23MKB) 😡😡😡 ... अगर आप सहमत हैं
हिट like👍🏻")</f>
        <v>बिक्री नारीवादी ke nare lagane waliyon तुम्हारा
[#MKB] (http://www.youtube.com/results?search_query=%23MKB) 😡😡😡 ... अगर आप सहमत हैं
हिट like👍🏻</v>
      </c>
      <c r="C406" s="1" t="s">
        <v>13</v>
      </c>
      <c r="D406" s="1" t="s">
        <v>29</v>
      </c>
    </row>
    <row r="407" spans="1:4" ht="13.2" x14ac:dyDescent="0.25">
      <c r="A407" s="1" t="s">
        <v>413</v>
      </c>
      <c r="B407" t="str">
        <f ca="1">IFERROR(__xludf.DUMMYFUNCTION("GOOGLETRANSLATE(B407,""en"",""hi"")"),"Tm गांडू हो ..... Sabse Bada कैंसर tu hai दुनिया माई")</f>
        <v>Tm गांडू हो ..... Sabse Bada कैंसर tu hai दुनिया माई</v>
      </c>
      <c r="C407" s="1" t="s">
        <v>4</v>
      </c>
      <c r="D407" s="1" t="s">
        <v>29</v>
      </c>
    </row>
    <row r="408" spans="1:4" ht="13.2" x14ac:dyDescent="0.25">
      <c r="A408" s="1" t="s">
        <v>414</v>
      </c>
      <c r="B408" t="str">
        <f ca="1">IFERROR(__xludf.DUMMYFUNCTION("GOOGLETRANSLATE(B408,""en"",""hi"")"),"अरुंधति रॉय ने क्रोध Kaha hoga से बाहर तु")</f>
        <v>अरुंधति रॉय ने क्रोध Kaha hoga से बाहर तु</v>
      </c>
      <c r="C408" s="1" t="s">
        <v>7</v>
      </c>
      <c r="D408" s="1" t="s">
        <v>5</v>
      </c>
    </row>
    <row r="409" spans="1:4" ht="13.2" x14ac:dyDescent="0.25">
      <c r="A409" s="1" t="s">
        <v>415</v>
      </c>
      <c r="B409" t="str">
        <f ca="1">IFERROR(__xludf.DUMMYFUNCTION("GOOGLETRANSLATE(B409,""en"",""hi"")"),"भाई Kon सी फिल्म देखे BTA करना")</f>
        <v>भाई Kon सी फिल्म देखे BTA करना</v>
      </c>
      <c r="C409" s="1" t="s">
        <v>7</v>
      </c>
      <c r="D409" s="1" t="s">
        <v>5</v>
      </c>
    </row>
    <row r="410" spans="1:4" ht="13.2" x14ac:dyDescent="0.25">
      <c r="A410" s="1" t="s">
        <v>416</v>
      </c>
      <c r="B410" t="str">
        <f ca="1">IFERROR(__xludf.DUMMYFUNCTION("GOOGLETRANSLATE(B410,""en"",""hi"")"),"&lt;Https://youtu.be/s_lNnD6gKU8&gt; समाचार ko कवर krye है")</f>
        <v>&lt;Https://youtu.be/s_lNnD6gKU8&gt; समाचार ko कवर krye है</v>
      </c>
      <c r="C410" s="1" t="s">
        <v>7</v>
      </c>
      <c r="D410" s="1" t="s">
        <v>5</v>
      </c>
    </row>
    <row r="411" spans="1:4" ht="13.2" x14ac:dyDescent="0.25">
      <c r="A411" s="1" t="s">
        <v>417</v>
      </c>
      <c r="B411" t="str">
        <f ca="1">IFERROR(__xludf.DUMMYFUNCTION("GOOGLETRANSLATE(B411,""en"",""hi"")"),"भाई .... थोडा Padha lilkha kr ... तू kaafi anpadh hai ....")</f>
        <v>भाई .... थोडा Padha lilkha kr ... तू kaafi anpadh hai ....</v>
      </c>
      <c r="C411" s="1" t="s">
        <v>7</v>
      </c>
      <c r="D411" s="1" t="s">
        <v>5</v>
      </c>
    </row>
    <row r="412" spans="1:4" ht="13.2" x14ac:dyDescent="0.25">
      <c r="A412" s="1" t="s">
        <v>418</v>
      </c>
      <c r="B412" t="str">
        <f ca="1">IFERROR(__xludf.DUMMYFUNCTION("GOOGLETRANSLATE(B412,""en"",""hi"")"),"पक्षपाती nahe hai करने के लिए सर lallantop
Lekin तु राजदीप सर
Khudko भगवान क्यूं samjhate hai?
Bahot समय जो बोले hai
वो बात नकली Nikli hai")</f>
        <v>पक्षपाती nahe hai करने के लिए सर lallantop
Lekin तु राजदीप सर
Khudko भगवान क्यूं samjhate hai?
Bahot समय जो बोले hai
वो बात नकली Nikli hai</v>
      </c>
      <c r="C412" s="1" t="s">
        <v>7</v>
      </c>
      <c r="D412" s="1" t="s">
        <v>5</v>
      </c>
    </row>
    <row r="413" spans="1:4" ht="13.2" x14ac:dyDescent="0.25">
      <c r="A413" s="1" t="s">
        <v>419</v>
      </c>
      <c r="B413" t="str">
        <f ca="1">IFERROR(__xludf.DUMMYFUNCTION("GOOGLETRANSLATE(B413,""en"",""hi"")"),"waw ranu जी किआ बल्ले घास")</f>
        <v>waw ranu जी किआ बल्ले घास</v>
      </c>
      <c r="C413" s="1" t="s">
        <v>7</v>
      </c>
      <c r="D413" s="1" t="s">
        <v>5</v>
      </c>
    </row>
    <row r="414" spans="1:4" ht="13.2" x14ac:dyDescent="0.25">
      <c r="A414" s="1" t="s">
        <v>420</v>
      </c>
      <c r="B414" t="str">
        <f ca="1">IFERROR(__xludf.DUMMYFUNCTION("GOOGLETRANSLATE(B414,""en"",""hi"")"),"आधुनिक एटने भी चटाई बनो Kee apne संस्कृति को ही भूल jayou")</f>
        <v>आधुनिक एटने भी चटाई बनो Kee apne संस्कृति को ही भूल jayou</v>
      </c>
      <c r="C414" s="1" t="s">
        <v>13</v>
      </c>
      <c r="D414" s="1" t="s">
        <v>5</v>
      </c>
    </row>
    <row r="415" spans="1:4" ht="13.2" x14ac:dyDescent="0.25">
      <c r="A415" s="1" t="s">
        <v>421</v>
      </c>
      <c r="B415" t="str">
        <f ca="1">IFERROR(__xludf.DUMMYFUNCTION("GOOGLETRANSLATE(B415,""en"",""hi"")"),"ओ स्त्रा तुम भि दोस्ती हाम्से कलम करोगे?")</f>
        <v>ओ स्त्रा तुम भि दोस्ती हाम्से कलम करोगे?</v>
      </c>
      <c r="C415" s="1" t="s">
        <v>7</v>
      </c>
      <c r="D415" s="1" t="s">
        <v>5</v>
      </c>
    </row>
    <row r="416" spans="1:4" ht="13.2" x14ac:dyDescent="0.25">
      <c r="A416" s="1" t="s">
        <v>422</v>
      </c>
      <c r="B416" t="str">
        <f ca="1">IFERROR(__xludf.DUMMYFUNCTION("GOOGLETRANSLATE(B416,""en"",""hi"")"),"भाई aap की समीक्षा sirf Kariye बाकि की बातें ना हाय करे तो Accha ज ना?")</f>
        <v>भाई aap की समीक्षा sirf Kariye बाकि की बातें ना हाय करे तो Accha ज ना?</v>
      </c>
      <c r="C416" s="1" t="s">
        <v>13</v>
      </c>
      <c r="D416" s="1" t="s">
        <v>5</v>
      </c>
    </row>
    <row r="417" spans="1:4" ht="13.2" x14ac:dyDescent="0.25">
      <c r="A417" s="1" t="s">
        <v>423</v>
      </c>
      <c r="B417" t="str">
        <f ca="1">IFERROR(__xludf.DUMMYFUNCTION("GOOGLETRANSLATE(B417,""en"",""hi"")"),"राहा हाय सोच था, gaandu कपूर कश्मीर है kadduPan कश्मीर Baare मुझे, धन्यवाद भाई")</f>
        <v>राहा हाय सोच था, gaandu कपूर कश्मीर है kadduPan कश्मीर Baare मुझे, धन्यवाद भाई</v>
      </c>
      <c r="C417" s="1" t="s">
        <v>4</v>
      </c>
      <c r="D417" s="1" t="s">
        <v>5</v>
      </c>
    </row>
    <row r="418" spans="1:4" ht="13.2" x14ac:dyDescent="0.25">
      <c r="A418" s="1" t="s">
        <v>424</v>
      </c>
      <c r="B418" t="str">
        <f ca="1">IFERROR(__xludf.DUMMYFUNCTION("GOOGLETRANSLATE(B418,""en"",""hi"")"),"आईएसएस वीडियो ko सुचरिता त्यागी (छद्म नारीवाद) ko dkhna chahiye ... sare जवाब
मिल Jate उसको")</f>
        <v>आईएसएस वीडियो ko सुचरिता त्यागी (छद्म नारीवाद) ko dkhna chahiye ... sare जवाब
मिल Jate उसको</v>
      </c>
      <c r="C418" s="1" t="s">
        <v>7</v>
      </c>
      <c r="D418" s="1" t="s">
        <v>5</v>
      </c>
    </row>
    <row r="419" spans="1:4" ht="13.2" x14ac:dyDescent="0.25">
      <c r="A419" s="1" t="s">
        <v>425</v>
      </c>
      <c r="B419" t="str">
        <f ca="1">IFERROR(__xludf.DUMMYFUNCTION("GOOGLETRANSLATE(B419,""en"",""hi"")"),"Hamare घर का काम लड़की से kam वह
ke .... [#pratikbarode] (http://www.youtube.com/results?search_query=%23pratikbarode)")</f>
        <v>Hamare घर का काम लड़की से kam वह
ke .... [#pratikbarode] (http://www.youtube.com/results?search_query=%23pratikbarode)</v>
      </c>
      <c r="C419" s="1" t="s">
        <v>7</v>
      </c>
      <c r="D419" s="1" t="s">
        <v>5</v>
      </c>
    </row>
    <row r="420" spans="1:4" ht="13.2" x14ac:dyDescent="0.25">
      <c r="A420" s="1" t="s">
        <v>426</v>
      </c>
      <c r="B420" t="str">
        <f ca="1">IFERROR(__xludf.DUMMYFUNCTION("GOOGLETRANSLATE(B420,""en"",""hi"")"),"मुख्य एक लड़की हूं। मुझे बोरा नही लगा कबीर ne प्रीति ko thappad marato।
क्यों वाह usse प्यार karta hai aur bahut हाय jiyada प्यार karta hai isliye uspar
अपना हक samajhta hai .. हम तू बोरा नही Mante प्रहार Hamare माँ बाप hame घोड़ी
तू। Tu बोरा क्यों अयाल अ"&amp;"गर हमारा प्यार hame मार्डेन करने के लिए ...")</f>
        <v>मुख्य एक लड़की हूं। मुझे बोरा नही लगा कबीर ne प्रीति ko thappad marato।
क्यों वाह usse प्यार karta hai aur bahut हाय jiyada प्यार karta hai isliye uspar
अपना हक samajhta hai .. हम तू बोरा नही Mante प्रहार Hamare माँ बाप hame घोड़ी
तू। Tu बोरा क्यों अयाल अगर हमारा प्यार hame मार्डेन करने के लिए ...</v>
      </c>
      <c r="C420" s="1" t="s">
        <v>7</v>
      </c>
      <c r="D420" s="1" t="s">
        <v>29</v>
      </c>
    </row>
    <row r="421" spans="1:4" ht="13.2" x14ac:dyDescent="0.25">
      <c r="A421" s="1" t="s">
        <v>427</v>
      </c>
      <c r="B421" t="str">
        <f ca="1">IFERROR(__xludf.DUMMYFUNCTION("GOOGLETRANSLATE(B421,""en"",""hi"")"),"सर आप तो अभिनेताओं का नाम lete समय उनका ek छोटा पिक भी dikhaya करे कृपया")</f>
        <v>सर आप तो अभिनेताओं का नाम lete समय उनका ek छोटा पिक भी dikhaya करे कृपया</v>
      </c>
      <c r="C421" s="1" t="s">
        <v>7</v>
      </c>
      <c r="D421" s="1" t="s">
        <v>5</v>
      </c>
    </row>
    <row r="422" spans="1:4" ht="13.2" x14ac:dyDescent="0.25">
      <c r="A422" s="1" t="s">
        <v>428</v>
      </c>
      <c r="B422" t="str">
        <f ca="1">IFERROR(__xludf.DUMMYFUNCTION("GOOGLETRANSLATE(B422,""en"",""hi"")"),"भाई बस itna bolna था की फिल्म को फिल्म samjh कर हाय देखो, उसको वास्तविकता चटाई
Samjho।")</f>
        <v>भाई बस itna bolna था की फिल्म को फिल्म samjh कर हाय देखो, उसको वास्तविकता चटाई
Samjho।</v>
      </c>
      <c r="C422" s="1" t="s">
        <v>7</v>
      </c>
      <c r="D422" s="1" t="s">
        <v>5</v>
      </c>
    </row>
    <row r="423" spans="1:4" ht="13.2" x14ac:dyDescent="0.25">
      <c r="A423" s="1" t="s">
        <v>429</v>
      </c>
      <c r="B423" t="str">
        <f ca="1">IFERROR(__xludf.DUMMYFUNCTION("GOOGLETRANSLATE(B423,""en"",""hi"")"),"10/10, bahut किमी फिल्में वह ईएसआई जिसे aap Itni रेटिंग देते हो, एबीबी को dekhna हाय
pdega")</f>
        <v>10/10, bahut किमी फिल्में वह ईएसआई जिसे aap Itni रेटिंग देते हो, एबीबी को dekhna हाय
pdega</v>
      </c>
      <c r="C423" s="1" t="s">
        <v>7</v>
      </c>
      <c r="D423" s="1" t="s">
        <v>5</v>
      </c>
    </row>
    <row r="424" spans="1:4" ht="13.2" x14ac:dyDescent="0.25">
      <c r="A424" s="1" t="s">
        <v>430</v>
      </c>
      <c r="B424" t="str">
        <f ca="1">IFERROR(__xludf.DUMMYFUNCTION("GOOGLETRANSLATE(B424,""en"",""hi"")"),"दोस्तों किया कोई hai mujha बंगाली Parna नही अता sakta जगह mujha का नाम बोल
hai")</f>
        <v>दोस्तों किया कोई hai mujha बंगाली Parna नही अता sakta जगह mujha का नाम बोल
hai</v>
      </c>
      <c r="C424" s="1" t="s">
        <v>7</v>
      </c>
      <c r="D424" s="1" t="s">
        <v>5</v>
      </c>
    </row>
    <row r="425" spans="1:4" ht="13.2" x14ac:dyDescent="0.25">
      <c r="A425" s="1" t="s">
        <v>431</v>
      </c>
      <c r="B425" t="str">
        <f ca="1">IFERROR(__xludf.DUMMYFUNCTION("GOOGLETRANSLATE(B425,""en"",""hi"")"),"भारत मुझे भी iski jagah nhi होनी chahiye।")</f>
        <v>भारत मुझे भी iski jagah nhi होनी chahiye।</v>
      </c>
      <c r="C425" s="1" t="s">
        <v>7</v>
      </c>
      <c r="D425" s="1" t="s">
        <v>5</v>
      </c>
    </row>
    <row r="426" spans="1:4" ht="13.2" x14ac:dyDescent="0.25">
      <c r="A426" s="1" t="s">
        <v>432</v>
      </c>
      <c r="B426" t="str">
        <f ca="1">IFERROR(__xludf.DUMMYFUNCTION("GOOGLETRANSLATE(B426,""en"",""hi"")"),"रैंड hain")</f>
        <v>रैंड hain</v>
      </c>
      <c r="C426" s="1" t="s">
        <v>4</v>
      </c>
      <c r="D426" s="1" t="s">
        <v>29</v>
      </c>
    </row>
    <row r="427" spans="1:4" ht="13.2" x14ac:dyDescent="0.25">
      <c r="A427" s="1" t="s">
        <v>433</v>
      </c>
      <c r="B427" t="str">
        <f ca="1">IFERROR(__xludf.DUMMYFUNCTION("GOOGLETRANSLATE(B427,""en"",""hi"")"),"HN galat Sabda बोला jata hai, वास्तव में रैंडी bulana chahia उसको")</f>
        <v>HN galat Sabda बोला jata hai, वास्तव में रैंडी bulana chahia उसको</v>
      </c>
      <c r="C427" s="1" t="s">
        <v>4</v>
      </c>
      <c r="D427" s="1" t="s">
        <v>29</v>
      </c>
    </row>
    <row r="428" spans="1:4" ht="13.2" x14ac:dyDescent="0.25">
      <c r="A428" s="1" t="s">
        <v>434</v>
      </c>
      <c r="B428" t="str">
        <f ca="1">IFERROR(__xludf.DUMMYFUNCTION("GOOGLETRANSLATE(B428,""en"",""hi"")"),"Tu समलैंगिक hai na ई.पू. ???")</f>
        <v>Tu समलैंगिक hai na ई.पू. ???</v>
      </c>
      <c r="C428" s="1" t="s">
        <v>4</v>
      </c>
      <c r="D428" s="1" t="s">
        <v>29</v>
      </c>
    </row>
    <row r="429" spans="1:4" ht="13.2" x14ac:dyDescent="0.25">
      <c r="A429" s="1" t="s">
        <v>435</v>
      </c>
      <c r="B429" t="str">
        <f ca="1">IFERROR(__xludf.DUMMYFUNCTION("GOOGLETRANSLATE(B429,""en"",""hi"")"),"एक नापसंद = 1 chutiya अभी जिंदा हैं भी")</f>
        <v>एक नापसंद = 1 chutiya अभी जिंदा हैं भी</v>
      </c>
      <c r="C429" s="1" t="s">
        <v>4</v>
      </c>
      <c r="D429" s="1" t="s">
        <v>5</v>
      </c>
    </row>
    <row r="430" spans="1:4" ht="13.2" x14ac:dyDescent="0.25">
      <c r="A430" s="1" t="s">
        <v>436</v>
      </c>
      <c r="B430" t="str">
        <f ca="1">IFERROR(__xludf.DUMMYFUNCTION("GOOGLETRANSLATE(B430,""en"",""hi"")"),"मैं और धुन dkha nhi h क्या Londo ko jo ऐसे भी होते ज")</f>
        <v>मैं और धुन dkha nhi h क्या Londo ko jo ऐसे भी होते ज</v>
      </c>
      <c r="C430" s="1" t="s">
        <v>7</v>
      </c>
      <c r="D430" s="1" t="s">
        <v>5</v>
      </c>
    </row>
    <row r="431" spans="1:4" ht="13.2" x14ac:dyDescent="0.25">
      <c r="A431" s="1" t="s">
        <v>437</v>
      </c>
      <c r="B431" t="str">
        <f ca="1">IFERROR(__xludf.DUMMYFUNCTION("GOOGLETRANSLATE(B431,""en"",""hi"")"),"भाई ..... tumhri Kuch Baatein साही hain lekin चाकू की NOK पे बलात्कार क्रने घाव का निशान ko
, शराब Peeke आपरेशन क्रने ko aur apni दादी aur Sabko सार्वजनिक रूप से daantana WLE
, Sare ladkon ko bolna usse बात nhi Krna aur pehle hi baar Milne पे सड़क पे
चुंब"&amp;"न kr लेना, ये Kaise करोगे औचित्य साबित?")</f>
        <v>भाई ..... tumhri Kuch Baatein साही hain lekin चाकू की NOK पे बलात्कार क्रने घाव का निशान ko
, शराब Peeke आपरेशन क्रने ko aur apni दादी aur Sabko सार्वजनिक रूप से daantana WLE
, Sare ladkon ko bolna usse बात nhi Krna aur pehle hi baar Milne पे सड़क पे
चुंबन kr लेना, ये Kaise करोगे औचित्य साबित?</v>
      </c>
      <c r="C431" s="1" t="s">
        <v>7</v>
      </c>
      <c r="D431" s="1" t="s">
        <v>5</v>
      </c>
    </row>
    <row r="432" spans="1:4" ht="13.2" x14ac:dyDescent="0.25">
      <c r="A432" s="1" t="s">
        <v>438</v>
      </c>
      <c r="B432" t="str">
        <f ca="1">IFERROR(__xludf.DUMMYFUNCTION("GOOGLETRANSLATE(B432,""en"",""hi"")"),"@Soma सान्याल Saali ब्रा Pahan ke नृत्य karte ho Tiktok mein टैब असहज
नही huwa..😂lol ..")</f>
        <v>@Soma सान्याल Saali ब्रा Pahan ke नृत्य karte ho Tiktok mein टैब असहज
नही huwa..😂lol ..</v>
      </c>
      <c r="C432" s="1" t="s">
        <v>4</v>
      </c>
      <c r="D432" s="1" t="s">
        <v>29</v>
      </c>
    </row>
    <row r="433" spans="1:4" ht="13.2" x14ac:dyDescent="0.25">
      <c r="A433" s="1" t="s">
        <v>439</v>
      </c>
      <c r="B433" t="str">
        <f ca="1">IFERROR(__xludf.DUMMYFUNCTION("GOOGLETRANSLATE(B433,""en"",""hi"")"),"अर्नाब को magsese पुरस्कार मिलना चाहिए सीखो अर्नाब कम से कम रविश जी से!")</f>
        <v>अर्नाब को magsese पुरस्कार मिलना चाहिए सीखो अर्नाब कम से कम रविश जी से!</v>
      </c>
      <c r="C433" s="1" t="s">
        <v>13</v>
      </c>
      <c r="D433" s="1" t="s">
        <v>5</v>
      </c>
    </row>
    <row r="434" spans="1:4" ht="13.2" x14ac:dyDescent="0.25">
      <c r="A434" s="1" t="s">
        <v>440</v>
      </c>
      <c r="B434" t="str">
        <f ca="1">IFERROR(__xludf.DUMMYFUNCTION("GOOGLETRANSLATE(B434,""en"",""hi"")"),"@ [07:25] (https://www.youtube.com/watch?v=N_ZMfQMZos0&amp;t=7m25s) bilkul साही बोला
भाई।")</f>
        <v>@ [07:25] (https://www.youtube.com/watch?v=N_ZMfQMZos0&amp;t=7m25s) bilkul साही बोला
भाई।</v>
      </c>
      <c r="C434" s="1" t="s">
        <v>7</v>
      </c>
      <c r="D434" s="1" t="s">
        <v>5</v>
      </c>
    </row>
    <row r="435" spans="1:4" ht="13.2" x14ac:dyDescent="0.25">
      <c r="A435" s="1" t="s">
        <v>441</v>
      </c>
      <c r="B435" t="str">
        <f ca="1">IFERROR(__xludf.DUMMYFUNCTION("GOOGLETRANSLATE(B435,""en"",""hi"")"),"Bahot Saare उदाहरण hai हिंदू atanki की lekin tumlog maante नही हो")</f>
        <v>Bahot Saare उदाहरण hai हिंदू atanki की lekin tumlog maante नही हो</v>
      </c>
      <c r="C435" s="1" t="s">
        <v>7</v>
      </c>
      <c r="D435" s="1" t="s">
        <v>5</v>
      </c>
    </row>
    <row r="436" spans="1:4" ht="13.2" x14ac:dyDescent="0.25">
      <c r="A436" s="1" t="s">
        <v>442</v>
      </c>
      <c r="B436" t="str">
        <f ca="1">IFERROR(__xludf.DUMMYFUNCTION("GOOGLETRANSLATE(B436,""en"",""hi"")"),"तु Lallntop ka समीक्षा फिल्म khud पर देख कश्मीर तय करो Doston")</f>
        <v>तु Lallntop ka समीक्षा फिल्म khud पर देख कश्मीर तय करो Doston</v>
      </c>
      <c r="C436" s="1" t="s">
        <v>7</v>
      </c>
      <c r="D436" s="1" t="s">
        <v>5</v>
      </c>
    </row>
    <row r="437" spans="1:4" ht="13.2" x14ac:dyDescent="0.25">
      <c r="A437" s="1" t="s">
        <v>443</v>
      </c>
      <c r="B437" t="str">
        <f ca="1">IFERROR(__xludf.DUMMYFUNCTION("GOOGLETRANSLATE(B437,""en"",""hi"")"),"फिल्म compainion भुगतान किया समीक्षा krte ज तु pehle भी देखा नकली reviewr ज Saale")</f>
        <v>फिल्म compainion भुगतान किया समीक्षा krte ज तु pehle भी देखा नकली reviewr ज Saale</v>
      </c>
      <c r="C437" s="1" t="s">
        <v>13</v>
      </c>
      <c r="D437" s="1" t="s">
        <v>5</v>
      </c>
    </row>
    <row r="438" spans="1:4" ht="13.2" x14ac:dyDescent="0.25">
      <c r="A438" s="1" t="s">
        <v>444</v>
      </c>
      <c r="B438" t="str">
        <f ca="1">IFERROR(__xludf.DUMMYFUNCTION("GOOGLETRANSLATE(B438,""en"",""hi"")"),"Bakwas")</f>
        <v>Bakwas</v>
      </c>
      <c r="C438" s="1" t="s">
        <v>13</v>
      </c>
      <c r="D438" s="1" t="s">
        <v>5</v>
      </c>
    </row>
    <row r="439" spans="1:4" ht="13.2" x14ac:dyDescent="0.25">
      <c r="A439" s="1" t="s">
        <v>445</v>
      </c>
      <c r="B439" t="str">
        <f ca="1">IFERROR(__xludf.DUMMYFUNCTION("GOOGLETRANSLATE(B439,""en"",""hi"")"),"अक्षय खन्ना Briliant अभिनेता हाई, हर साल 2 फिल्म कर्णी chaiye उनको")</f>
        <v>अक्षय खन्ना Briliant अभिनेता हाई, हर साल 2 फिल्म कर्णी chaiye उनको</v>
      </c>
      <c r="C439" s="1" t="s">
        <v>7</v>
      </c>
      <c r="D439" s="1" t="s">
        <v>5</v>
      </c>
    </row>
    <row r="440" spans="1:4" ht="13.2" x14ac:dyDescent="0.25">
      <c r="A440" s="1" t="s">
        <v>446</v>
      </c>
      <c r="B440" t="str">
        <f ca="1">IFERROR(__xludf.DUMMYFUNCTION("GOOGLETRANSLATE(B440,""en"",""hi"")"),"yesb bs jo chije Achhi होती hai hai Saali SBB jalti को ना")</f>
        <v>yesb bs jo chije Achhi होती hai hai Saali SBB jalti को ना</v>
      </c>
      <c r="C440" s="1" t="s">
        <v>4</v>
      </c>
      <c r="D440" s="1" t="s">
        <v>5</v>
      </c>
    </row>
    <row r="441" spans="1:4" ht="13.2" x14ac:dyDescent="0.25">
      <c r="A441" s="1" t="s">
        <v>447</v>
      </c>
      <c r="B441" t="str">
        <f ca="1">IFERROR(__xludf.DUMMYFUNCTION("GOOGLETRANSLATE(B441,""en"",""hi"")"),"सही बोल रहे हो, ज्यादा विद्वान बनते है bc ये लोग ..")</f>
        <v>सही बोल रहे हो, ज्यादा विद्वान बनते है bc ये लोग ..</v>
      </c>
      <c r="C441" s="1" t="s">
        <v>4</v>
      </c>
      <c r="D441" s="1" t="s">
        <v>29</v>
      </c>
    </row>
    <row r="442" spans="1:4" ht="13.2" x14ac:dyDescent="0.25">
      <c r="A442" s="1" t="s">
        <v>448</v>
      </c>
      <c r="B442" t="str">
        <f ca="1">IFERROR(__xludf.DUMMYFUNCTION("GOOGLETRANSLATE(B442,""en"",""hi"")"),"जो तु फिल्म को सही ठहराने के कर रहे है, unke saamne वही harkate करो जो कबीर
सिंह karta hai, फिर देखो कितने लोग इन apni सोच पे kaayam Rehte hai")</f>
        <v>जो तु फिल्म को सही ठहराने के कर रहे है, unke saamne वही harkate करो जो कबीर
सिंह karta hai, फिर देखो कितने लोग इन apni सोच पे kaayam Rehte hai</v>
      </c>
      <c r="C442" s="1" t="s">
        <v>13</v>
      </c>
      <c r="D442" s="1" t="s">
        <v>5</v>
      </c>
    </row>
    <row r="443" spans="1:4" ht="13.2" x14ac:dyDescent="0.25">
      <c r="A443" s="1" t="s">
        <v>449</v>
      </c>
      <c r="B443" t="str">
        <f ca="1">IFERROR(__xludf.DUMMYFUNCTION("GOOGLETRANSLATE(B443,""en"",""hi"")"),"'भारत में जो देशद्रोही hain, Unki माँ का bhosda ""......
ये गाना कौन कौन Suna hai भाई?")</f>
        <v>'भारत में जो देशद्रोही hain, Unki माँ का bhosda "......
ये गाना कौन कौन Suna hai भाई?</v>
      </c>
      <c r="C443" s="1" t="s">
        <v>7</v>
      </c>
      <c r="D443" s="1" t="s">
        <v>29</v>
      </c>
    </row>
    <row r="444" spans="1:4" ht="13.2" x14ac:dyDescent="0.25">
      <c r="A444" s="1" t="s">
        <v>450</v>
      </c>
      <c r="B444" t="str">
        <f ca="1">IFERROR(__xludf.DUMMYFUNCTION("GOOGLETRANSLATE(B444,""en"",""hi"")"),"Dosto वीडियो ko dekhein .. नकल बॉलीवुड है
&lt;Https://youtu.be/CG3BInDDZWE&gt;
मैं और चैनल को सदस्यता के Kerin")</f>
        <v>Dosto वीडियो ko dekhein .. नकल बॉलीवुड है
&lt;Https://youtu.be/CG3BInDDZWE&gt;
मैं और चैनल को सदस्यता के Kerin</v>
      </c>
      <c r="C444" s="1" t="s">
        <v>7</v>
      </c>
      <c r="D444" s="1" t="s">
        <v>5</v>
      </c>
    </row>
    <row r="445" spans="1:4" ht="13.2" x14ac:dyDescent="0.25">
      <c r="A445" s="1" t="s">
        <v>451</v>
      </c>
      <c r="B445" t="str">
        <f ca="1">IFERROR(__xludf.DUMMYFUNCTION("GOOGLETRANSLATE(B445,""en"",""hi"")"),"ये bahut Achhi khbar एच के")</f>
        <v>ये bahut Achhi khbar एच के</v>
      </c>
      <c r="C445" s="1" t="s">
        <v>7</v>
      </c>
      <c r="D445" s="1" t="s">
        <v>5</v>
      </c>
    </row>
    <row r="446" spans="1:4" ht="13.2" x14ac:dyDescent="0.25">
      <c r="A446" s="1" t="s">
        <v>452</v>
      </c>
      <c r="B446" t="str">
        <f ca="1">IFERROR(__xludf.DUMMYFUNCTION("GOOGLETRANSLATE(B446,""en"",""hi"")"),"Tu chamcha hai bhai")</f>
        <v>Tu chamcha hai bhai</v>
      </c>
      <c r="C446" s="1" t="s">
        <v>13</v>
      </c>
      <c r="D446" s="1" t="s">
        <v>5</v>
      </c>
    </row>
    <row r="447" spans="1:4" ht="13.2" x14ac:dyDescent="0.25">
      <c r="A447" s="1" t="s">
        <v>453</v>
      </c>
      <c r="B447" t="str">
        <f ca="1">IFERROR(__xludf.DUMMYFUNCTION("GOOGLETRANSLATE(B447,""en"",""hi"")"),"@kristina वालिस bakhwas")</f>
        <v>@kristina वालिस bakhwas</v>
      </c>
      <c r="C447" s="1" t="s">
        <v>7</v>
      </c>
      <c r="D447" s="1" t="s">
        <v>5</v>
      </c>
    </row>
    <row r="448" spans="1:4" ht="13.2" x14ac:dyDescent="0.25">
      <c r="A448" s="1" t="s">
        <v>454</v>
      </c>
      <c r="B448" t="str">
        <f ca="1">IFERROR(__xludf.DUMMYFUNCTION("GOOGLETRANSLATE(B448,""en"",""hi"")"),"अरुंधति रॉय को चोदने mein bohot MJA आएगा")</f>
        <v>अरुंधति रॉय को चोदने mein bohot MJA आएगा</v>
      </c>
      <c r="C448" s="1" t="s">
        <v>4</v>
      </c>
      <c r="D448" s="1" t="s">
        <v>29</v>
      </c>
    </row>
    <row r="449" spans="1:4" ht="13.2" x14ac:dyDescent="0.25">
      <c r="A449" s="1" t="s">
        <v>455</v>
      </c>
      <c r="B449" t="str">
        <f ca="1">IFERROR(__xludf.DUMMYFUNCTION("GOOGLETRANSLATE(B449,""en"",""hi"")"),"दीदी aapki नारीवादी vichardhara वाली Khani का चींटी शाई hai aur Bakki सब का
galat
ऐसे kaise chalega दीदी")</f>
        <v>दीदी aapki नारीवादी vichardhara वाली Khani का चींटी शाई hai aur Bakki सब का
galat
ऐसे kaise chalega दीदी</v>
      </c>
      <c r="C449" s="1" t="s">
        <v>13</v>
      </c>
      <c r="D449" s="1" t="s">
        <v>5</v>
      </c>
    </row>
    <row r="450" spans="1:4" ht="13.2" x14ac:dyDescent="0.25">
      <c r="A450" s="1" t="s">
        <v>456</v>
      </c>
      <c r="B450" t="str">
        <f ca="1">IFERROR(__xludf.DUMMYFUNCTION("GOOGLETRANSLATE(B450,""en"",""hi"")"),"भाई .. फिल्म का समीक्षा खा पी hai ..
Aapke वीडियो मुझे ..
🤣🤣🤣🤣🤣🤣")</f>
        <v>भाई .. फिल्म का समीक्षा खा पी hai ..
Aapke वीडियो मुझे ..
🤣🤣🤣🤣🤣🤣</v>
      </c>
      <c r="C450" s="1" t="s">
        <v>7</v>
      </c>
      <c r="D450" s="1" t="s">
        <v>5</v>
      </c>
    </row>
    <row r="451" spans="1:4" ht="13.2" x14ac:dyDescent="0.25">
      <c r="A451" s="1" t="s">
        <v>457</v>
      </c>
      <c r="B451" t="str">
        <f ca="1">IFERROR(__xludf.DUMMYFUNCTION("GOOGLETRANSLATE(B451,""en"",""hi"")"),"सारे समलैंगिक notanki baj hai ...")</f>
        <v>सारे समलैंगिक notanki baj hai ...</v>
      </c>
      <c r="C451" s="1" t="s">
        <v>13</v>
      </c>
      <c r="D451" s="1" t="s">
        <v>5</v>
      </c>
    </row>
    <row r="452" spans="1:4" ht="13.2" x14ac:dyDescent="0.25">
      <c r="A452" s="1" t="s">
        <v>458</v>
      </c>
      <c r="B452" t="str">
        <f ca="1">IFERROR(__xludf.DUMMYFUNCTION("GOOGLETRANSLATE(B452,""en"",""hi"")"),"ब्रिटिश सेना ने मुझे ये समलैंगिक अधिकार pravdhan hai jo 2000 ke मुझे हुई थी शुरू
aur AAB वहां ke उदार मीडिया aur राष्ट्रवादी jaise टॉमी रॉबिन्सन iski
खिलाफत कर रहे है, उनका कल hai ki iss tarah ki नीतियों ब्रिटिश सेना
ko समलैंगिक का अड्डा बना रही hai aur उ"&amp;"नको apne वास्तविक कर्तव्य से Bhatka रहे है।
तुम पर गर्व बिपिन रावल तुम पर गर्व सीधे और स्पष्ट अस्वीकृति के लिए सर हम।
जिनको Pubg या समलैंगिक डेटिंग करनी hai सीमा पे VO dur रहे अनुशासित सेना से।")</f>
        <v>ब्रिटिश सेना ने मुझे ये समलैंगिक अधिकार pravdhan hai jo 2000 ke मुझे हुई थी शुरू
aur AAB वहां ke उदार मीडिया aur राष्ट्रवादी jaise टॉमी रॉबिन्सन iski
खिलाफत कर रहे है, उनका कल hai ki iss tarah ki नीतियों ब्रिटिश सेना
ko समलैंगिक का अड्डा बना रही hai aur उनको apne वास्तविक कर्तव्य से Bhatka रहे है।
तुम पर गर्व बिपिन रावल तुम पर गर्व सीधे और स्पष्ट अस्वीकृति के लिए सर हम।
जिनको Pubg या समलैंगिक डेटिंग करनी hai सीमा पे VO dur रहे अनुशासित सेना से।</v>
      </c>
      <c r="C452" s="1" t="s">
        <v>13</v>
      </c>
      <c r="D452" s="1" t="s">
        <v>29</v>
      </c>
    </row>
    <row r="453" spans="1:4" ht="13.2" x14ac:dyDescent="0.25">
      <c r="A453" s="1" t="s">
        <v>459</v>
      </c>
      <c r="B453" t="str">
        <f ca="1">IFERROR(__xludf.DUMMYFUNCTION("GOOGLETRANSLATE(B453,""en"",""hi"")"),"भाई साही kah रहे हो, आज हमारा समाज कान्हा ja RHA bahut डार अंतराल RHA .....")</f>
        <v>भाई साही kah रहे हो, आज हमारा समाज कान्हा ja RHA bahut डार अंतराल RHA .....</v>
      </c>
      <c r="C453" s="1" t="s">
        <v>7</v>
      </c>
      <c r="D453" s="1" t="s">
        <v>5</v>
      </c>
    </row>
    <row r="454" spans="1:4" ht="13.2" x14ac:dyDescent="0.25">
      <c r="A454" s="1" t="s">
        <v>460</v>
      </c>
      <c r="B454" t="str">
        <f ca="1">IFERROR(__xludf.DUMMYFUNCTION("GOOGLETRANSLATE(B454,""en"",""hi"")"),"1 घंटे की फिल्म Dekhi मैने मुझ्े bakwas लगी पुरी विसंगत lgi मैं मतलब ek को
surgen jo cigaret pita hai बुरा चप्पल ke मुझे baith कर cigret fuk रा सर्जरी
hai बाँदा ladta hai आवारा hai प्राथमिकी भी अव्वल hai ... वाह ... पूरी तरह से
विसंगत ... लड़की को चुंबन क"&amp;"र hai पहली बार deta लड़की कुछ नी बोलती कतरनें matlab
कुछ भी nhi क्या tatti बनाया hai फिल्म .... Itni को बाकि बड़ी बड़ी विचारों ke
नंगे मुझे mereko नी पीटीए")</f>
        <v>1 घंटे की फिल्म Dekhi मैने मुझ्े bakwas लगी पुरी विसंगत lgi मैं मतलब ek को
surgen jo cigaret pita hai बुरा चप्पल ke मुझे baith कर cigret fuk रा सर्जरी
hai बाँदा ladta hai आवारा hai प्राथमिकी भी अव्वल hai ... वाह ... पूरी तरह से
विसंगत ... लड़की को चुंबन कर hai पहली बार deta लड़की कुछ नी बोलती कतरनें matlab
कुछ भी nhi क्या tatti बनाया hai फिल्म .... Itni को बाकि बड़ी बड़ी विचारों ke
नंगे मुझे mereko नी पीटीए</v>
      </c>
      <c r="C454" s="1" t="s">
        <v>13</v>
      </c>
      <c r="D454" s="1" t="s">
        <v>5</v>
      </c>
    </row>
    <row r="455" spans="1:4" ht="13.2" x14ac:dyDescent="0.25">
      <c r="A455" s="1" t="s">
        <v>461</v>
      </c>
      <c r="B455" t="str">
        <f ca="1">IFERROR(__xludf.DUMMYFUNCTION("GOOGLETRANSLATE(B455,""en"",""hi"")"),"Abtak का Sabse सबसे अच्छा समीक्षा 👌👏🙏 🙂")</f>
        <v>Abtak का Sabse सबसे अच्छा समीक्षा 👌👏🙏 🙂</v>
      </c>
      <c r="C455" s="1" t="s">
        <v>7</v>
      </c>
      <c r="D455" s="1" t="s">
        <v>5</v>
      </c>
    </row>
    <row r="456" spans="1:4" ht="13.2" x14ac:dyDescent="0.25">
      <c r="A456" s="1" t="s">
        <v>462</v>
      </c>
      <c r="B456" t="str">
        <f ca="1">IFERROR(__xludf.DUMMYFUNCTION("GOOGLETRANSLATE(B456,""en"",""hi"")"),"Achi फिल्म he😎 ए जे देखा मेने")</f>
        <v>Achi फिल्म he😎 ए जे देखा मेने</v>
      </c>
      <c r="C456" s="1" t="s">
        <v>7</v>
      </c>
      <c r="D456" s="1" t="s">
        <v>5</v>
      </c>
    </row>
    <row r="457" spans="1:4" ht="13.2" x14ac:dyDescent="0.25">
      <c r="A457" s="1" t="s">
        <v>463</v>
      </c>
      <c r="B457" t="str">
        <f ca="1">IFERROR(__xludf.DUMMYFUNCTION("GOOGLETRANSLATE(B457,""en"",""hi"")"),"आप की टी शिफ़्ट को MST hy AOR uski तेग लाइन")</f>
        <v>आप की टी शिफ़्ट को MST hy AOR uski तेग लाइन</v>
      </c>
      <c r="C457" s="1" t="s">
        <v>7</v>
      </c>
      <c r="D457" s="1" t="s">
        <v>5</v>
      </c>
    </row>
    <row r="458" spans="1:4" ht="13.2" x14ac:dyDescent="0.25">
      <c r="A458" s="1" t="s">
        <v>464</v>
      </c>
      <c r="B458" t="str">
        <f ca="1">IFERROR(__xludf.DUMMYFUNCTION("GOOGLETRANSLATE(B458,""en"",""hi"")"),"भगत देश ..: डी")</f>
        <v>भगत देश ..: डी</v>
      </c>
      <c r="C458" s="1" t="s">
        <v>7</v>
      </c>
      <c r="D458" s="1" t="s">
        <v>5</v>
      </c>
    </row>
    <row r="459" spans="1:4" ht="13.2" x14ac:dyDescent="0.25">
      <c r="A459" s="1" t="s">
        <v>465</v>
      </c>
      <c r="B459" t="str">
        <f ca="1">IFERROR(__xludf.DUMMYFUNCTION("GOOGLETRANSLATE(B459,""en"",""hi"")"),"अरुंधति रॉय ईसाई है। उसके इतिहास की जांच
साली khud ईसाई होक हिंदू नाम उपयोग कार्ति वह, aur हिन्दू - मुस्लिम ka
प्रचार वह felati। Arban नक्सली Saali")</f>
        <v>अरुंधति रॉय ईसाई है। उसके इतिहास की जांच
साली khud ईसाई होक हिंदू नाम उपयोग कार्ति वह, aur हिन्दू - मुस्लिम ka
प्रचार वह felati। Arban नक्सली Saali</v>
      </c>
      <c r="C459" s="1" t="s">
        <v>4</v>
      </c>
      <c r="D459" s="1" t="s">
        <v>29</v>
      </c>
    </row>
    <row r="460" spans="1:4" ht="13.2" x14ac:dyDescent="0.25">
      <c r="A460" s="1" t="s">
        <v>466</v>
      </c>
      <c r="B460" t="str">
        <f ca="1">IFERROR(__xludf.DUMMYFUNCTION("GOOGLETRANSLATE(B460,""en"",""hi"")"),"आज Jawab मिल गया Inn लोगो को किया भाई ..well।")</f>
        <v>आज Jawab मिल गया Inn लोगो को किया भाई ..well।</v>
      </c>
      <c r="C460" s="1" t="s">
        <v>7</v>
      </c>
      <c r="D460" s="1" t="s">
        <v>5</v>
      </c>
    </row>
    <row r="461" spans="1:4" ht="13.2" x14ac:dyDescent="0.25">
      <c r="A461" s="1" t="s">
        <v>467</v>
      </c>
      <c r="B461" t="str">
        <f ca="1">IFERROR(__xludf.DUMMYFUNCTION("GOOGLETRANSLATE(B461,""en"",""hi"")"),"😂🤣😂🤣
Achchi कॉमेडी कर lete हो भाई 👍👍")</f>
        <v>😂🤣😂🤣
Achchi कॉमेडी कर lete हो भाई 👍👍</v>
      </c>
      <c r="C461" s="1" t="s">
        <v>7</v>
      </c>
      <c r="D461" s="1" t="s">
        <v>5</v>
      </c>
    </row>
    <row r="462" spans="1:4" ht="13.2" x14ac:dyDescent="0.25">
      <c r="A462" s="1" t="s">
        <v>468</v>
      </c>
      <c r="B462" t="str">
        <f ca="1">IFERROR(__xludf.DUMMYFUNCTION("GOOGLETRANSLATE(B462,""en"",""hi"")"),"मेने भी")</f>
        <v>मेने भी</v>
      </c>
      <c r="C462" s="1" t="s">
        <v>7</v>
      </c>
      <c r="D462" s="1" t="s">
        <v>5</v>
      </c>
    </row>
    <row r="463" spans="1:4" ht="13.2" x14ac:dyDescent="0.25">
      <c r="A463" s="1" t="s">
        <v>469</v>
      </c>
      <c r="B463" t="str">
        <f ca="1">IFERROR(__xludf.DUMMYFUNCTION("GOOGLETRANSLATE(B463,""en"",""hi"")"),"चमगादड़ तो साही हा")</f>
        <v>चमगादड़ तो साही हा</v>
      </c>
      <c r="C463" s="1" t="s">
        <v>7</v>
      </c>
      <c r="D463" s="1" t="s">
        <v>5</v>
      </c>
    </row>
    <row r="464" spans="1:4" ht="13.2" x14ac:dyDescent="0.25">
      <c r="A464" s="1" t="s">
        <v>470</v>
      </c>
      <c r="B464" t="str">
        <f ca="1">IFERROR(__xludf.DUMMYFUNCTION("GOOGLETRANSLATE(B464,""en"",""hi"")"),"Maderchhod hai अमित मालवीय .....")</f>
        <v>Maderchhod hai अमित मालवीय .....</v>
      </c>
      <c r="C464" s="1" t="s">
        <v>4</v>
      </c>
      <c r="D464" s="1" t="s">
        <v>29</v>
      </c>
    </row>
    <row r="465" spans="1:4" ht="13.2" x14ac:dyDescent="0.25">
      <c r="A465" s="1" t="s">
        <v>471</v>
      </c>
      <c r="B465" t="str">
        <f ca="1">IFERROR(__xludf.DUMMYFUNCTION("GOOGLETRANSLATE(B465,""en"",""hi"")"),"@Baliram झा साही hai bhai। हैदर फिल्म का संवाद याद dila दिया aapne-
intekaam से sirf intekaam Paida होता है ..")</f>
        <v>@Baliram झा साही hai bhai। हैदर फिल्म का संवाद याद dila दिया aapne-
intekaam से sirf intekaam Paida होता है ..</v>
      </c>
      <c r="C465" s="1" t="s">
        <v>7</v>
      </c>
      <c r="D465" s="1" t="s">
        <v>5</v>
      </c>
    </row>
    <row r="466" spans="1:4" ht="13.2" x14ac:dyDescent="0.25">
      <c r="A466" s="1" t="s">
        <v>472</v>
      </c>
      <c r="B466" t="str">
        <f ca="1">IFERROR(__xludf.DUMMYFUNCTION("GOOGLETRANSLATE(B466,""en"",""hi"")"),"धन्यवाद भगवान mjhe लगा माई हाय अकेला नही हू")</f>
        <v>धन्यवाद भगवान mjhe लगा माई हाय अकेला नही हू</v>
      </c>
      <c r="C466" s="1" t="s">
        <v>7</v>
      </c>
      <c r="D466" s="1" t="s">
        <v>5</v>
      </c>
    </row>
    <row r="467" spans="1:4" ht="13.2" x14ac:dyDescent="0.25">
      <c r="A467" s="1" t="s">
        <v>473</v>
      </c>
      <c r="B467" t="str">
        <f ca="1">IFERROR(__xludf.DUMMYFUNCTION("GOOGLETRANSLATE(B467,""en"",""hi"")"),"धन्यवाद मालिक तू हाय hai Jo हैम लोगो का Aakh खोल खातिर")</f>
        <v>धन्यवाद मालिक तू हाय hai Jo हैम लोगो का Aakh खोल खातिर</v>
      </c>
      <c r="C467" s="1" t="s">
        <v>7</v>
      </c>
      <c r="D467" s="1" t="s">
        <v>5</v>
      </c>
    </row>
    <row r="468" spans="1:4" ht="13.2" x14ac:dyDescent="0.25">
      <c r="A468" s="1" t="s">
        <v>474</v>
      </c>
      <c r="B468" t="str">
        <f ca="1">IFERROR(__xludf.DUMMYFUNCTION("GOOGLETRANSLATE(B468,""en"",""hi"")"),"मुझे एक लड़की chahie मुख्य संख्या bhej प्रति कॉल Karke संपर्क राहा हुन संख्या
karo6282762067 बुला नंबर मुझे फोन करो कितना")</f>
        <v>मुझे एक लड़की chahie मुख्य संख्या bhej प्रति कॉल Karke संपर्क राहा हुन संख्या
karo6282762067 बुला नंबर मुझे फोन करो कितना</v>
      </c>
      <c r="C468" s="1" t="s">
        <v>7</v>
      </c>
      <c r="D468" s="1" t="s">
        <v>5</v>
      </c>
    </row>
    <row r="469" spans="1:4" ht="13.2" x14ac:dyDescent="0.25">
      <c r="A469" s="1" t="s">
        <v>475</v>
      </c>
      <c r="B469" t="str">
        <f ca="1">IFERROR(__xludf.DUMMYFUNCTION("GOOGLETRANSLATE(B469,""en"",""hi"")"),"Ise वह बरी बात छोटा Karke batana Kehte")</f>
        <v>Ise वह बरी बात छोटा Karke batana Kehte</v>
      </c>
      <c r="C469" s="1" t="s">
        <v>7</v>
      </c>
      <c r="D469" s="1" t="s">
        <v>5</v>
      </c>
    </row>
    <row r="470" spans="1:4" ht="13.2" x14ac:dyDescent="0.25">
      <c r="A470" s="1" t="s">
        <v>476</v>
      </c>
      <c r="B470" t="str">
        <f ca="1">IFERROR(__xludf.DUMMYFUNCTION("GOOGLETRANSLATE(B470,""en"",""hi"")"),"Chutiya फिल्म था ..maine छोड़ krke देखा ... पुरा फिल्म chutiya दवाओं मुझे gaand
मारा राहा।
Bakwas फिल्म")</f>
        <v>Chutiya फिल्म था ..maine छोड़ krke देखा ... पुरा फिल्म chutiya दवाओं मुझे gaand
मारा राहा।
Bakwas फिल्म</v>
      </c>
      <c r="C470" s="1" t="s">
        <v>4</v>
      </c>
      <c r="D470" s="1" t="s">
        <v>29</v>
      </c>
    </row>
    <row r="471" spans="1:4" ht="13.2" x14ac:dyDescent="0.25">
      <c r="A471" s="1" t="s">
        <v>477</v>
      </c>
      <c r="B471" t="str">
        <f ca="1">IFERROR(__xludf.DUMMYFUNCTION("GOOGLETRANSLATE(B471,""en"",""hi"")"),"बीएसएस मुझे Chhor SARA बंगाल HI टिप्पणियाँ मुझे HAI😂😂🤣😂😂")</f>
        <v>बीएसएस मुझे Chhor SARA बंगाल HI टिप्पणियाँ मुझे HAI😂😂🤣😂😂</v>
      </c>
      <c r="C471" s="1" t="s">
        <v>7</v>
      </c>
      <c r="D471" s="1" t="s">
        <v>5</v>
      </c>
    </row>
    <row r="472" spans="1:4" ht="13.2" x14ac:dyDescent="0.25">
      <c r="A472" s="1" t="s">
        <v>478</v>
      </c>
      <c r="B472" t="str">
        <f ca="1">IFERROR(__xludf.DUMMYFUNCTION("GOOGLETRANSLATE(B472,""en"",""hi"")"),"Benchod समीक्षा Apne क़दम राख tu")</f>
        <v>Benchod समीक्षा Apne क़दम राख tu</v>
      </c>
      <c r="C472" s="1" t="s">
        <v>4</v>
      </c>
      <c r="D472" s="1" t="s">
        <v>29</v>
      </c>
    </row>
    <row r="473" spans="1:4" ht="13.2" x14ac:dyDescent="0.25">
      <c r="A473" s="1" t="s">
        <v>479</v>
      </c>
      <c r="B473" t="str">
        <f ca="1">IFERROR(__xludf.DUMMYFUNCTION("GOOGLETRANSLATE(B473,""en"",""hi"")"),"नेहा और ko समाज औरत बातों के साथ Jaisi की कोई अधिकार Nehi hain Rehne सकता है ....")</f>
        <v>नेहा और ko समाज औरत बातों के साथ Jaisi की कोई अधिकार Nehi hain Rehne सकता है ....</v>
      </c>
      <c r="C473" s="1" t="s">
        <v>13</v>
      </c>
      <c r="D473" s="1" t="s">
        <v>5</v>
      </c>
    </row>
    <row r="474" spans="1:4" ht="13.2" x14ac:dyDescent="0.25">
      <c r="A474" s="1" t="s">
        <v>480</v>
      </c>
      <c r="B474" t="str">
        <f ca="1">IFERROR(__xludf.DUMMYFUNCTION("GOOGLETRANSLATE(B474,""en"",""hi"")"),"बेशर्म राजदीप डूब मरो। ""पीसफुल प्रोटेस्टर"" हिंसक प्रदर्शनकारियो को तुम शांती
पूर्ण प्रदर्शन कारी कहते हो फिर हिंसा किसे कहोगे? 👹😠👊")</f>
        <v>बेशर्म राजदीप डूब मरो। "पीसफुल प्रोटेस्टर" हिंसक प्रदर्शनकारियो को तुम शांती
पूर्ण प्रदर्शन कारी कहते हो फिर हिंसा किसे कहोगे? 👹😠👊</v>
      </c>
      <c r="C474" s="1" t="s">
        <v>13</v>
      </c>
      <c r="D474" s="1" t="s">
        <v>5</v>
      </c>
    </row>
    <row r="475" spans="1:4" ht="13.2" x14ac:dyDescent="0.25">
      <c r="A475" s="1" t="s">
        <v>481</v>
      </c>
      <c r="B475" t="str">
        <f ca="1">IFERROR(__xludf.DUMMYFUNCTION("GOOGLETRANSLATE(B475,""en"",""hi"")"),"Vai मिशन मंगल नंगा ke mein कुछ बोलो")</f>
        <v>Vai मिशन मंगल नंगा ke mein कुछ बोलो</v>
      </c>
      <c r="C475" s="1" t="s">
        <v>7</v>
      </c>
      <c r="D475" s="1" t="s">
        <v>5</v>
      </c>
    </row>
    <row r="476" spans="1:4" ht="13.2" x14ac:dyDescent="0.25">
      <c r="A476" s="1" t="s">
        <v>482</v>
      </c>
      <c r="B476" t="str">
        <f ca="1">IFERROR(__xludf.DUMMYFUNCTION("GOOGLETRANSLATE(B476,""en"",""hi"")"),"चुटिया hai बिक्री हो क्या")</f>
        <v>चुटिया hai बिक्री हो क्या</v>
      </c>
      <c r="C476" s="1" t="s">
        <v>4</v>
      </c>
      <c r="D476" s="1" t="s">
        <v>5</v>
      </c>
    </row>
    <row r="477" spans="1:4" ht="13.2" x14ac:dyDescent="0.25">
      <c r="A477" s="1" t="s">
        <v>483</v>
      </c>
      <c r="B477" t="str">
        <f ca="1">IFERROR(__xludf.DUMMYFUNCTION("GOOGLETRANSLATE(B477,""en"",""hi"")"),"इस देश में सबको बोलने का अधिकार है सिर्फ पॉयल रोहतगी को नही हैं।")</f>
        <v>इस देश में सबको बोलने का अधिकार है सिर्फ पॉयल रोहतगी को नही हैं।</v>
      </c>
      <c r="C477" s="1" t="s">
        <v>7</v>
      </c>
      <c r="D477" s="1" t="s">
        <v>5</v>
      </c>
    </row>
    <row r="478" spans="1:4" ht="13.2" x14ac:dyDescent="0.25">
      <c r="A478" s="1" t="s">
        <v>484</v>
      </c>
      <c r="B478" t="str">
        <f ca="1">IFERROR(__xludf.DUMMYFUNCTION("GOOGLETRANSLATE(B478,""en"",""hi"")"),"सबसे अच्छा सबसे अच्छा फिल्म और अक्षय शानदार है")</f>
        <v>सबसे अच्छा सबसे अच्छा फिल्म और अक्षय शानदार है</v>
      </c>
      <c r="C478" s="1" t="s">
        <v>7</v>
      </c>
      <c r="D478" s="1" t="s">
        <v>5</v>
      </c>
    </row>
    <row r="479" spans="1:4" ht="13.2" x14ac:dyDescent="0.25">
      <c r="A479" s="1" t="s">
        <v>485</v>
      </c>
      <c r="B479" t="str">
        <f ca="1">IFERROR(__xludf.DUMMYFUNCTION("GOOGLETRANSLATE(B479,""en"",""hi"")"),"पागल aurot")</f>
        <v>पागल aurot</v>
      </c>
      <c r="C479" s="1" t="s">
        <v>4</v>
      </c>
      <c r="D479" s="1" t="s">
        <v>5</v>
      </c>
    </row>
    <row r="480" spans="1:4" ht="13.2" x14ac:dyDescent="0.25">
      <c r="A480" s="1" t="s">
        <v>486</v>
      </c>
      <c r="B480" t="str">
        <f ca="1">IFERROR(__xludf.DUMMYFUNCTION("GOOGLETRANSLATE(B480,""en"",""hi"")"),"@Anshul झा अगर समलैंगिक wo hai भी ISME बुरा भी क्या है करने के लिए .... kam se kam wo
नही hai को Dogle ...")</f>
        <v>@Anshul झा अगर समलैंगिक wo hai भी ISME बुरा भी क्या है करने के लिए .... kam se kam wo
नही hai को Dogle ...</v>
      </c>
      <c r="C480" s="1" t="s">
        <v>7</v>
      </c>
      <c r="D480" s="1" t="s">
        <v>5</v>
      </c>
    </row>
    <row r="481" spans="1:4" ht="13.2" x14ac:dyDescent="0.25">
      <c r="A481" s="1" t="s">
        <v>487</v>
      </c>
      <c r="B481" t="str">
        <f ca="1">IFERROR(__xludf.DUMMYFUNCTION("GOOGLETRANSLATE(B481,""en"",""hi"")"),"भाई तु नारीवादी na lybrals इंसान होते hai?")</f>
        <v>भाई तु नारीवादी na lybrals इंसान होते hai?</v>
      </c>
      <c r="C481" s="1" t="s">
        <v>7</v>
      </c>
      <c r="D481" s="1" t="s">
        <v>5</v>
      </c>
    </row>
    <row r="482" spans="1:4" ht="13.2" x14ac:dyDescent="0.25">
      <c r="A482" s="1" t="s">
        <v>488</v>
      </c>
      <c r="B482" t="str">
        <f ca="1">IFERROR(__xludf.DUMMYFUNCTION("GOOGLETRANSLATE(B482,""en"",""hi"")"),"सबसे फेंकू पार्टी
बीजेपी लाइक
काग्रेस कॉमेंट")</f>
        <v>सबसे फेंकू पार्टी
बीजेपी लाइक
काग्रेस कॉमेंट</v>
      </c>
      <c r="C482" s="1" t="s">
        <v>7</v>
      </c>
      <c r="D482" s="1" t="s">
        <v>5</v>
      </c>
    </row>
    <row r="483" spans="1:4" ht="13.2" x14ac:dyDescent="0.25">
      <c r="A483" s="1" t="s">
        <v>489</v>
      </c>
      <c r="B483" t="str">
        <f ca="1">IFERROR(__xludf.DUMMYFUNCTION("GOOGLETRANSLATE(B483,""en"",""hi"")"),"** MJA आ gya ** 😍😘😍")</f>
        <v>** MJA आ gya ** 😍😘😍</v>
      </c>
      <c r="C483" s="1" t="s">
        <v>7</v>
      </c>
      <c r="D483" s="1" t="s">
        <v>5</v>
      </c>
    </row>
    <row r="484" spans="1:4" ht="13.2" x14ac:dyDescent="0.25">
      <c r="A484" s="1" t="s">
        <v>490</v>
      </c>
      <c r="B484" t="str">
        <f ca="1">IFERROR(__xludf.DUMMYFUNCTION("GOOGLETRANSLATE(B484,""en"",""hi"")"),"लगा लगा लगा
तथकथित नारीवादीयों के पृष्ठभाग पर
एकदम सटिक तीर लगा 😂😂😂")</f>
        <v>लगा लगा लगा
तथकथित नारीवादीयों के पृष्ठभाग पर
एकदम सटिक तीर लगा 😂😂😂</v>
      </c>
      <c r="C484" s="1" t="s">
        <v>7</v>
      </c>
      <c r="D484" s="1" t="s">
        <v>5</v>
      </c>
    </row>
    <row r="485" spans="1:4" ht="13.2" x14ac:dyDescent="0.25">
      <c r="A485" s="1" t="s">
        <v>491</v>
      </c>
      <c r="B485" t="str">
        <f ca="1">IFERROR(__xludf.DUMMYFUNCTION("GOOGLETRANSLATE(B485,""en"",""hi"")"),"@Pratik Borade लेकिन khud ek baar सेना अदालत ke मामलों उठा kr पर देख लो")</f>
        <v>@Pratik Borade लेकिन khud ek baar सेना अदालत ke मामलों उठा kr पर देख लो</v>
      </c>
      <c r="C485" s="1" t="s">
        <v>7</v>
      </c>
      <c r="D485" s="1" t="s">
        <v>5</v>
      </c>
    </row>
    <row r="486" spans="1:4" ht="13.2" x14ac:dyDescent="0.25">
      <c r="A486" s="1" t="s">
        <v>492</v>
      </c>
      <c r="B486" t="str">
        <f ca="1">IFERROR(__xludf.DUMMYFUNCTION("GOOGLETRANSLATE(B486,""en"",""hi"")"),"भाई तेलुगु फिल्म अरविंद sametha की समीक्षा करो ना भाई कृपया")</f>
        <v>भाई तेलुगु फिल्म अरविंद sametha की समीक्षा करो ना भाई कृपया</v>
      </c>
      <c r="C486" s="1" t="s">
        <v>7</v>
      </c>
      <c r="D486" s="1" t="s">
        <v>5</v>
      </c>
    </row>
    <row r="487" spans="1:4" ht="13.2" x14ac:dyDescent="0.25">
      <c r="A487" s="1" t="s">
        <v>493</v>
      </c>
      <c r="B487" t="str">
        <f ca="1">IFERROR(__xludf.DUMMYFUNCTION("GOOGLETRANSLATE(B487,""en"",""hi"")"),"इस चीज़ पर सहमत हु, समलैंगिक लोगो के प्रति संवेदना पर, सेना में उन्हें लेने के पहले
आर्मी के लोगो में उनके प्रति सही आदर भाव नही होगा, तो ये विवाद बहुत पैदा
करेगा, और आर्मी अपने काम की बजाये फालतू विवादों में ज्यादा व्यस्त रहेगी।")</f>
        <v>इस चीज़ पर सहमत हु, समलैंगिक लोगो के प्रति संवेदना पर, सेना में उन्हें लेने के पहले
आर्मी के लोगो में उनके प्रति सही आदर भाव नही होगा, तो ये विवाद बहुत पैदा
करेगा, और आर्मी अपने काम की बजाये फालतू विवादों में ज्यादा व्यस्त रहेगी।</v>
      </c>
      <c r="C487" s="1" t="s">
        <v>7</v>
      </c>
      <c r="D487" s="1" t="s">
        <v>5</v>
      </c>
    </row>
    <row r="488" spans="1:4" ht="13.2" x14ac:dyDescent="0.25">
      <c r="A488" s="1" t="s">
        <v>494</v>
      </c>
      <c r="B488" t="str">
        <f ca="1">IFERROR(__xludf.DUMMYFUNCTION("GOOGLETRANSLATE(B488,""en"",""hi"")"),"HME पीटीए था lallantop की gand FTI padi हुई hogi😡😡😡")</f>
        <v>HME पीटीए था lallantop की gand FTI padi हुई hogi😡😡😡</v>
      </c>
      <c r="C488" s="1" t="s">
        <v>4</v>
      </c>
      <c r="D488" s="1" t="s">
        <v>29</v>
      </c>
    </row>
    <row r="489" spans="1:4" ht="13.2" x14ac:dyDescent="0.25">
      <c r="A489" s="1" t="s">
        <v>495</v>
      </c>
      <c r="B489" t="str">
        <f ca="1">IFERROR(__xludf.DUMMYFUNCTION("GOOGLETRANSLATE(B489,""en"",""hi"")"),"कौन लॉग hai तु कोई भी समीक्षा करने kre Sabki मा बहन krte hai bhai ऐसे kroge को
lallantop समीक्षा Krna हाय Chhor Degi 😀😀😀")</f>
        <v>कौन लॉग hai तु कोई भी समीक्षा करने kre Sabki मा बहन krte hai bhai ऐसे kroge को
lallantop समीक्षा Krna हाय Chhor Degi 😀😀😀</v>
      </c>
      <c r="C489" s="1" t="s">
        <v>4</v>
      </c>
      <c r="D489" s="1" t="s">
        <v>29</v>
      </c>
    </row>
    <row r="490" spans="1:4" ht="13.2" x14ac:dyDescent="0.25">
      <c r="A490" s="1" t="s">
        <v>496</v>
      </c>
      <c r="B490" t="str">
        <f ca="1">IFERROR(__xludf.DUMMYFUNCTION("GOOGLETRANSLATE(B490,""en"",""hi"")"),"यूट्यूब पे हाय dekhliyaa")</f>
        <v>यूट्यूब पे हाय dekhliyaa</v>
      </c>
      <c r="C490" s="1" t="s">
        <v>7</v>
      </c>
      <c r="D490" s="1" t="s">
        <v>5</v>
      </c>
    </row>
    <row r="491" spans="1:4" ht="13.2" x14ac:dyDescent="0.25">
      <c r="A491" s="1" t="s">
        <v>497</v>
      </c>
      <c r="B491" t="str">
        <f ca="1">IFERROR(__xludf.DUMMYFUNCTION("GOOGLETRANSLATE(B491,""en"",""hi"")"),"देश में कोई ऐसा व्यक्ति बचा ही नहीं है जिसको बॉलीवुड ने को प्रभावित न किया हो
...")</f>
        <v>देश में कोई ऐसा व्यक्ति बचा ही नहीं है जिसको बॉलीवुड ने को प्रभावित न किया हो
...</v>
      </c>
      <c r="C491" s="1" t="s">
        <v>7</v>
      </c>
      <c r="D491" s="1" t="s">
        <v>5</v>
      </c>
    </row>
    <row r="492" spans="1:4" ht="13.2" x14ac:dyDescent="0.25">
      <c r="A492" s="1" t="s">
        <v>498</v>
      </c>
      <c r="B492" t="str">
        <f ca="1">IFERROR(__xludf.DUMMYFUNCTION("GOOGLETRANSLATE(B492,""en"",""hi"")"),"भाई सलाम ... साही बोला bilkul ...")</f>
        <v>भाई सलाम ... साही बोला bilkul ...</v>
      </c>
      <c r="C492" s="1" t="s">
        <v>7</v>
      </c>
      <c r="D492" s="1" t="s">
        <v>5</v>
      </c>
    </row>
    <row r="493" spans="1:4" ht="13.2" x14ac:dyDescent="0.25">
      <c r="A493" s="1" t="s">
        <v>499</v>
      </c>
      <c r="B493" t="str">
        <f ca="1">IFERROR(__xludf.DUMMYFUNCTION("GOOGLETRANSLATE(B493,""en"",""hi"")"),"साले समीक्षा dena nhi aata hai तुझे जंगली फिल्म का glat दिया hai की समीक्षा
Haramkhor")</f>
        <v>साले समीक्षा dena nhi aata hai तुझे जंगली फिल्म का glat दिया hai की समीक्षा
Haramkhor</v>
      </c>
      <c r="C493" s="1" t="s">
        <v>4</v>
      </c>
      <c r="D493" s="1" t="s">
        <v>5</v>
      </c>
    </row>
    <row r="494" spans="1:4" ht="13.2" x14ac:dyDescent="0.25">
      <c r="A494" s="1" t="s">
        <v>500</v>
      </c>
      <c r="B494" t="str">
        <f ca="1">IFERROR(__xludf.DUMMYFUNCTION("GOOGLETRANSLATE(B494,""en"",""hi"")"),"मैं एक feminist..bat बड़ी बड़ी krti ज भी लड़की को ijjar do..ye falana wo wo पता
Dimka लेकिन सादी कश्मीर बुरा भी kitno से क्या क्या हो Chuka ज uska..a दोस्त के लिए मर गया
उसे जब वह जानता था कि uski है gf 2 aur Lako की gf एच। शादी के चरण में दोनों आर।")</f>
        <v>मैं एक feminist..bat बड़ी बड़ी krti ज भी लड़की को ijjar do..ye falana wo wo पता
Dimka लेकिन सादी कश्मीर बुरा भी kitno से क्या क्या हो Chuka ज uska..a दोस्त के लिए मर गया
उसे जब वह जानता था कि uski है gf 2 aur Lako की gf एच। शादी के चरण में दोनों आर।</v>
      </c>
      <c r="C494" s="1" t="s">
        <v>13</v>
      </c>
      <c r="D494" s="1" t="s">
        <v>29</v>
      </c>
    </row>
    <row r="495" spans="1:4" ht="13.2" x14ac:dyDescent="0.25">
      <c r="A495" s="1" t="s">
        <v>501</v>
      </c>
      <c r="B495" t="str">
        <f ca="1">IFERROR(__xludf.DUMMYFUNCTION("GOOGLETRANSLATE(B495,""en"",""hi"")"),"कबीर सिंह बॉलीवुड की Sabse chudiya फिल्म hai.sala apne घर walo की भी
ijjat नही karta।")</f>
        <v>कबीर सिंह बॉलीवुड की Sabse chudiya फिल्म hai.sala apne घर walo की भी
ijjat नही karta।</v>
      </c>
      <c r="C495" s="1" t="s">
        <v>4</v>
      </c>
      <c r="D495" s="1" t="s">
        <v>5</v>
      </c>
    </row>
    <row r="496" spans="1:4" ht="13.2" x14ac:dyDescent="0.25">
      <c r="A496" s="1" t="s">
        <v>502</v>
      </c>
      <c r="B496" t="str">
        <f ca="1">IFERROR(__xludf.DUMMYFUNCTION("GOOGLETRANSLATE(B496,""en"",""hi"")"),"उदारवादी hai होते madarchod
नारीवादी betichod होते hai
बिक्री dono रैंडी होते hai👿👿👿👿")</f>
        <v>उदारवादी hai होते madarchod
नारीवादी betichod होते hai
बिक्री dono रैंडी होते hai👿👿👿👿</v>
      </c>
      <c r="C496" s="1" t="s">
        <v>4</v>
      </c>
      <c r="D496" s="1" t="s">
        <v>29</v>
      </c>
    </row>
    <row r="497" spans="1:4" ht="13.2" x14ac:dyDescent="0.25">
      <c r="A497" s="1" t="s">
        <v>503</v>
      </c>
      <c r="B497" t="str">
        <f ca="1">IFERROR(__xludf.DUMMYFUNCTION("GOOGLETRANSLATE(B497,""en"",""hi"")"),".nhi.rundi.ke.buchi.onko.bolo.onkey.bap.ka.nam.brown.pig.bolo")</f>
        <v>.nhi.rundi.ke.buchi.onko.bolo.onkey.bap.ka.nam.brown.pig.bolo</v>
      </c>
      <c r="C497" s="1" t="s">
        <v>4</v>
      </c>
      <c r="D497" s="1" t="s">
        <v>29</v>
      </c>
    </row>
    <row r="498" spans="1:4" ht="13.2" x14ac:dyDescent="0.25">
      <c r="A498" s="1" t="s">
        <v>504</v>
      </c>
      <c r="B498" t="str">
        <f ca="1">IFERROR(__xludf.DUMMYFUNCTION("GOOGLETRANSLATE(B498,""en"",""hi"")"),"ये देश और समाज किसी की जागीर नही है यहाँ सभी अच्छे और बुरे लोग हर क्षेत्र में
रहेंगे। हम जिस समाज में रह रहे है वही साथ में बलात्कारी रिश्वतखोर चोर
मुनाफाखोर भ्रष्ट भी वही है।
क्या समलैंगिक इनसे बड़े अपराधी है ...?")</f>
        <v>ये देश और समाज किसी की जागीर नही है यहाँ सभी अच्छे और बुरे लोग हर क्षेत्र में
रहेंगे। हम जिस समाज में रह रहे है वही साथ में बलात्कारी रिश्वतखोर चोर
मुनाफाखोर भ्रष्ट भी वही है।
क्या समलैंगिक इनसे बड़े अपराधी है ...?</v>
      </c>
      <c r="C498" s="1" t="s">
        <v>4</v>
      </c>
      <c r="D498" s="1" t="s">
        <v>5</v>
      </c>
    </row>
    <row r="499" spans="1:4" ht="13.2" x14ac:dyDescent="0.25">
      <c r="A499" s="1" t="s">
        <v>505</v>
      </c>
      <c r="B499" t="str">
        <f ca="1">IFERROR(__xludf.DUMMYFUNCTION("GOOGLETRANSLATE(B499,""en"",""hi"")"),"Gande fati prhi hai BHAI bacha le")</f>
        <v>Gande fati prhi hai BHAI bacha le</v>
      </c>
      <c r="C499" s="1" t="s">
        <v>7</v>
      </c>
      <c r="D499" s="1" t="s">
        <v>5</v>
      </c>
    </row>
    <row r="500" spans="1:4" ht="13.2" x14ac:dyDescent="0.25">
      <c r="A500" s="1" t="s">
        <v>506</v>
      </c>
      <c r="B500" t="str">
        <f ca="1">IFERROR(__xludf.DUMMYFUNCTION("GOOGLETRANSLATE(B500,""en"",""hi"")"),"चुप रैंडी")</f>
        <v>चुप रैंडी</v>
      </c>
      <c r="C500" s="1" t="s">
        <v>4</v>
      </c>
      <c r="D500" s="1" t="s">
        <v>29</v>
      </c>
    </row>
    <row r="501" spans="1:4" ht="13.2" x14ac:dyDescent="0.25">
      <c r="A501" s="1" t="s">
        <v>507</v>
      </c>
      <c r="B501" t="str">
        <f ca="1">IFERROR(__xludf.DUMMYFUNCTION("GOOGLETRANSLATE(B501,""en"",""hi"")"),"Hahaha😂😂😂😂")</f>
        <v>Hahaha😂😂😂😂</v>
      </c>
      <c r="C501" s="1" t="s">
        <v>7</v>
      </c>
      <c r="D501" s="1" t="s">
        <v>5</v>
      </c>
    </row>
    <row r="502" spans="1:4" ht="13.2" x14ac:dyDescent="0.25">
      <c r="A502" s="1" t="s">
        <v>508</v>
      </c>
      <c r="B502" t="str">
        <f ca="1">IFERROR(__xludf.DUMMYFUNCTION("GOOGLETRANSLATE(B502,""en"",""hi"")"),"क्या कोई btayega की तु उदारवादी और नारीवादी लोगो का पद Kaha dekhne ko
milega?")</f>
        <v>क्या कोई btayega की तु उदारवादी और नारीवादी लोगो का पद Kaha dekhne ko
milega?</v>
      </c>
      <c r="C502" s="1" t="s">
        <v>7</v>
      </c>
      <c r="D502" s="1" t="s">
        <v>5</v>
      </c>
    </row>
    <row r="503" spans="1:4" ht="13.2" x14ac:dyDescent="0.25">
      <c r="A503" s="1" t="s">
        <v>509</v>
      </c>
      <c r="B503" t="str">
        <f ca="1">IFERROR(__xludf.DUMMYFUNCTION("GOOGLETRANSLATE(B503,""en"",""hi"")"),"Gaanjha कब कानूनी hoga bc☻")</f>
        <v>Gaanjha कब कानूनी hoga bc☻</v>
      </c>
      <c r="C503" s="1" t="s">
        <v>7</v>
      </c>
      <c r="D503" s="1" t="s">
        <v>29</v>
      </c>
    </row>
    <row r="504" spans="1:4" ht="13.2" x14ac:dyDescent="0.25">
      <c r="A504" s="1" t="s">
        <v>510</v>
      </c>
      <c r="B504" t="str">
        <f ca="1">IFERROR(__xludf.DUMMYFUNCTION("GOOGLETRANSLATE(B504,""en"",""hi"")"),"राजा द्वितीय राजा बेकरी Tu बेकरी")</f>
        <v>राजा द्वितीय राजा बेकरी Tu बेकरी</v>
      </c>
      <c r="C504" s="1" t="s">
        <v>7</v>
      </c>
      <c r="D504" s="1" t="s">
        <v>5</v>
      </c>
    </row>
    <row r="505" spans="1:4" ht="13.2" x14ac:dyDescent="0.25">
      <c r="A505" s="1" t="s">
        <v>511</v>
      </c>
      <c r="B505" t="str">
        <f ca="1">IFERROR(__xludf.DUMMYFUNCTION("GOOGLETRANSLATE(B505,""en"",""hi"")"),"kunfu kutta फिर भाजपा का kutta अर्नाब Boldo")</f>
        <v>kunfu kutta फिर भाजपा का kutta अर्नाब Boldo</v>
      </c>
      <c r="C505" s="1" t="s">
        <v>13</v>
      </c>
      <c r="D505" s="1" t="s">
        <v>5</v>
      </c>
    </row>
    <row r="506" spans="1:4" ht="13.2" x14ac:dyDescent="0.25">
      <c r="A506" s="1" t="s">
        <v>512</v>
      </c>
      <c r="B506" t="str">
        <f ca="1">IFERROR(__xludf.DUMMYFUNCTION("GOOGLETRANSLATE(B506,""en"",""hi"")"),"ऑल टाइम रॉक ..... कबीर सिंह ...... हैटर ke muh माई Itne लोगो की tatti 👇👇👇")</f>
        <v>ऑल टाइम रॉक ..... कबीर सिंह ...... हैटर ke muh माई Itne लोगो की tatti 👇👇👇</v>
      </c>
      <c r="C506" s="1" t="s">
        <v>13</v>
      </c>
      <c r="D506" s="1" t="s">
        <v>5</v>
      </c>
    </row>
    <row r="507" spans="1:4" ht="13.2" x14ac:dyDescent="0.25">
      <c r="A507" s="1" t="s">
        <v>513</v>
      </c>
      <c r="B507" t="str">
        <f ca="1">IFERROR(__xludf.DUMMYFUNCTION("GOOGLETRANSLATE(B507,""en"",""hi"")"),"Anpadh n bakchod hai tu!")</f>
        <v>Anpadh n bakchod hai tu!</v>
      </c>
      <c r="C507" s="1" t="s">
        <v>4</v>
      </c>
      <c r="D507" s="1" t="s">
        <v>5</v>
      </c>
    </row>
    <row r="508" spans="1:4" ht="13.2" x14ac:dyDescent="0.25">
      <c r="A508" s="1" t="s">
        <v>514</v>
      </c>
      <c r="B508" t="str">
        <f ca="1">IFERROR(__xludf.DUMMYFUNCTION("GOOGLETRANSLATE(B508,""en"",""hi"")"),"प्रतीक भाई आपने keh ke ली hai aaj🤣🤣🤣 ... मज़ा आया एक बहुत ... धन्यवाद भाई ..")</f>
        <v>प्रतीक भाई आपने keh ke ली hai aaj🤣🤣🤣 ... मज़ा आया एक बहुत ... धन्यवाद भाई ..</v>
      </c>
      <c r="C508" s="1" t="s">
        <v>7</v>
      </c>
      <c r="D508" s="1" t="s">
        <v>5</v>
      </c>
    </row>
    <row r="509" spans="1:4" ht="13.2" x14ac:dyDescent="0.25">
      <c r="A509" s="1" t="s">
        <v>515</v>
      </c>
      <c r="B509" t="str">
        <f ca="1">IFERROR(__xludf.DUMMYFUNCTION("GOOGLETRANSLATE(B509,""en"",""hi"")"),"जी ** घ मार लो प्रति Goli nhi ...")</f>
        <v>जी ** घ मार लो प्रति Goli nhi ...</v>
      </c>
      <c r="C509" s="1" t="s">
        <v>7</v>
      </c>
      <c r="D509" s="1" t="s">
        <v>5</v>
      </c>
    </row>
    <row r="510" spans="1:4" ht="13.2" x14ac:dyDescent="0.25">
      <c r="A510" s="1" t="s">
        <v>516</v>
      </c>
      <c r="B510" t="str">
        <f ca="1">IFERROR(__xludf.DUMMYFUNCTION("GOOGLETRANSLATE(B510,""en"",""hi"")"),"अखण्ड chutiyapa")</f>
        <v>अखण्ड chutiyapa</v>
      </c>
      <c r="C510" s="1" t="s">
        <v>4</v>
      </c>
      <c r="D510" s="1" t="s">
        <v>29</v>
      </c>
    </row>
    <row r="511" spans="1:4" ht="13.2" x14ac:dyDescent="0.25">
      <c r="A511" s="1" t="s">
        <v>517</v>
      </c>
      <c r="B511" t="str">
        <f ca="1">IFERROR(__xludf.DUMMYFUNCTION("GOOGLETRANSLATE(B511,""en"",""hi"")"),"Fidda")</f>
        <v>Fidda</v>
      </c>
      <c r="C511" s="1" t="s">
        <v>7</v>
      </c>
      <c r="D511" s="1" t="s">
        <v>5</v>
      </c>
    </row>
    <row r="512" spans="1:4" ht="13.2" x14ac:dyDescent="0.25">
      <c r="A512" s="1" t="s">
        <v>518</v>
      </c>
      <c r="B512" t="str">
        <f ca="1">IFERROR(__xludf.DUMMYFUNCTION("GOOGLETRANSLATE(B512,""en"",""hi"")"),"सही है.रावत जी।")</f>
        <v>सही है.रावत जी।</v>
      </c>
      <c r="C512" s="1" t="s">
        <v>7</v>
      </c>
      <c r="D512" s="1" t="s">
        <v>5</v>
      </c>
    </row>
    <row r="513" spans="1:4" ht="13.2" x14ac:dyDescent="0.25">
      <c r="A513" s="1" t="s">
        <v>519</v>
      </c>
      <c r="B513" t="str">
        <f ca="1">IFERROR(__xludf.DUMMYFUNCTION("GOOGLETRANSLATE(B513,""en"",""hi"")"),"Bhaiiii ..... ईसा पूर्व ..... मुझ्े aasa दोस्त chahiye यार ..... वर्ना मेरी iski Tarha
बनके ..... kaafi longonka सबसे अच्छा दोस्त banjavunga ..... 😄")</f>
        <v>Bhaiiii ..... ईसा पूर्व ..... मुझ्े aasa दोस्त chahiye यार ..... वर्ना मेरी iski Tarha
बनके ..... kaafi longonka सबसे अच्छा दोस्त banjavunga ..... 😄</v>
      </c>
      <c r="C513" s="1" t="s">
        <v>7</v>
      </c>
      <c r="D513" s="1" t="s">
        <v>5</v>
      </c>
    </row>
    <row r="514" spans="1:4" ht="13.2" x14ac:dyDescent="0.25">
      <c r="A514" s="1" t="s">
        <v>520</v>
      </c>
      <c r="B514" t="str">
        <f ca="1">IFERROR(__xludf.DUMMYFUNCTION("GOOGLETRANSLATE(B514,""en"",""hi"")"),"जोय कुमार 😂😂😂😂")</f>
        <v>जोय कुमार 😂😂😂😂</v>
      </c>
      <c r="C514" s="1" t="s">
        <v>7</v>
      </c>
      <c r="D514" s="1" t="s">
        <v>5</v>
      </c>
    </row>
    <row r="515" spans="1:4" ht="13.2" x14ac:dyDescent="0.25">
      <c r="A515" s="1" t="s">
        <v>521</v>
      </c>
      <c r="B515" t="str">
        <f ca="1">IFERROR(__xludf.DUMMYFUNCTION("GOOGLETRANSLATE(B515,""en"",""hi"")"),"भाई अभी अभी aapke समीक्षा dekhne शुरू किये hai lekin esaa अंतराल राहा की
तु हाय aap ko सोच badhava डे रहे कही esaa nhi माहोल lagta एच के हो baaki
bohot Zehar भरा हुआ है aap k ander isliye aaka चैनल सदस्यता समाप्त kr राहा
हू ...")</f>
        <v>भाई अभी अभी aapke समीक्षा dekhne शुरू किये hai lekin esaa अंतराल राहा की
तु हाय aap ko सोच badhava डे रहे कही esaa nhi माहोल lagta एच के हो baaki
bohot Zehar भरा हुआ है aap k ander isliye aaka चैनल सदस्यता समाप्त kr राहा
हू ...</v>
      </c>
      <c r="C515" s="1" t="s">
        <v>13</v>
      </c>
      <c r="D515" s="1" t="s">
        <v>5</v>
      </c>
    </row>
    <row r="516" spans="1:4" ht="13.2" x14ac:dyDescent="0.25">
      <c r="A516" s="1" t="s">
        <v>522</v>
      </c>
      <c r="B516" t="str">
        <f ca="1">IFERROR(__xludf.DUMMYFUNCTION("GOOGLETRANSLATE(B516,""en"",""hi"")"),"librelas की Maaa kaa bhosdaaa")</f>
        <v>librelas की Maaa kaa bhosdaaa</v>
      </c>
      <c r="C516" s="1" t="s">
        <v>4</v>
      </c>
      <c r="D516" s="1" t="s">
        <v>29</v>
      </c>
    </row>
    <row r="517" spans="1:4" ht="13.2" x14ac:dyDescent="0.25">
      <c r="A517" s="1" t="s">
        <v>523</v>
      </c>
      <c r="B517" t="str">
        <f ca="1">IFERROR(__xludf.DUMMYFUNCTION("GOOGLETRANSLATE(B517,""en"",""hi"")"),"जे श्री Kresna")</f>
        <v>जे श्री Kresna</v>
      </c>
      <c r="C517" s="1" t="s">
        <v>7</v>
      </c>
      <c r="D517" s="1" t="s">
        <v>5</v>
      </c>
    </row>
    <row r="518" spans="1:4" ht="13.2" x14ac:dyDescent="0.25">
      <c r="A518" s="1" t="s">
        <v>524</v>
      </c>
      <c r="B518" t="str">
        <f ca="1">IFERROR(__xludf.DUMMYFUNCTION("GOOGLETRANSLATE(B518,""en"",""hi"")"),"पागल वीडियो मीटर धूम्रपान हुई या aap ne कुछ नी किया")</f>
        <v>पागल वीडियो मीटर धूम्रपान हुई या aap ne कुछ नी किया</v>
      </c>
      <c r="C518" s="1" t="s">
        <v>13</v>
      </c>
      <c r="D518" s="1" t="s">
        <v>5</v>
      </c>
    </row>
    <row r="519" spans="1:4" ht="13.2" x14ac:dyDescent="0.25">
      <c r="A519" s="1" t="s">
        <v>525</v>
      </c>
      <c r="B519" t="str">
        <f ca="1">IFERROR(__xludf.DUMMYFUNCTION("GOOGLETRANSLATE(B519,""en"",""hi"")"),"भाई ए जे [05:30] (https://www.youtube.com/watch?v=N_ZMfQMZos0&amp;t=5m30s) बजे उठा
6 बजे से 12 तक Parne का लक्ष्य hain.faadne वाला hu.💪💪💪💪")</f>
        <v>भाई ए जे [05:30] (https://www.youtube.com/watch?v=N_ZMfQMZos0&amp;t=5m30s) बजे उठा
6 बजे से 12 तक Parne का लक्ष्य hain.faadne वाला hu.💪💪💪💪</v>
      </c>
      <c r="C519" s="1" t="s">
        <v>7</v>
      </c>
      <c r="D519" s="1" t="s">
        <v>5</v>
      </c>
    </row>
    <row r="520" spans="1:4" ht="13.2" x14ac:dyDescent="0.25">
      <c r="A520" s="1" t="s">
        <v>526</v>
      </c>
      <c r="B520" t="str">
        <f ca="1">IFERROR(__xludf.DUMMYFUNCTION("GOOGLETRANSLATE(B520,""en"",""hi"")"),"संशोदन Krna chhahiye
सेना, नवी, और वायु सेना अधिनियम
क्योंकि कार्य इस एक्ट के अंतर्गत कहा जाए तो अप्राकृतिक व्यवहार (पागल,
divalipan) को ना रखा जाए
लेकिन समलैंगिक एक पागल जैसा व्यवहार nhi krte hai")</f>
        <v>संशोदन Krna chhahiye
सेना, नवी, और वायु सेना अधिनियम
क्योंकि कार्य इस एक्ट के अंतर्गत कहा जाए तो अप्राकृतिक व्यवहार (पागल,
divalipan) को ना रखा जाए
लेकिन समलैंगिक एक पागल जैसा व्यवहार nhi krte hai</v>
      </c>
      <c r="C520" s="1" t="s">
        <v>7</v>
      </c>
      <c r="D520" s="1" t="s">
        <v>5</v>
      </c>
    </row>
    <row r="521" spans="1:4" ht="13.2" x14ac:dyDescent="0.25">
      <c r="A521" s="1" t="s">
        <v>527</v>
      </c>
      <c r="B521" t="str">
        <f ca="1">IFERROR(__xludf.DUMMYFUNCTION("GOOGLETRANSLATE(B521,""en"",""hi"")"),"@Priyans चौधरी kaunsi Hamari राष्ट्रीय भाषा hai अंग्रेजी।")</f>
        <v>@Priyans चौधरी kaunsi Hamari राष्ट्रीय भाषा hai अंग्रेजी।</v>
      </c>
      <c r="C521" s="1" t="s">
        <v>7</v>
      </c>
      <c r="D521" s="1" t="s">
        <v>5</v>
      </c>
    </row>
    <row r="522" spans="1:4" ht="13.2" x14ac:dyDescent="0.25">
      <c r="A522" s="1" t="s">
        <v>528</v>
      </c>
      <c r="B522" t="str">
        <f ca="1">IFERROR(__xludf.DUMMYFUNCTION("GOOGLETRANSLATE(B522,""en"",""hi"")"),"बॉलीवुड मुझे हर फिल्म मुझे Aich dikhata वह प्यार hojae जीवन रुकना hai uske लिए
बुरा जो जिम्मेदारियों जो बाल कोई Nehi dekhata hai इस शो पटकथा लेखक
या तो कर रहे हैं फिर डेटॉल harpik मा नासा मार्ता hai ya देवदार bahenchod की खोज एवं बचाव बराबर gu
वह फिर देवद"&amp;"ार ulti khopri ka hai")</f>
        <v>बॉलीवुड मुझे हर फिल्म मुझे Aich dikhata वह प्यार hojae जीवन रुकना hai uske लिए
बुरा जो जिम्मेदारियों जो बाल कोई Nehi dekhata hai इस शो पटकथा लेखक
या तो कर रहे हैं फिर डेटॉल harpik मा नासा मार्ता hai ya देवदार bahenchod की खोज एवं बचाव बराबर gu
वह फिर देवदार ulti khopri ka hai</v>
      </c>
      <c r="C522" s="1" t="s">
        <v>4</v>
      </c>
      <c r="D522" s="1" t="s">
        <v>29</v>
      </c>
    </row>
    <row r="523" spans="1:4" ht="13.2" x14ac:dyDescent="0.25">
      <c r="A523" s="1" t="s">
        <v>529</v>
      </c>
      <c r="B523" t="str">
        <f ca="1">IFERROR(__xludf.DUMMYFUNCTION("GOOGLETRANSLATE(B523,""en"",""hi"")"),"भाई कबीर सिंह ghisi Piti कहानी vli कहानी लाइन hain .... कुछ तो नया nhi पैन
hain तु फिल्म मुख्य")</f>
        <v>भाई कबीर सिंह ghisi Piti कहानी vli कहानी लाइन hain .... कुछ तो नया nhi पैन
hain तु फिल्म मुख्य</v>
      </c>
      <c r="C523" s="1" t="s">
        <v>7</v>
      </c>
      <c r="D523" s="1" t="s">
        <v>5</v>
      </c>
    </row>
    <row r="524" spans="1:4" ht="13.2" x14ac:dyDescent="0.25">
      <c r="A524" s="1" t="s">
        <v>530</v>
      </c>
      <c r="B524" t="str">
        <f ca="1">IFERROR(__xludf.DUMMYFUNCTION("GOOGLETRANSLATE(B524,""en"",""hi"")"),"@Ujjayant गोस्वामी अरे भाई तू अपना प्रोफ़ाइल तस्वीर क्यूं परिवर्तन कर दिया,
pehle वाला हाय Thik था।")</f>
        <v>@Ujjayant गोस्वामी अरे भाई तू अपना प्रोफ़ाइल तस्वीर क्यूं परिवर्तन कर दिया,
pehle वाला हाय Thik था।</v>
      </c>
      <c r="C524" s="1" t="s">
        <v>7</v>
      </c>
      <c r="D524" s="1" t="s">
        <v>5</v>
      </c>
    </row>
    <row r="525" spans="1:4" ht="13.2" x14ac:dyDescent="0.25">
      <c r="A525" s="1" t="s">
        <v>531</v>
      </c>
      <c r="B525" t="str">
        <f ca="1">IFERROR(__xludf.DUMMYFUNCTION("GOOGLETRANSLATE(B525,""en"",""hi"")"),"Seraa यारो .....")</f>
        <v>Seraa यारो .....</v>
      </c>
      <c r="C525" s="1" t="s">
        <v>7</v>
      </c>
      <c r="D525" s="1" t="s">
        <v>5</v>
      </c>
    </row>
    <row r="526" spans="1:4" ht="13.2" x14ac:dyDescent="0.25">
      <c r="A526" s="1" t="s">
        <v>532</v>
      </c>
      <c r="B526" t="str">
        <f ca="1">IFERROR(__xludf.DUMMYFUNCTION("GOOGLETRANSLATE(B526,""en"",""hi"")"),"@Diwan उपेंद्र 9250295775")</f>
        <v>@Diwan उपेंद्र 9250295775</v>
      </c>
      <c r="C526" s="1" t="s">
        <v>7</v>
      </c>
      <c r="D526" s="1" t="s">
        <v>5</v>
      </c>
    </row>
    <row r="527" spans="1:4" ht="13.2" x14ac:dyDescent="0.25">
      <c r="A527" s="1" t="s">
        <v>533</v>
      </c>
      <c r="B527" t="str">
        <f ca="1">IFERROR(__xludf.DUMMYFUNCTION("GOOGLETRANSLATE(B527,""en"",""hi"")"),"चुप bosdike अनपढ़")</f>
        <v>चुप bosdike अनपढ़</v>
      </c>
      <c r="C527" s="1" t="s">
        <v>4</v>
      </c>
      <c r="D527" s="1" t="s">
        <v>29</v>
      </c>
    </row>
    <row r="528" spans="1:4" ht="13.2" x14ac:dyDescent="0.25">
      <c r="A528" s="1" t="s">
        <v>534</v>
      </c>
      <c r="B528" t="str">
        <f ca="1">IFERROR(__xludf.DUMMYFUNCTION("GOOGLETRANSLATE(B528,""en"",""hi"")"),"Besharam, ko bhadkane आई hai लॉगऑन आम .....")</f>
        <v>Besharam, ko bhadkane आई hai लॉगऑन आम .....</v>
      </c>
      <c r="C528" s="1" t="s">
        <v>4</v>
      </c>
      <c r="D528" s="1" t="s">
        <v>5</v>
      </c>
    </row>
    <row r="529" spans="1:4" ht="13.2" x14ac:dyDescent="0.25">
      <c r="A529" s="1" t="s">
        <v>535</v>
      </c>
      <c r="B529" t="str">
        <f ca="1">IFERROR(__xludf.DUMMYFUNCTION("GOOGLETRANSLATE(B529,""en"",""hi"")"),"भाई कृपया 96 फिल्म समीक्षा Kariye (तमिल)")</f>
        <v>भाई कृपया 96 फिल्म समीक्षा Kariye (तमिल)</v>
      </c>
      <c r="C529" s="1" t="s">
        <v>7</v>
      </c>
      <c r="D529" s="1" t="s">
        <v>5</v>
      </c>
    </row>
    <row r="530" spans="1:4" ht="13.2" x14ac:dyDescent="0.25">
      <c r="A530" s="1" t="s">
        <v>536</v>
      </c>
      <c r="B530" t="str">
        <f ca="1">IFERROR(__xludf.DUMMYFUNCTION("GOOGLETRANSLATE(B530,""en"",""hi"")"),"""सुनो sb पश्चिम से आया वह"" ..DAFAQ")</f>
        <v>"सुनो sb पश्चिम से आया वह" ..DAFAQ</v>
      </c>
      <c r="C530" s="1" t="s">
        <v>13</v>
      </c>
      <c r="D530" s="1" t="s">
        <v>5</v>
      </c>
    </row>
    <row r="531" spans="1:4" ht="13.2" x14ac:dyDescent="0.25">
      <c r="A531" s="1" t="s">
        <v>537</v>
      </c>
      <c r="B531" t="str">
        <f ca="1">IFERROR(__xludf.DUMMYFUNCTION("GOOGLETRANSLATE(B531,""en"",""hi"")"),"Tatti समीक्षा")</f>
        <v>Tatti समीक्षा</v>
      </c>
      <c r="C531" s="1" t="s">
        <v>13</v>
      </c>
      <c r="D531" s="1" t="s">
        <v>5</v>
      </c>
    </row>
    <row r="532" spans="1:4" ht="13.2" x14ac:dyDescent="0.25">
      <c r="A532" s="1" t="s">
        <v>538</v>
      </c>
      <c r="B532" t="str">
        <f ca="1">IFERROR(__xludf.DUMMYFUNCTION("GOOGLETRANSLATE(B532,""en"",""hi"")"),"सर ,, bahut badhiya tareeke से आपने में faministon ko jawaab दिया hai ..")</f>
        <v>सर ,, bahut badhiya tareeke से आपने में faministon ko jawaab दिया hai ..</v>
      </c>
      <c r="C532" s="1" t="s">
        <v>7</v>
      </c>
      <c r="D532" s="1" t="s">
        <v>5</v>
      </c>
    </row>
    <row r="533" spans="1:4" ht="13.2" x14ac:dyDescent="0.25">
      <c r="A533" s="1" t="s">
        <v>539</v>
      </c>
      <c r="B533" t="str">
        <f ca="1">IFERROR(__xludf.DUMMYFUNCTION("GOOGLETRANSLATE(B533,""en"",""hi"")"),"[02:16] (https://www.youtube.com/watch?v=ZzsAuDkXq1M&amp;t=2m16s) \ - Bataney की
zaroorat भी nahi थी .... Mooh kholtey हाय पाटा चल गया था .....: D")</f>
        <v>[02:16] (https://www.youtube.com/watch?v=ZzsAuDkXq1M&amp;t=2m16s) \ - Bataney की
zaroorat भी nahi थी .... Mooh kholtey हाय पाटा चल गया था .....: D</v>
      </c>
      <c r="C533" s="1" t="s">
        <v>13</v>
      </c>
      <c r="D533" s="1" t="s">
        <v>5</v>
      </c>
    </row>
    <row r="534" spans="1:4" ht="13.2" x14ac:dyDescent="0.25">
      <c r="A534" s="1" t="s">
        <v>540</v>
      </c>
      <c r="B534" t="str">
        <f ca="1">IFERROR(__xludf.DUMMYFUNCTION("GOOGLETRANSLATE(B534,""en"",""hi"")"),"भाई एप्लिकेशन na फिल्म ko chodkar अची फिल्म आ रही Aesi वह यूएसएस सममूल्य वीडियो बनाओ
ड्रीम गर्ल, badhai ho, बटला हाउस,
भाई दक्षिण की जो फिल्म हिंदी मुझे आ राही वह बराबर बात करो यूएसएस।
Thadam, विक्रम Vedha, 100, jersy Jesi aur भी फिल्म वह rx। Godachari।")</f>
        <v>भाई एप्लिकेशन na फिल्म ko chodkar अची फिल्म आ रही Aesi वह यूएसएस सममूल्य वीडियो बनाओ
ड्रीम गर्ल, badhai ho, बटला हाउस,
भाई दक्षिण की जो फिल्म हिंदी मुझे आ राही वह बराबर बात करो यूएसएस।
Thadam, विक्रम Vedha, 100, jersy Jesi aur भी फिल्म वह rx। Godachari।</v>
      </c>
      <c r="C534" s="1" t="s">
        <v>7</v>
      </c>
      <c r="D534" s="1" t="s">
        <v>5</v>
      </c>
    </row>
    <row r="535" spans="1:4" ht="13.2" x14ac:dyDescent="0.25">
      <c r="A535" s="1" t="s">
        <v>541</v>
      </c>
      <c r="B535" t="str">
        <f ca="1">IFERROR(__xludf.DUMMYFUNCTION("GOOGLETRANSLATE(B535,""en"",""hi"")"),"हम समलैंगिक Agar ko हो SKATA hai ki unki wajah से करने के लिए karte hain अनुमति देते हैं
भारतीय सेना ने मुझे कुछ galat परिणाम आ sakte hain unke liye..dusra अगर esa हुआ
unke liye देश भक्ति से jyada apni आत्म सम्मान jyada जन्मदिन हो jayegi..me को
unki देश भ"&amp;"क्ति पे Sawal नही उठा राहा या Naahi मुझे भारतीय सेना की kabiliyat
पे उठा राहा hunn .. लेकिन प्राथमिकी humare भारतीय सेना kaafi समय तक apni पत्नियों हो se
unke चरित्र पे प्रभाव पैड sakta hai..or issw unki के लिए दरवाजा rehate hain
दक्षता पे फार्क पैड sakta"&amp;" है ... हाँ अगर उनको अलग से accomendations
, सुविधाओं, संभव hai करने के लिए प्रदान करते हैं trainig karayi जाए ...")</f>
        <v>हम समलैंगिक Agar ko हो SKATA hai ki unki wajah से करने के लिए karte hain अनुमति देते हैं
भारतीय सेना ने मुझे कुछ galat परिणाम आ sakte hain unke liye..dusra अगर esa हुआ
unke liye देश भक्ति से jyada apni आत्म सम्मान jyada जन्मदिन हो jayegi..me को
unki देश भक्ति पे Sawal नही उठा राहा या Naahi मुझे भारतीय सेना की kabiliyat
पे उठा राहा hunn .. लेकिन प्राथमिकी humare भारतीय सेना kaafi समय तक apni पत्नियों हो se
unke चरित्र पे प्रभाव पैड sakta hai..or issw unki के लिए दरवाजा rehate hain
दक्षता पे फार्क पैड sakta है ... हाँ अगर उनको अलग से accomendations
, सुविधाओं, संभव hai करने के लिए प्रदान करते हैं trainig karayi जाए ...</v>
      </c>
      <c r="C535" s="1" t="s">
        <v>13</v>
      </c>
      <c r="D535" s="1" t="s">
        <v>29</v>
      </c>
    </row>
    <row r="536" spans="1:4" ht="13.2" x14ac:dyDescent="0.25">
      <c r="A536" s="1" t="s">
        <v>542</v>
      </c>
      <c r="B536" t="str">
        <f ca="1">IFERROR(__xludf.DUMMYFUNCTION("GOOGLETRANSLATE(B536,""en"",""hi"")"),"धारा 375 फिल्म oustanding लेकिन एक सबसे खराब कानून अनुभाग औरत apne matlab ke liye
Pahle संबंध बनाये aur अगर संयुक्त राष्ट्र की मर्जी ke mutabik kaam na बलात्कार करने के लिए हो
ऐसा कर घोषित 👍👍👍")</f>
        <v>धारा 375 फिल्म oustanding लेकिन एक सबसे खराब कानून अनुभाग औरत apne matlab ke liye
Pahle संबंध बनाये aur अगर संयुक्त राष्ट्र की मर्जी ke mutabik kaam na बलात्कार करने के लिए हो
ऐसा कर घोषित 👍👍👍</v>
      </c>
      <c r="C536" s="1" t="s">
        <v>13</v>
      </c>
      <c r="D536" s="1" t="s">
        <v>5</v>
      </c>
    </row>
    <row r="537" spans="1:4" ht="13.2" x14ac:dyDescent="0.25">
      <c r="A537" s="1" t="s">
        <v>543</v>
      </c>
      <c r="B537" t="str">
        <f ca="1">IFERROR(__xludf.DUMMYFUNCTION("GOOGLETRANSLATE(B537,""en"",""hi"")"),"Nikal pehli phursat मुझे nikal")</f>
        <v>Nikal pehli phursat मुझे nikal</v>
      </c>
      <c r="C537" s="1" t="s">
        <v>7</v>
      </c>
      <c r="D537" s="1" t="s">
        <v>5</v>
      </c>
    </row>
    <row r="538" spans="1:4" ht="13.2" x14ac:dyDescent="0.25">
      <c r="A538" s="1" t="s">
        <v>544</v>
      </c>
      <c r="B538" t="str">
        <f ca="1">IFERROR(__xludf.DUMMYFUNCTION("GOOGLETRANSLATE(B538,""en"",""hi"")"),".abe madarchod itna पुराण फिल्म ke upar एबीबी की समीक्षा देके एबीबी क्यूं माँ chuda ke
लॉगऑन का समय बर्बाद कर वह राहा")</f>
        <v>.abe madarchod itna पुराण फिल्म ke upar एबीबी की समीक्षा देके एबीबी क्यूं माँ chuda ke
लॉगऑन का समय बर्बाद कर वह राहा</v>
      </c>
      <c r="C538" s="1" t="s">
        <v>4</v>
      </c>
      <c r="D538" s="1" t="s">
        <v>29</v>
      </c>
    </row>
    <row r="539" spans="1:4" ht="13.2" x14ac:dyDescent="0.25">
      <c r="A539" s="1" t="s">
        <v>545</v>
      </c>
      <c r="B539" t="str">
        <f ca="1">IFERROR(__xludf.DUMMYFUNCTION("GOOGLETRANSLATE(B539,""en"",""hi"")"),"Bahut हाय भ्रामक दुनिया hai")</f>
        <v>Bahut हाय भ्रामक दुनिया hai</v>
      </c>
      <c r="C539" s="1" t="s">
        <v>7</v>
      </c>
      <c r="D539" s="1" t="s">
        <v>5</v>
      </c>
    </row>
    <row r="540" spans="1:4" ht="13.2" x14ac:dyDescent="0.25">
      <c r="A540" s="1" t="s">
        <v>546</v>
      </c>
      <c r="B540" t="str">
        <f ca="1">IFERROR(__xludf.DUMMYFUNCTION("GOOGLETRANSLATE(B540,""en"",""hi"")"),"मां कसम तेरी बात sunke। मेरे विचार ekdum। कनेक्शन मुझे agaye")</f>
        <v>मां कसम तेरी बात sunke। मेरे विचार ekdum। कनेक्शन मुझे agaye</v>
      </c>
      <c r="C540" s="1" t="s">
        <v>7</v>
      </c>
      <c r="D540" s="1" t="s">
        <v>5</v>
      </c>
    </row>
    <row r="541" spans="1:4" ht="13.2" x14ac:dyDescent="0.25">
      <c r="A541" s="1" t="s">
        <v>547</v>
      </c>
      <c r="B541" t="str">
        <f ca="1">IFERROR(__xludf.DUMMYFUNCTION("GOOGLETRANSLATE(B541,""en"",""hi"")"),"समलैंगिक लोग पाकिस्तान आर्मी जॉइन करें।")</f>
        <v>समलैंगिक लोग पाकिस्तान आर्मी जॉइन करें।</v>
      </c>
      <c r="C541" s="1" t="s">
        <v>13</v>
      </c>
      <c r="D541" s="1" t="s">
        <v>5</v>
      </c>
    </row>
    <row r="542" spans="1:4" ht="13.2" x14ac:dyDescent="0.25">
      <c r="A542" s="1" t="s">
        <v>548</v>
      </c>
      <c r="B542" t="str">
        <f ca="1">IFERROR(__xludf.DUMMYFUNCTION("GOOGLETRANSLATE(B542,""en"",""hi"")"),"बिल्कुल सही यू आर ......... आईएसआई wajah से तु फिल्म nhi Dekhi टी करने के लिए मेन ...
😏😏")</f>
        <v>बिल्कुल सही यू आर ......... आईएसआई wajah से तु फिल्म nhi Dekhi टी करने के लिए मेन ...
😏😏</v>
      </c>
      <c r="C542" s="1" t="s">
        <v>7</v>
      </c>
      <c r="D542" s="1" t="s">
        <v>5</v>
      </c>
    </row>
    <row r="543" spans="1:4" ht="13.2" x14ac:dyDescent="0.25">
      <c r="A543" s="1" t="s">
        <v>549</v>
      </c>
      <c r="B543" t="str">
        <f ca="1">IFERROR(__xludf.DUMMYFUNCTION("GOOGLETRANSLATE(B543,""en"",""hi"")"),"जैसे कि कोई प्यार का Panchnaama फिल्म श्रृंखला उदारवादी aur ko आग नारीवादियों se
लगती hai")</f>
        <v>जैसे कि कोई प्यार का Panchnaama फिल्म श्रृंखला उदारवादी aur ko आग नारीवादियों se
लगती hai</v>
      </c>
      <c r="C543" s="1" t="s">
        <v>13</v>
      </c>
      <c r="D543" s="1" t="s">
        <v>5</v>
      </c>
    </row>
    <row r="544" spans="1:4" ht="13.2" x14ac:dyDescent="0.25">
      <c r="A544" s="1" t="s">
        <v>550</v>
      </c>
      <c r="B544" t="str">
        <f ca="1">IFERROR(__xludf.DUMMYFUNCTION("GOOGLETRANSLATE(B544,""en"",""hi"")"),"Ekdam साही")</f>
        <v>Ekdam साही</v>
      </c>
      <c r="C544" s="1" t="s">
        <v>7</v>
      </c>
      <c r="D544" s="1" t="s">
        <v>5</v>
      </c>
    </row>
    <row r="545" spans="1:4" ht="13.2" x14ac:dyDescent="0.25">
      <c r="A545" s="1" t="s">
        <v>551</v>
      </c>
      <c r="B545" t="str">
        <f ca="1">IFERROR(__xludf.DUMMYFUNCTION("GOOGLETRANSLATE(B545,""en"",""hi"")"),"घंटा की movi hai दारु गज afeem drags Chumma chati सेक्स ek लाउदी ke चक्कर
मुझे ये सब बाबा जी का tullu movi hai दाई mahtaari ek कर di movi ne")</f>
        <v>घंटा की movi hai दारु गज afeem drags Chumma chati सेक्स ek लाउदी ke चक्कर
मुझे ये सब बाबा जी का tullu movi hai दाई mahtaari ek कर di movi ne</v>
      </c>
      <c r="C545" s="1" t="s">
        <v>13</v>
      </c>
      <c r="D545" s="1" t="s">
        <v>29</v>
      </c>
    </row>
    <row r="546" spans="1:4" ht="13.2" x14ac:dyDescent="0.25">
      <c r="A546" s="1" t="s">
        <v>552</v>
      </c>
      <c r="B546" t="str">
        <f ca="1">IFERROR(__xludf.DUMMYFUNCTION("GOOGLETRANSLATE(B546,""en"",""hi"")"),"साला भारत मुझे प्रहार तक sennema रहेगा लॉग ऑन chutiya Bante rahenge")</f>
        <v>साला भारत मुझे प्रहार तक sennema रहेगा लॉग ऑन chutiya Bante rahenge</v>
      </c>
      <c r="C546" s="1" t="s">
        <v>13</v>
      </c>
      <c r="D546" s="1" t="s">
        <v>5</v>
      </c>
    </row>
    <row r="547" spans="1:4" ht="13.2" x14ac:dyDescent="0.25">
      <c r="A547" s="1" t="s">
        <v>553</v>
      </c>
      <c r="B547" t="str">
        <f ca="1">IFERROR(__xludf.DUMMYFUNCTION("GOOGLETRANSLATE(B547,""en"",""hi"")"),"मेन आज हाय फिल्म Dekhi ... तु फिल्म bahut कुछ बोलती कतरनें hai लोगो का najriye
badlana chahiye ... Galti सब से होती hai लड़का हो wo फिर ladki..movie पर देख लो ..")</f>
        <v>मेन आज हाय फिल्म Dekhi ... तु फिल्म bahut कुछ बोलती कतरनें hai लोगो का najriye
badlana chahiye ... Galti सब से होती hai लड़का हो wo फिर ladki..movie पर देख लो ..</v>
      </c>
      <c r="C547" s="1" t="s">
        <v>7</v>
      </c>
      <c r="D547" s="1" t="s">
        <v>5</v>
      </c>
    </row>
    <row r="548" spans="1:4" ht="13.2" x14ac:dyDescent="0.25">
      <c r="A548" s="1" t="s">
        <v>554</v>
      </c>
      <c r="B548" t="str">
        <f ca="1">IFERROR(__xludf.DUMMYFUNCTION("GOOGLETRANSLATE(B548,""en"",""hi"")"),"आईएसएस तर्क से inake घर मुझे kam karne लोग इन घाव का निशान भी galat jankari देंगे और बुरे
मुझे क्या सुस्त inake sath wo Bolane की jarurat hai नही")</f>
        <v>आईएसएस तर्क से inake घर मुझे kam karne लोग इन घाव का निशान भी galat jankari देंगे और बुरे
मुझे क्या सुस्त inake sath wo Bolane की jarurat hai नही</v>
      </c>
      <c r="C548" s="1" t="s">
        <v>13</v>
      </c>
      <c r="D548" s="1" t="s">
        <v>5</v>
      </c>
    </row>
    <row r="549" spans="1:4" ht="13.2" x14ac:dyDescent="0.25">
      <c r="A549" s="1" t="s">
        <v>555</v>
      </c>
      <c r="B549" t="str">
        <f ca="1">IFERROR(__xludf.DUMMYFUNCTION("GOOGLETRANSLATE(B549,""en"",""hi"")"),"@L Lawliet क्या bolna chahte ho")</f>
        <v>@L Lawliet क्या bolna chahte ho</v>
      </c>
      <c r="C549" s="1" t="s">
        <v>7</v>
      </c>
      <c r="D549" s="1" t="s">
        <v>5</v>
      </c>
    </row>
    <row r="550" spans="1:4" ht="13.2" x14ac:dyDescent="0.25">
      <c r="A550" s="1" t="s">
        <v>556</v>
      </c>
      <c r="B550" t="str">
        <f ca="1">IFERROR(__xludf.DUMMYFUNCTION("GOOGLETRANSLATE(B550,""en"",""hi"")"),"Agar ek dusre ke liye बीच रास्ते कबीर, yaa अर्जुन ये नही है कि वह प्रतिबद्ध
kahega की टोपी ja मात्र रास्ते से, तू क्या चीज़ वह aur साहब बात aap प्रेम कहानी
की कार वह बराबर यी esaa lagta रहे वह Jese चाकू लेकर उसको प्यार karvaya jaa
राहा वह प्रीति ko का मतल"&amp;"ब है।")</f>
        <v>Agar ek dusre ke liye बीच रास्ते कबीर, yaa अर्जुन ये नही है कि वह प्रतिबद्ध
kahega की टोपी ja मात्र रास्ते से, तू क्या चीज़ वह aur साहब बात aap प्रेम कहानी
की कार वह बराबर यी esaa lagta रहे वह Jese चाकू लेकर उसको प्यार karvaya jaa
राहा वह प्रीति ko का मतलब है।</v>
      </c>
      <c r="C550" s="1" t="s">
        <v>7</v>
      </c>
      <c r="D550" s="1" t="s">
        <v>5</v>
      </c>
    </row>
    <row r="551" spans="1:4" ht="13.2" x14ac:dyDescent="0.25">
      <c r="A551" s="1" t="s">
        <v>557</v>
      </c>
      <c r="B551" t="str">
        <f ca="1">IFERROR(__xludf.DUMMYFUNCTION("GOOGLETRANSLATE(B551,""en"",""hi"")"),"Brhhh 😂😂🌚")</f>
        <v>Brhhh 😂😂🌚</v>
      </c>
      <c r="C551" s="1" t="s">
        <v>7</v>
      </c>
      <c r="D551" s="1" t="s">
        <v>5</v>
      </c>
    </row>
    <row r="552" spans="1:4" ht="13.2" x14ac:dyDescent="0.25">
      <c r="A552" s="1" t="s">
        <v>558</v>
      </c>
      <c r="B552" t="str">
        <f ca="1">IFERROR(__xludf.DUMMYFUNCTION("GOOGLETRANSLATE(B552,""en"",""hi"")"),"@Debraj नंदन हमारा chalta अगर ना करने के लिए हैम USSI दिन सबके सामने सब कुछ
kardete aur ए जे भी हैम dono sath मुख्य hai भावना ko samjhna chahiye सबका
अगर तर्क तर्क karte rahoge na को कभी प्यार हिन nhi ho payega तुम्हारा")</f>
        <v>@Debraj नंदन हमारा chalta अगर ना करने के लिए हैम USSI दिन सबके सामने सब कुछ
kardete aur ए जे भी हैम dono sath मुख्य hai भावना ko samjhna chahiye सबका
अगर तर्क तर्क karte rahoge na को कभी प्यार हिन nhi ho payega तुम्हारा</v>
      </c>
      <c r="C552" s="1" t="s">
        <v>7</v>
      </c>
      <c r="D552" s="1" t="s">
        <v>5</v>
      </c>
    </row>
    <row r="553" spans="1:4" ht="13.2" x14ac:dyDescent="0.25">
      <c r="A553" s="1" t="s">
        <v>559</v>
      </c>
      <c r="B553" t="str">
        <f ca="1">IFERROR(__xludf.DUMMYFUNCTION("GOOGLETRANSLATE(B553,""en"",""hi"")"),"रंगा बिल्ला fenku या tadipar")</f>
        <v>रंगा बिल्ला fenku या tadipar</v>
      </c>
      <c r="C553" s="1" t="s">
        <v>7</v>
      </c>
      <c r="D553" s="1" t="s">
        <v>5</v>
      </c>
    </row>
    <row r="554" spans="1:4" ht="13.2" x14ac:dyDescent="0.25">
      <c r="A554" s="1" t="s">
        <v>560</v>
      </c>
      <c r="B554" t="str">
        <f ca="1">IFERROR(__xludf.DUMMYFUNCTION("GOOGLETRANSLATE(B554,""en"",""hi"")"),"वाम aur सही dono मिलकर ek kam करो ये जो bich मुझे बैठा hai नीली कमीज मुझे
uske pichhwade मुझे juta ghusao ..")</f>
        <v>वाम aur सही dono मिलकर ek kam करो ये जो bich मुझे बैठा hai नीली कमीज मुझे
uske pichhwade मुझे juta ghusao ..</v>
      </c>
      <c r="C554" s="1" t="s">
        <v>4</v>
      </c>
      <c r="D554" s="1" t="s">
        <v>29</v>
      </c>
    </row>
    <row r="555" spans="1:4" ht="13.2" x14ac:dyDescent="0.25">
      <c r="A555" s="1" t="s">
        <v>561</v>
      </c>
      <c r="B555" t="str">
        <f ca="1">IFERROR(__xludf.DUMMYFUNCTION("GOOGLETRANSLATE(B555,""en"",""hi"")"),"Bhot harddick अभिनंदन")</f>
        <v>Bhot harddick अभिनंदन</v>
      </c>
      <c r="C555" s="1" t="s">
        <v>7</v>
      </c>
      <c r="D555" s="1" t="s">
        <v>29</v>
      </c>
    </row>
    <row r="556" spans="1:4" ht="13.2" x14ac:dyDescent="0.25">
      <c r="A556" s="1" t="s">
        <v>562</v>
      </c>
      <c r="B556" t="str">
        <f ca="1">IFERROR(__xludf.DUMMYFUNCTION("GOOGLETRANSLATE(B556,""en"",""hi"")"),"पौराणिक होन तो अरे भाई तु वीडियो wali hai")</f>
        <v>पौराणिक होन तो अरे भाई तु वीडियो wali hai</v>
      </c>
      <c r="C556" s="1" t="s">
        <v>7</v>
      </c>
      <c r="D556" s="1" t="s">
        <v>5</v>
      </c>
    </row>
    <row r="557" spans="1:4" ht="13.2" x14ac:dyDescent="0.25">
      <c r="A557" s="1" t="s">
        <v>563</v>
      </c>
      <c r="B557" t="str">
        <f ca="1">IFERROR(__xludf.DUMMYFUNCTION("GOOGLETRANSLATE(B557,""en"",""hi"")"),"मैं तुम्हें भाई से सहमत ....
भैया जीवन मुझे ek Baar apse मिलना Jarur chahunga ..")</f>
        <v>मैं तुम्हें भाई से सहमत ....
भैया जीवन मुझे ek Baar apse मिलना Jarur chahunga ..</v>
      </c>
      <c r="C557" s="1" t="s">
        <v>7</v>
      </c>
      <c r="D557" s="1" t="s">
        <v>5</v>
      </c>
    </row>
    <row r="558" spans="1:4" ht="13.2" x14ac:dyDescent="0.25">
      <c r="A558" s="1" t="s">
        <v>564</v>
      </c>
      <c r="B558" t="str">
        <f ca="1">IFERROR(__xludf.DUMMYFUNCTION("GOOGLETRANSLATE(B558,""en"",""hi"")"),"सरकार मुझे विश्वास नही Hona aur loktantara और देश मुझे विश्वास ना Hona dono
Alag Baten hain")</f>
        <v>सरकार मुझे विश्वास नही Hona aur loktantara और देश मुझे विश्वास ना Hona dono
Alag Baten hain</v>
      </c>
      <c r="C558" s="1" t="s">
        <v>7</v>
      </c>
      <c r="D558" s="1" t="s">
        <v>5</v>
      </c>
    </row>
    <row r="559" spans="1:4" ht="13.2" x14ac:dyDescent="0.25">
      <c r="A559" s="1" t="s">
        <v>565</v>
      </c>
      <c r="B559" t="str">
        <f ca="1">IFERROR(__xludf.DUMMYFUNCTION("GOOGLETRANSLATE(B559,""en"",""hi"")"),"Masta बोला भाई")</f>
        <v>Masta बोला भाई</v>
      </c>
      <c r="C559" s="1" t="s">
        <v>7</v>
      </c>
      <c r="D559" s="1" t="s">
        <v>5</v>
      </c>
    </row>
    <row r="560" spans="1:4" ht="13.2" x14ac:dyDescent="0.25">
      <c r="A560" s="1" t="s">
        <v>566</v>
      </c>
      <c r="B560" t="str">
        <f ca="1">IFERROR(__xludf.DUMMYFUNCTION("GOOGLETRANSLATE(B560,""en"",""hi"")"),"Shwetabh ko कबीर से क्रने का सोचा ख Kese तुलना 🤣")</f>
        <v>Shwetabh ko कबीर से क्रने का सोचा ख Kese तुलना 🤣</v>
      </c>
      <c r="C560" s="1" t="s">
        <v>7</v>
      </c>
      <c r="D560" s="1" t="s">
        <v>5</v>
      </c>
    </row>
    <row r="561" spans="1:4" ht="13.2" x14ac:dyDescent="0.25">
      <c r="A561" s="1" t="s">
        <v>567</v>
      </c>
      <c r="B561" t="str">
        <f ca="1">IFERROR(__xludf.DUMMYFUNCTION("GOOGLETRANSLATE(B561,""en"",""hi"")"),"@Madhusmita प्रधान या अगर gaaliyaan नही होती तो वीडियो उबाऊ सा lgta")</f>
        <v>@Madhusmita प्रधान या अगर gaaliyaan नही होती तो वीडियो उबाऊ सा lgta</v>
      </c>
      <c r="C561" s="1" t="s">
        <v>7</v>
      </c>
      <c r="D561" s="1" t="s">
        <v>5</v>
      </c>
    </row>
    <row r="562" spans="1:4" ht="13.2" x14ac:dyDescent="0.25">
      <c r="A562" s="1" t="s">
        <v>568</v>
      </c>
      <c r="B562" t="str">
        <f ca="1">IFERROR(__xludf.DUMMYFUNCTION("GOOGLETRANSLATE(B562,""en"",""hi"")"),"Khatam कर देंगे। Kaise Log तो पागल है यार")</f>
        <v>Khatam कर देंगे। Kaise Log तो पागल है यार</v>
      </c>
      <c r="C562" s="1" t="s">
        <v>13</v>
      </c>
      <c r="D562" s="1" t="s">
        <v>5</v>
      </c>
    </row>
    <row r="563" spans="1:4" ht="13.2" x14ac:dyDescent="0.25">
      <c r="A563" s="1" t="s">
        <v>569</v>
      </c>
      <c r="B563" t="str">
        <f ca="1">IFERROR(__xludf.DUMMYFUNCTION("GOOGLETRANSLATE(B563,""en"",""hi"")"),"एक: Chasme बड़े दर्द hai apke
बी: रोकें! मुस्कुराओ
मेरी बीवी laai थी
एक: ओह
पिछले 👆 पर
अब क्या बोलू नारीवादी na आ jayhe कही।")</f>
        <v>एक: Chasme बड़े दर्द hai apke
बी: रोकें! मुस्कुराओ
मेरी बीवी laai थी
एक: ओह
पिछले 👆 पर
अब क्या बोलू नारीवादी na आ jayhe कही।</v>
      </c>
      <c r="C563" s="1" t="s">
        <v>7</v>
      </c>
      <c r="D563" s="1" t="s">
        <v>5</v>
      </c>
    </row>
    <row r="564" spans="1:4" ht="13.2" x14ac:dyDescent="0.25">
      <c r="A564" s="1" t="s">
        <v>570</v>
      </c>
      <c r="B564" t="str">
        <f ca="1">IFERROR(__xludf.DUMMYFUNCTION("GOOGLETRANSLATE(B564,""en"",""hi"")"),"जब वी मेट humare देश मीटर ladkiyo ke saath एस्ली mein छेड़छाड़ aur बलात्कार होता है टैब
खा होती है ये तथाकथित नारीवादी ... बस प्रसिद्ध होन के liye kisi प्रसिद्ध भी
फिल्म स्टार ko pakad leti hai क्यु की वो तो आसान लक्ष्य hai na..jab छोटी
छोटी bachiyo का बल"&amp;"ात्कार करके unhe मार देते hai टैब खा होती है ये
hypocrates ... अब बहार निकल Gyi apne बिल से प्रहार कोई आसान लक्ष्य मिला ..")</f>
        <v>जब वी मेट humare देश मीटर ladkiyo ke saath एस्ली mein छेड़छाड़ aur बलात्कार होता है टैब
खा होती है ये तथाकथित नारीवादी ... बस प्रसिद्ध होन के liye kisi प्रसिद्ध भी
फिल्म स्टार ko pakad leti hai क्यु की वो तो आसान लक्ष्य hai na..jab छोटी
छोटी bachiyo का बलात्कार करके unhe मार देते hai टैब खा होती है ये
hypocrates ... अब बहार निकल Gyi apne बिल से प्रहार कोई आसान लक्ष्य मिला ..</v>
      </c>
      <c r="C564" s="1" t="s">
        <v>4</v>
      </c>
      <c r="D564" s="1" t="s">
        <v>5</v>
      </c>
    </row>
    <row r="565" spans="1:4" ht="13.2" x14ac:dyDescent="0.25">
      <c r="A565" s="1" t="s">
        <v>571</v>
      </c>
      <c r="B565" t="str">
        <f ca="1">IFERROR(__xludf.DUMMYFUNCTION("GOOGLETRANSLATE(B565,""en"",""hi"")"),"सेना प्रमुख लड़के और ladkiyo (सैन्य मुख्य नही hain) ko Alag हाय रक्खा jata hai
यहां तक ​​कि वहाँ इकाई अलग है क्योंकि Vaha बराबर disciplane bigadene का डार Rahta
हाई, अगर होमो यौन ko le लिया करने के लिए unke liye Alag कहना इकाई banani होगी
अन्यथा हाय chale"&amp;"ga aur Vaha बराबर कुछ,")</f>
        <v>सेना प्रमुख लड़के और ladkiyo (सैन्य मुख्य नही hain) ko Alag हाय रक्खा jata hai
यहां तक ​​कि वहाँ इकाई अलग है क्योंकि Vaha बराबर disciplane bigadene का डार Rahta
हाई, अगर होमो यौन ko le लिया करने के लिए unke liye Alag कहना इकाई banani होगी
अन्यथा हाय chalega aur Vaha बराबर कुछ,</v>
      </c>
      <c r="C565" s="1" t="s">
        <v>13</v>
      </c>
      <c r="D565" s="1" t="s">
        <v>5</v>
      </c>
    </row>
    <row r="566" spans="1:4" ht="13.2" x14ac:dyDescent="0.25">
      <c r="A566" s="1" t="s">
        <v>572</v>
      </c>
      <c r="B566" t="str">
        <f ca="1">IFERROR(__xludf.DUMMYFUNCTION("GOOGLETRANSLATE(B566,""en"",""hi"")"),"Saamne से सब समर्थन krte h लेकिन लोग इन Yahi मज्जा Piche जल्दबाजी ज")</f>
        <v>Saamne से सब समर्थन krte h लेकिन लोग इन Yahi मज्जा Piche जल्दबाजी ज</v>
      </c>
      <c r="C566" s="1" t="s">
        <v>13</v>
      </c>
      <c r="D566" s="1" t="s">
        <v>5</v>
      </c>
    </row>
    <row r="567" spans="1:4" ht="13.2" x14ac:dyDescent="0.25">
      <c r="A567" s="1" t="s">
        <v>573</v>
      </c>
      <c r="B567" t="str">
        <f ca="1">IFERROR(__xludf.DUMMYFUNCTION("GOOGLETRANSLATE(B567,""en"",""hi"")"),"Vidio के apki Achhi वह
सममूल्य kabirshing फिल्म वह bekar")</f>
        <v>Vidio के apki Achhi वह
सममूल्य kabirshing फिल्म वह bekar</v>
      </c>
      <c r="C567" s="1" t="s">
        <v>7</v>
      </c>
      <c r="D567" s="1" t="s">
        <v>5</v>
      </c>
    </row>
    <row r="568" spans="1:4" ht="13.2" x14ac:dyDescent="0.25">
      <c r="A568" s="1" t="s">
        <v>574</v>
      </c>
      <c r="B568" t="str">
        <f ca="1">IFERROR(__xludf.DUMMYFUNCTION("GOOGLETRANSLATE(B568,""en"",""hi"")"),"जय श्री राम")</f>
        <v>जय श्री राम</v>
      </c>
      <c r="C568" s="1" t="s">
        <v>7</v>
      </c>
      <c r="D568" s="1" t="s">
        <v>5</v>
      </c>
    </row>
    <row r="569" spans="1:4" ht="13.2" x14ac:dyDescent="0.25">
      <c r="A569" s="1" t="s">
        <v>575</v>
      </c>
      <c r="B569" t="str">
        <f ca="1">IFERROR(__xludf.DUMMYFUNCTION("GOOGLETRANSLATE(B569,""en"",""hi"")"),"क्या कोई समलैंगिक hai jo मात्र से smjhote की shadi करे दुनिया के liye मीटर लगभग
समलैंगिक")</f>
        <v>क्या कोई समलैंगिक hai jo मात्र से smjhote की shadi करे दुनिया के liye मीटर लगभग
समलैंगिक</v>
      </c>
      <c r="C569" s="1" t="s">
        <v>7</v>
      </c>
      <c r="D569" s="1" t="s">
        <v>5</v>
      </c>
    </row>
    <row r="570" spans="1:4" ht="13.2" x14ac:dyDescent="0.25">
      <c r="A570" s="1" t="s">
        <v>576</v>
      </c>
      <c r="B570" t="str">
        <f ca="1">IFERROR(__xludf.DUMMYFUNCTION("GOOGLETRANSLATE(B570,""en"",""hi"")"),"Sachi यार भूत हो biass")</f>
        <v>Sachi यार भूत हो biass</v>
      </c>
      <c r="C570" s="1" t="s">
        <v>7</v>
      </c>
      <c r="D570" s="1" t="s">
        <v>5</v>
      </c>
    </row>
    <row r="571" spans="1:4" ht="13.2" x14ac:dyDescent="0.25">
      <c r="A571" s="1" t="s">
        <v>577</v>
      </c>
      <c r="B571" t="str">
        <f ca="1">IFERROR(__xludf.DUMMYFUNCTION("GOOGLETRANSLATE(B571,""en"",""hi"")"),"कोई bnda agr apni सीमा माई Rehne की Koshish karta h ya apne संबंध ko
ek मर्यादित Dhang से जीना चाहता ज संरक्षित जेन क्या खत्म हो गया लॉग इन करने के उपयोग gussel
क्या bakwas krte apki बात sunke लोगो को apne एस्ली rup माई रहना sikhna chahiye")</f>
        <v>कोई bnda agr apni सीमा माई Rehne की Koshish karta h ya apne संबंध ko
ek मर्यादित Dhang से जीना चाहता ज संरक्षित जेन क्या खत्म हो गया लॉग इन करने के उपयोग gussel
क्या bakwas krte apki बात sunke लोगो को apne एस्ली rup माई रहना sikhna chahiye</v>
      </c>
      <c r="C571" s="1" t="s">
        <v>13</v>
      </c>
      <c r="D571" s="1" t="s">
        <v>5</v>
      </c>
    </row>
    <row r="572" spans="1:4" ht="13.2" x14ac:dyDescent="0.25">
      <c r="A572" s="1" t="s">
        <v>578</v>
      </c>
      <c r="B572" t="str">
        <f ca="1">IFERROR(__xludf.DUMMYFUNCTION("GOOGLETRANSLATE(B572,""en"",""hi"")"),"आर्मी मुख्य मर्द chahiye Chake नही")</f>
        <v>आर्मी मुख्य मर्द chahiye Chake नही</v>
      </c>
      <c r="C572" s="1" t="s">
        <v>4</v>
      </c>
      <c r="D572" s="1" t="s">
        <v>29</v>
      </c>
    </row>
    <row r="573" spans="1:4" ht="13.2" x14ac:dyDescent="0.25">
      <c r="A573" s="1" t="s">
        <v>579</v>
      </c>
      <c r="B573" t="str">
        <f ca="1">IFERROR(__xludf.DUMMYFUNCTION("GOOGLETRANSLATE(B573,""en"",""hi"")"),"** Chutiya फिल्म! **
 ** Chutiya फिल्म! **
 ** Chutiya फिल्म! **")</f>
        <v>** Chutiya फिल्म! **
 ** Chutiya फिल्म! **
 ** Chutiya फिल्म! **</v>
      </c>
      <c r="C573" s="1" t="s">
        <v>7</v>
      </c>
      <c r="D573" s="1" t="s">
        <v>5</v>
      </c>
    </row>
    <row r="574" spans="1:4" ht="13.2" x14ac:dyDescent="0.25">
      <c r="A574" s="1" t="s">
        <v>580</v>
      </c>
      <c r="B574" t="str">
        <f ca="1">IFERROR(__xludf.DUMMYFUNCTION("GOOGLETRANSLATE(B574,""en"",""hi"")"),"@Kawaii Petrichor Toh का पालन भी तो करो हो, asal mein तो तुम सब Ladko ko
apni jooti ke Neeche rakhna चाहती aur pehle तो ""नारीवाद"" का नाम परिवर्तन
करके ""समानता"" फिर कुछ Rakho देवदार बात सुस्त")</f>
        <v>@Kawaii Petrichor Toh का पालन भी तो करो हो, asal mein तो तुम सब Ladko ko
apni jooti ke Neeche rakhna चाहती aur pehle तो "नारीवाद" का नाम परिवर्तन
करके "समानता" फिर कुछ Rakho देवदार बात सुस्त</v>
      </c>
      <c r="C574" s="1" t="s">
        <v>13</v>
      </c>
      <c r="D574" s="1" t="s">
        <v>5</v>
      </c>
    </row>
    <row r="575" spans="1:4" ht="13.2" x14ac:dyDescent="0.25">
      <c r="A575" s="1" t="s">
        <v>581</v>
      </c>
      <c r="B575" t="str">
        <f ca="1">IFERROR(__xludf.DUMMYFUNCTION("GOOGLETRANSLATE(B575,""en"",""hi"")"),"[01:25] (https://www.youtube.com/watch?v=N_ZMfQMZos0&amp;t=1m25s) क्या आवाज़ tha😂😂")</f>
        <v>[01:25] (https://www.youtube.com/watch?v=N_ZMfQMZos0&amp;t=1m25s) क्या आवाज़ tha😂😂</v>
      </c>
      <c r="C575" s="1" t="s">
        <v>7</v>
      </c>
      <c r="D575" s="1" t="s">
        <v>5</v>
      </c>
    </row>
    <row r="576" spans="1:4" ht="13.2" x14ac:dyDescent="0.25">
      <c r="A576" s="1" t="s">
        <v>582</v>
      </c>
      <c r="B576" t="str">
        <f ca="1">IFERROR(__xludf.DUMMYFUNCTION("GOOGLETRANSLATE(B576,""en"",""hi"")"),"सर समसामयिक मामलों क्यूं नही आ राहा ज?")</f>
        <v>सर समसामयिक मामलों क्यूं नही आ राहा ज?</v>
      </c>
      <c r="C576" s="1" t="s">
        <v>7</v>
      </c>
      <c r="D576" s="1" t="s">
        <v>5</v>
      </c>
    </row>
    <row r="577" spans="1:4" ht="13.2" x14ac:dyDescent="0.25">
      <c r="A577" s="1" t="s">
        <v>583</v>
      </c>
      <c r="B577" t="str">
        <f ca="1">IFERROR(__xludf.DUMMYFUNCTION("GOOGLETRANSLATE(B577,""en"",""hi"")"),"** जो प्यार पे फिल्म bnate hai unki माँ का bhosda **
 ** निर्मित विज्ञान पर फिल्म **")</f>
        <v>** जो प्यार पे फिल्म bnate hai unki माँ का bhosda **
 ** निर्मित विज्ञान पर फिल्म **</v>
      </c>
      <c r="C577" s="1" t="s">
        <v>4</v>
      </c>
      <c r="D577" s="1" t="s">
        <v>29</v>
      </c>
    </row>
    <row r="578" spans="1:4" ht="13.2" x14ac:dyDescent="0.25">
      <c r="A578" s="1" t="s">
        <v>584</v>
      </c>
      <c r="B578" t="str">
        <f ca="1">IFERROR(__xludf.DUMMYFUNCTION("GOOGLETRANSLATE(B578,""en"",""hi"")"),"Uski mantality Thik Nahi hai iskaliya aisa बात करती hai, मैड")</f>
        <v>Uski mantality Thik Nahi hai iskaliya aisa बात करती hai, मैड</v>
      </c>
      <c r="C578" s="1" t="s">
        <v>13</v>
      </c>
      <c r="D578" s="1" t="s">
        <v>5</v>
      </c>
    </row>
    <row r="579" spans="1:4" ht="13.2" x14ac:dyDescent="0.25">
      <c r="A579" s="1" t="s">
        <v>585</v>
      </c>
      <c r="B579" t="str">
        <f ca="1">IFERROR(__xludf.DUMMYFUNCTION("GOOGLETRANSLATE(B579,""en"",""hi"")"),"वाह रोज़ ke 2-3 वीडियो")</f>
        <v>वाह रोज़ ke 2-3 वीडियो</v>
      </c>
      <c r="C579" s="1" t="s">
        <v>7</v>
      </c>
      <c r="D579" s="1" t="s">
        <v>5</v>
      </c>
    </row>
    <row r="580" spans="1:4" ht="13.2" x14ac:dyDescent="0.25">
      <c r="A580" s="1" t="s">
        <v>586</v>
      </c>
      <c r="B580" t="str">
        <f ca="1">IFERROR(__xludf.DUMMYFUNCTION("GOOGLETRANSLATE(B580,""en"",""hi"")"),"मेरा चैनल भी सदस्यता ले Kro यारो 🇮🇳👌🇮🇳🇮🇳🙏🙏🙏🙏🙏")</f>
        <v>मेरा चैनल भी सदस्यता ले Kro यारो 🇮🇳👌🇮🇳🇮🇳🙏🙏🙏🙏🙏</v>
      </c>
      <c r="C580" s="1" t="s">
        <v>7</v>
      </c>
      <c r="D580" s="1" t="s">
        <v>5</v>
      </c>
    </row>
    <row r="581" spans="1:4" ht="13.2" x14ac:dyDescent="0.25">
      <c r="A581" s="1" t="s">
        <v>587</v>
      </c>
      <c r="B581" t="str">
        <f ca="1">IFERROR(__xludf.DUMMYFUNCTION("GOOGLETRANSLATE(B581,""en"",""hi"")"),"भाई khna क्या chahata ज ...... हा पीटीए ज ..Garni jyada पीडी राय ज ..")</f>
        <v>भाई khna क्या chahata ज ...... हा पीटीए ज ..Garni jyada पीडी राय ज ..</v>
      </c>
      <c r="C581" s="1" t="s">
        <v>7</v>
      </c>
      <c r="D581" s="1" t="s">
        <v>5</v>
      </c>
    </row>
    <row r="582" spans="1:4" ht="13.2" x14ac:dyDescent="0.25">
      <c r="A582" s="1" t="s">
        <v>588</v>
      </c>
      <c r="B582" t="str">
        <f ca="1">IFERROR(__xludf.DUMMYFUNCTION("GOOGLETRANSLATE(B582,""en"",""hi"")"),"Kisne नापसंद किया maaderchod🤣🤣🤣🤣🖕🖕🖕🖕")</f>
        <v>Kisne नापसंद किया maaderchod🤣🤣🤣🤣🖕🖕🖕🖕</v>
      </c>
      <c r="C582" s="1" t="s">
        <v>4</v>
      </c>
      <c r="D582" s="1" t="s">
        <v>29</v>
      </c>
    </row>
    <row r="583" spans="1:4" ht="13.2" x14ac:dyDescent="0.25">
      <c r="A583" s="1" t="s">
        <v>589</v>
      </c>
      <c r="B583" t="str">
        <f ca="1">IFERROR(__xludf.DUMMYFUNCTION("GOOGLETRANSLATE(B583,""en"",""hi"")"),"सूरत गुजरात")</f>
        <v>सूरत गुजरात</v>
      </c>
      <c r="C583" s="1" t="s">
        <v>7</v>
      </c>
      <c r="D583" s="1" t="s">
        <v>5</v>
      </c>
    </row>
    <row r="584" spans="1:4" ht="13.2" x14ac:dyDescent="0.25">
      <c r="A584" s="1" t="s">
        <v>590</v>
      </c>
      <c r="B584" t="str">
        <f ca="1">IFERROR(__xludf.DUMMYFUNCTION("GOOGLETRANSLATE(B584,""en"",""hi"")"),"@Koshal शर्मा ना माई पाकिस्तान से न कोई कश्मीरी gf मेरी। माई संयुक्त राष्ट्र ladkiyo ko
Bechara बोला Jinke saath ऐसा हुआ, करने के लिए हुआ हो अगर। Dhyaan से padho।")</f>
        <v>@Koshal शर्मा ना माई पाकिस्तान से न कोई कश्मीरी gf मेरी। माई संयुक्त राष्ट्र ladkiyo ko
Bechara बोला Jinke saath ऐसा हुआ, करने के लिए हुआ हो अगर। Dhyaan से padho।</v>
      </c>
      <c r="C584" s="1" t="s">
        <v>7</v>
      </c>
      <c r="D584" s="1" t="s">
        <v>5</v>
      </c>
    </row>
    <row r="585" spans="1:4" ht="13.2" x14ac:dyDescent="0.25">
      <c r="A585" s="1" t="s">
        <v>591</v>
      </c>
      <c r="B585" t="str">
        <f ca="1">IFERROR(__xludf.DUMMYFUNCTION("GOOGLETRANSLATE(B585,""en"",""hi"")"),"Radi Jesa hotahe")</f>
        <v>Radi Jesa hotahe</v>
      </c>
      <c r="C585" s="1" t="s">
        <v>4</v>
      </c>
      <c r="D585" s="1" t="s">
        <v>29</v>
      </c>
    </row>
    <row r="586" spans="1:4" ht="13.2" x14ac:dyDescent="0.25">
      <c r="A586" s="1" t="s">
        <v>592</v>
      </c>
      <c r="B586" t="str">
        <f ca="1">IFERROR(__xludf.DUMMYFUNCTION("GOOGLETRANSLATE(B586,""en"",""hi"")"),"नारीवादी धरती का bojh हेन। झूठी मामलों Ladko ko Fasana करके। Bahut हाय
नीच aur ghatiya होते हेन नारीवादियों लॉग।")</f>
        <v>नारीवादी धरती का bojh हेन। झूठी मामलों Ladko ko Fasana करके। Bahut हाय
नीच aur ghatiya होते हेन नारीवादियों लॉग।</v>
      </c>
      <c r="C586" s="1" t="s">
        <v>13</v>
      </c>
      <c r="D586" s="1" t="s">
        <v>29</v>
      </c>
    </row>
    <row r="587" spans="1:4" ht="13.2" x14ac:dyDescent="0.25">
      <c r="A587" s="1" t="s">
        <v>593</v>
      </c>
      <c r="B587" t="str">
        <f ca="1">IFERROR(__xludf.DUMMYFUNCTION("GOOGLETRANSLATE(B587,""en"",""hi"")"),"तू bolna सिख .zubaan ko एसएएफ kr..rati ratai बात suna भाई pehli लंगर
raha..apne समीक्षा theek से दिया नै या बोलता aap ko पर देख dekhne hai k nahi..to
भाई तेरे समीक्षा का Faida क्या")</f>
        <v>तू bolna सिख .zubaan ko एसएएफ kr..rati ratai बात suna भाई pehli लंगर
raha..apne समीक्षा theek से दिया नै या बोलता aap ko पर देख dekhne hai k nahi..to
भाई तेरे समीक्षा का Faida क्या</v>
      </c>
      <c r="C587" s="1" t="s">
        <v>13</v>
      </c>
      <c r="D587" s="1" t="s">
        <v>5</v>
      </c>
    </row>
    <row r="588" spans="1:4" ht="13.2" x14ac:dyDescent="0.25">
      <c r="A588" s="1" t="s">
        <v>594</v>
      </c>
      <c r="B588" t="str">
        <f ca="1">IFERROR(__xludf.DUMMYFUNCTION("GOOGLETRANSLATE(B588,""en"",""hi"")"),"कुछ साल पहले मैं भी एक चाँद कें करीब गया था
फिर उसके बाप क़ो पता चल गया औऱ फिर
संपर्क टूट गया
😂 😂 😂 😂")</f>
        <v>कुछ साल पहले मैं भी एक चाँद कें करीब गया था
फिर उसके बाप क़ो पता चल गया औऱ फिर
संपर्क टूट गया
😂 😂 😂 😂</v>
      </c>
      <c r="C588" s="1" t="s">
        <v>7</v>
      </c>
      <c r="D588" s="1" t="s">
        <v>5</v>
      </c>
    </row>
    <row r="589" spans="1:4" ht="13.2" x14ac:dyDescent="0.25">
      <c r="A589" s="1" t="s">
        <v>595</v>
      </c>
      <c r="B589" t="str">
        <f ca="1">IFERROR(__xludf.DUMMYFUNCTION("GOOGLETRANSLATE(B589,""en"",""hi"")"),"Samlangigta क्या होता hai?")</f>
        <v>Samlangigta क्या होता hai?</v>
      </c>
      <c r="C589" s="1" t="s">
        <v>7</v>
      </c>
      <c r="D589" s="1" t="s">
        <v>5</v>
      </c>
    </row>
    <row r="590" spans="1:4" ht="13.2" x14ac:dyDescent="0.25">
      <c r="A590" s="1" t="s">
        <v>596</v>
      </c>
      <c r="B590" t="str">
        <f ca="1">IFERROR(__xludf.DUMMYFUNCTION("GOOGLETRANSLATE(B590,""en"",""hi"")"),"शर्म आती है ऐसे कमैंट्स पढ़कर ... अगर आप अपना जवाब सही भाषा मे नही दे सकते तो
अपनी ग्रहभाषा जिसे आपने शायद अपने माता पिता से सीखा है का प्रयोग करके अपने
खानदान का नाम तो ना रोशन करे ..
आपके विचारों और अभिव्यक्तियों की यहां कदर होती ह परन्तु कुछ असामाजिक त"&amp;"त्वों को
बोलने का अधिकार भी नही देना चाहिये जिस तरह से य बोलते है इन्हें प्रमाणित
ट्रोलर घोषित कर देना चाहिये")</f>
        <v>शर्म आती है ऐसे कमैंट्स पढ़कर ... अगर आप अपना जवाब सही भाषा मे नही दे सकते तो
अपनी ग्रहभाषा जिसे आपने शायद अपने माता पिता से सीखा है का प्रयोग करके अपने
खानदान का नाम तो ना रोशन करे ..
आपके विचारों और अभिव्यक्तियों की यहां कदर होती ह परन्तु कुछ असामाजिक तत्वों को
बोलने का अधिकार भी नही देना चाहिये जिस तरह से य बोलते है इन्हें प्रमाणित
ट्रोलर घोषित कर देना चाहिये</v>
      </c>
      <c r="C590" s="1" t="s">
        <v>13</v>
      </c>
      <c r="D590" s="1" t="s">
        <v>5</v>
      </c>
    </row>
    <row r="591" spans="1:4" ht="13.2" x14ac:dyDescent="0.25">
      <c r="A591" s="1" t="s">
        <v>597</v>
      </c>
      <c r="B591" t="str">
        <f ca="1">IFERROR(__xludf.DUMMYFUNCTION("GOOGLETRANSLATE(B591,""en"",""hi"")"),"@gaurav nare जय भवानी जय शिवराय")</f>
        <v>@gaurav nare जय भवानी जय शिवराय</v>
      </c>
      <c r="C591" s="1" t="s">
        <v>7</v>
      </c>
      <c r="D591" s="1" t="s">
        <v>5</v>
      </c>
    </row>
    <row r="592" spans="1:4" ht="13.2" x14ac:dyDescent="0.25">
      <c r="A592" s="1" t="s">
        <v>598</v>
      </c>
      <c r="B592" t="str">
        <f ca="1">IFERROR(__xludf.DUMMYFUNCTION("GOOGLETRANSLATE(B592,""en"",""hi"")"),"ए जे kl bs अक्षय कुमार BNA rhe hai करने के लिए सर्वश्रेष्ठ फिल्म")</f>
        <v>ए जे kl bs अक्षय कुमार BNA rhe hai करने के लिए सर्वश्रेष्ठ फिल्म</v>
      </c>
      <c r="C592" s="1" t="s">
        <v>7</v>
      </c>
      <c r="D592" s="1" t="s">
        <v>5</v>
      </c>
    </row>
    <row r="593" spans="1:4" ht="13.2" x14ac:dyDescent="0.25">
      <c r="A593" s="1" t="s">
        <v>599</v>
      </c>
      <c r="B593" t="str">
        <f ca="1">IFERROR(__xludf.DUMMYFUNCTION("GOOGLETRANSLATE(B593,""en"",""hi"")"),"[04:40] (https://www.youtube.com/watch?v=ZzsAuDkXq1M&amp;t=4m40s)
लड़की Chasmhe बड़े अच्छे hai aapke
वह- मेरी पत्नी Layi थी
😇😇")</f>
        <v>[04:40] (https://www.youtube.com/watch?v=ZzsAuDkXq1M&amp;t=4m40s)
लड़की Chasmhe बड़े अच्छे hai aapke
वह- मेरी पत्नी Layi थी
😇😇</v>
      </c>
      <c r="C593" s="1" t="s">
        <v>7</v>
      </c>
      <c r="D593" s="1" t="s">
        <v>5</v>
      </c>
    </row>
    <row r="594" spans="1:4" ht="13.2" x14ac:dyDescent="0.25">
      <c r="A594" s="1" t="s">
        <v>600</v>
      </c>
      <c r="B594" t="str">
        <f ca="1">IFERROR(__xludf.DUMMYFUNCTION("GOOGLETRANSLATE(B594,""en"",""hi"")"),"Chutiya उदारवादी 😡😡😡😡")</f>
        <v>Chutiya उदारवादी 😡😡😡😡</v>
      </c>
      <c r="C594" s="1" t="s">
        <v>4</v>
      </c>
      <c r="D594" s="1" t="s">
        <v>5</v>
      </c>
    </row>
    <row r="595" spans="1:4" ht="13.2" x14ac:dyDescent="0.25">
      <c r="A595" s="1" t="s">
        <v>601</v>
      </c>
      <c r="B595" t="str">
        <f ca="1">IFERROR(__xludf.DUMMYFUNCTION("GOOGLETRANSLATE(B595,""en"",""hi"")"),"डे देते को 😂Bhaiya विफल चेतावनी ...")</f>
        <v>डे देते को 😂Bhaiya विफल चेतावनी ...</v>
      </c>
      <c r="C595" s="1" t="s">
        <v>7</v>
      </c>
      <c r="D595" s="1" t="s">
        <v>5</v>
      </c>
    </row>
    <row r="596" spans="1:4" ht="13.2" x14ac:dyDescent="0.25">
      <c r="A596" s="1" t="s">
        <v>602</v>
      </c>
      <c r="B596" t="str">
        <f ca="1">IFERROR(__xludf.DUMMYFUNCTION("GOOGLETRANSLATE(B596,""en"",""hi"")"),"Lallantop तुमने गूगल करके पता किया है गूगल करके मेरे ख्याल से आपको पता
नहीं था")</f>
        <v>Lallantop तुमने गूगल करके पता किया है गूगल करके मेरे ख्याल से आपको पता
नहीं था</v>
      </c>
      <c r="C596" s="1" t="s">
        <v>7</v>
      </c>
      <c r="D596" s="1" t="s">
        <v>5</v>
      </c>
    </row>
    <row r="597" spans="1:4" ht="13.2" x14ac:dyDescent="0.25">
      <c r="A597" s="1" t="s">
        <v>603</v>
      </c>
      <c r="B597" t="str">
        <f ca="1">IFERROR(__xludf.DUMMYFUNCTION("GOOGLETRANSLATE(B597,""en"",""hi"")"),"Anuradi रॉय N.D.T.V KA मलिक HAI uski CHACHERI Behan HAI। PARNAV रॉय KI है Inka
Kaam KEWAL हिंदुस्तान को बदनाम कर्ण HAI YE हिंदुस्तान मुझे पाकिस्तान के liye
Kaam KAR रहे है। ANTAKWADIO KO MADADAT PAHUCHE KA kaam KAR रहे है")</f>
        <v>Anuradi रॉय N.D.T.V KA मलिक HAI uski CHACHERI Behan HAI। PARNAV रॉय KI है Inka
Kaam KEWAL हिंदुस्तान को बदनाम कर्ण HAI YE हिंदुस्तान मुझे पाकिस्तान के liye
Kaam KAR रहे है। ANTAKWADIO KO MADADAT PAHUCHE KA kaam KAR रहे है</v>
      </c>
      <c r="C597" s="1" t="s">
        <v>13</v>
      </c>
      <c r="D597" s="1" t="s">
        <v>5</v>
      </c>
    </row>
    <row r="598" spans="1:4" ht="13.2" x14ac:dyDescent="0.25">
      <c r="A598" s="1" t="s">
        <v>604</v>
      </c>
      <c r="B598" t="str">
        <f ca="1">IFERROR(__xludf.DUMMYFUNCTION("GOOGLETRANSLATE(B598,""en"",""hi"")"),"bilkul साही")</f>
        <v>bilkul साही</v>
      </c>
      <c r="C598" s="1" t="s">
        <v>7</v>
      </c>
      <c r="D598" s="1" t="s">
        <v>5</v>
      </c>
    </row>
    <row r="599" spans="1:4" ht="13.2" x14ac:dyDescent="0.25">
      <c r="A599" s="1" t="s">
        <v>605</v>
      </c>
      <c r="B599" t="str">
        <f ca="1">IFERROR(__xludf.DUMMYFUNCTION("GOOGLETRANSLATE(B599,""en"",""hi"")"),"अभय Kiun bakchodi karta Hei प्रत्यक्ष bolna कुछ kam ढांडा hai नही तो akke
कैमरा ke सामने bethgaya अपना chutiye Jesa राय liye, itna hi समस्या Abey
जेक Marja Kise farak पड़ता हैं तो हाई, bhokrah hai bekar।")</f>
        <v>अभय Kiun bakchodi karta Hei प्रत्यक्ष bolna कुछ kam ढांडा hai नही तो akke
कैमरा ke सामने bethgaya अपना chutiye Jesa राय liye, itna hi समस्या Abey
जेक Marja Kise farak पड़ता हैं तो हाई, bhokrah hai bekar।</v>
      </c>
      <c r="C599" s="1" t="s">
        <v>4</v>
      </c>
      <c r="D599" s="1" t="s">
        <v>5</v>
      </c>
    </row>
    <row r="600" spans="1:4" ht="13.2" x14ac:dyDescent="0.25">
      <c r="A600" s="1" t="s">
        <v>606</v>
      </c>
      <c r="B600" t="str">
        <f ca="1">IFERROR(__xludf.DUMMYFUNCTION("GOOGLETRANSLATE(B600,""en"",""hi"")"),"बास अब yaha फिल्म पदोन्नति हाय bacha था जय ho..koi CHIJ ईएसआई ज jo apne Chhodi
ज? ajkl dd खबर हाय Sabse सबसे अच्छा ज बाकि सब bkwas ..bsdk खबर chnl हो हाय dikhao wo
फिल्म nhi")</f>
        <v>बास अब yaha फिल्म पदोन्नति हाय bacha था जय ho..koi CHIJ ईएसआई ज jo apne Chhodi
ज? ajkl dd खबर हाय Sabse सबसे अच्छा ज बाकि सब bkwas ..bsdk खबर chnl हो हाय dikhao wo
फिल्म nhi</v>
      </c>
      <c r="C600" s="1" t="s">
        <v>4</v>
      </c>
      <c r="D600" s="1" t="s">
        <v>5</v>
      </c>
    </row>
    <row r="601" spans="1:4" ht="13.2" x14ac:dyDescent="0.25">
      <c r="A601" s="1" t="s">
        <v>607</v>
      </c>
      <c r="B601" t="str">
        <f ca="1">IFERROR(__xludf.DUMMYFUNCTION("GOOGLETRANSLATE(B601,""en"",""hi"")"),"Shadio मुझे kanun किआ kam? प्रहार shadi kote hai टब AIDWA अप ne मा ke पैट मुझे होते
hai? तु ek viapar hai kanun ke लिया। औरत को ahashan Hona chaia की उपयोग Ek Ek
घर मिल राहा hai। हर हर गंगा BHARAR KI नंगा")</f>
        <v>Shadio मुझे kanun किआ kam? प्रहार shadi kote hai टब AIDWA अप ne मा ke पैट मुझे होते
hai? तु ek viapar hai kanun ke लिया। औरत को ahashan Hona chaia की उपयोग Ek Ek
घर मिल राहा hai। हर हर गंगा BHARAR KI नंगा</v>
      </c>
      <c r="C601" s="1" t="s">
        <v>13</v>
      </c>
      <c r="D601" s="1" t="s">
        <v>5</v>
      </c>
    </row>
    <row r="602" spans="1:4" ht="13.2" x14ac:dyDescent="0.25">
      <c r="A602" s="1" t="s">
        <v>608</v>
      </c>
      <c r="B602" t="str">
        <f ca="1">IFERROR(__xludf.DUMMYFUNCTION("GOOGLETRANSLATE(B602,""en"",""hi"")"),"3 Larki Itni आधुनिक hai ki fuk लगने बराबर उर jayegi वो")</f>
        <v>3 Larki Itni आधुनिक hai ki fuk लगने बराबर उर jayegi वो</v>
      </c>
      <c r="C602" s="1" t="s">
        <v>13</v>
      </c>
      <c r="D602" s="1" t="s">
        <v>5</v>
      </c>
    </row>
    <row r="603" spans="1:4" ht="13.2" x14ac:dyDescent="0.25">
      <c r="A603" s="1" t="s">
        <v>609</v>
      </c>
      <c r="B603" t="str">
        <f ca="1">IFERROR(__xludf.DUMMYFUNCTION("GOOGLETRANSLATE(B603,""en"",""hi"")"),"फिर करने के लिए Aagya lallanton sudhrega nhi")</f>
        <v>फिर करने के लिए Aagya lallanton sudhrega nhi</v>
      </c>
      <c r="C603" s="1" t="s">
        <v>13</v>
      </c>
      <c r="D603" s="1" t="s">
        <v>5</v>
      </c>
    </row>
    <row r="604" spans="1:4" ht="13.2" x14ac:dyDescent="0.25">
      <c r="A604" s="1" t="s">
        <v>610</v>
      </c>
      <c r="B604" t="str">
        <f ca="1">IFERROR(__xludf.DUMMYFUNCTION("GOOGLETRANSLATE(B604,""en"",""hi"")"),"दीक्षा शर्मा ने भी iss फिल्म को 5/5 सितारों diye hain aur bohot शानदार फिल्म
bataai hai ...")</f>
        <v>दीक्षा शर्मा ने भी iss फिल्म को 5/5 सितारों diye hain aur bohot शानदार फिल्म
bataai hai ...</v>
      </c>
      <c r="C604" s="1" t="s">
        <v>7</v>
      </c>
      <c r="D604" s="1" t="s">
        <v>5</v>
      </c>
    </row>
    <row r="605" spans="1:4" ht="13.2" x14ac:dyDescent="0.25">
      <c r="A605" s="1" t="s">
        <v>611</v>
      </c>
      <c r="B605" t="str">
        <f ca="1">IFERROR(__xludf.DUMMYFUNCTION("GOOGLETRANSLATE(B605,""en"",""hi"")"),"Sbse jyada Chutiyapa समीक्षा krta ज तु लोंदा ISME kch व्यक्त Krna nhi अता ज
आईएसई पीटीए नी kaise समीक्षा DNE वाला BNA दिया घृणित लोंदा 😡👎")</f>
        <v>Sbse jyada Chutiyapa समीक्षा krta ज तु लोंदा ISME kch व्यक्त Krna nhi अता ज
आईएसई पीटीए नी kaise समीक्षा DNE वाला BNA दिया घृणित लोंदा 😡👎</v>
      </c>
      <c r="C605" s="1" t="s">
        <v>4</v>
      </c>
      <c r="D605" s="1" t="s">
        <v>5</v>
      </c>
    </row>
    <row r="606" spans="1:4" ht="13.2" x14ac:dyDescent="0.25">
      <c r="A606" s="1" t="s">
        <v>612</v>
      </c>
      <c r="B606" t="str">
        <f ca="1">IFERROR(__xludf.DUMMYFUNCTION("GOOGLETRANSLATE(B606,""en"",""hi"")"),"Bahot हाय ghatiya या Gandi फिल्म वह कबीर शिंग esse ghatiya मूवी Hohi नही
sakti। । । ।")</f>
        <v>Bahot हाय ghatiya या Gandi फिल्म वह कबीर शिंग esse ghatiya मूवी Hohi नही
sakti। । । ।</v>
      </c>
      <c r="C606" s="1" t="s">
        <v>13</v>
      </c>
      <c r="D606" s="1" t="s">
        <v>5</v>
      </c>
    </row>
    <row r="607" spans="1:4" ht="13.2" x14ac:dyDescent="0.25">
      <c r="A607" s="1" t="s">
        <v>613</v>
      </c>
      <c r="B607" t="str">
        <f ca="1">IFERROR(__xludf.DUMMYFUNCTION("GOOGLETRANSLATE(B607,""en"",""hi"")"),"@Silly विवाद करनेवाला गांड तुझे marwana hai aur पता mujse माँग राहा hai।")</f>
        <v>@Silly विवाद करनेवाला गांड तुझे marwana hai aur पता mujse माँग राहा hai।</v>
      </c>
      <c r="C607" s="1" t="s">
        <v>4</v>
      </c>
      <c r="D607" s="1" t="s">
        <v>29</v>
      </c>
    </row>
    <row r="608" spans="1:4" ht="13.2" x14ac:dyDescent="0.25">
      <c r="A608" s="1" t="s">
        <v>614</v>
      </c>
      <c r="B608" t="str">
        <f ca="1">IFERROR(__xludf.DUMMYFUNCTION("GOOGLETRANSLATE(B608,""en"",""hi"")"),"कृपया eski प्रेमिका कुछ ना काई दर ek sath गुजरी hai dono बोलो")</f>
        <v>कृपया eski प्रेमिका कुछ ना काई दर ek sath गुजरी hai dono बोलो</v>
      </c>
      <c r="C608" s="1" t="s">
        <v>13</v>
      </c>
      <c r="D608" s="1" t="s">
        <v>29</v>
      </c>
    </row>
    <row r="609" spans="1:4" ht="13.2" x14ac:dyDescent="0.25">
      <c r="A609" s="1" t="s">
        <v>615</v>
      </c>
      <c r="B609" t="str">
        <f ca="1">IFERROR(__xludf.DUMMYFUNCTION("GOOGLETRANSLATE(B609,""en"",""hi"")"),"भाई जोकर फिल्म कश्मीर विश्लेषण करो n कृपया bohot कठिन हिटिंग फिल्म ज")</f>
        <v>भाई जोकर फिल्म कश्मीर विश्लेषण करो n कृपया bohot कठिन हिटिंग फिल्म ज</v>
      </c>
      <c r="C609" s="1" t="s">
        <v>7</v>
      </c>
      <c r="D609" s="1" t="s">
        <v>5</v>
      </c>
    </row>
    <row r="610" spans="1:4" ht="13.2" x14ac:dyDescent="0.25">
      <c r="A610" s="1" t="s">
        <v>616</v>
      </c>
      <c r="B610" t="str">
        <f ca="1">IFERROR(__xludf.DUMMYFUNCTION("GOOGLETRANSLATE(B610,""en"",""hi"")"),"अरुंधती राय आपको सरकार पर नहीं, देश पर विश्वास नहीं। आप बाहर किसी देश में
रुकना हो जाईऐ। आप जैसे लोग गंद मचा सकते हैं, कुछ अच्छा नहीं कर सकते।")</f>
        <v>अरुंधती राय आपको सरकार पर नहीं, देश पर विश्वास नहीं। आप बाहर किसी देश में
रुकना हो जाईऐ। आप जैसे लोग गंद मचा सकते हैं, कुछ अच्छा नहीं कर सकते।</v>
      </c>
      <c r="C610" s="1" t="s">
        <v>13</v>
      </c>
      <c r="D610" s="1" t="s">
        <v>5</v>
      </c>
    </row>
    <row r="611" spans="1:4" ht="13.2" x14ac:dyDescent="0.25">
      <c r="A611" s="1" t="s">
        <v>617</v>
      </c>
      <c r="B611" t="str">
        <f ca="1">IFERROR(__xludf.DUMMYFUNCTION("GOOGLETRANSLATE(B611,""en"",""hi"")"),"मूवी mein Shuru ke 1 Ghante का chutiyapa नही jhelaya के हठ di मेने कुछ
दीन Pahle हाय kisi ne यूट्यूब बराबर डाली थी")</f>
        <v>मूवी mein Shuru ke 1 Ghante का chutiyapa नही jhelaya के हठ di मेने कुछ
दीन Pahle हाय kisi ne यूट्यूब बराबर डाली थी</v>
      </c>
      <c r="C611" s="1" t="s">
        <v>7</v>
      </c>
      <c r="D611" s="1" t="s">
        <v>5</v>
      </c>
    </row>
    <row r="612" spans="1:4" ht="13.2" x14ac:dyDescent="0.25">
      <c r="A612" s="1" t="s">
        <v>618</v>
      </c>
      <c r="B612" t="str">
        <f ca="1">IFERROR(__xludf.DUMMYFUNCTION("GOOGLETRANSLATE(B612,""en"",""hi"")"),"साही बोले भाई 👍")</f>
        <v>साही बोले भाई 👍</v>
      </c>
      <c r="C612" s="1" t="s">
        <v>7</v>
      </c>
      <c r="D612" s="1" t="s">
        <v>5</v>
      </c>
    </row>
    <row r="613" spans="1:4" ht="13.2" x14ac:dyDescent="0.25">
      <c r="A613" s="1" t="s">
        <v>619</v>
      </c>
      <c r="B613" t="str">
        <f ca="1">IFERROR(__xludf.DUMMYFUNCTION("GOOGLETRANSLATE(B613,""en"",""hi"")"),"इसको abhitak गिरफ्तारी क्यूं Nehi किया")</f>
        <v>इसको abhitak गिरफ्तारी क्यूं Nehi किया</v>
      </c>
      <c r="C613" s="1" t="s">
        <v>4</v>
      </c>
      <c r="D613" s="1" t="s">
        <v>5</v>
      </c>
    </row>
    <row r="614" spans="1:4" ht="13.2" x14ac:dyDescent="0.25">
      <c r="A614" s="1" t="s">
        <v>620</v>
      </c>
      <c r="B614" t="str">
        <f ca="1">IFERROR(__xludf.DUMMYFUNCTION("GOOGLETRANSLATE(B614,""en"",""hi"")"),"आप जो भी कहो ghatiya hai करने के लिए फिल्म")</f>
        <v>आप जो भी कहो ghatiya hai करने के लिए फिल्म</v>
      </c>
      <c r="C614" s="1" t="s">
        <v>7</v>
      </c>
      <c r="D614" s="1" t="s">
        <v>5</v>
      </c>
    </row>
    <row r="615" spans="1:4" ht="13.2" x14ac:dyDescent="0.25">
      <c r="A615" s="1" t="s">
        <v>621</v>
      </c>
      <c r="B615" t="str">
        <f ca="1">IFERROR(__xludf.DUMMYFUNCTION("GOOGLETRANSLATE(B615,""en"",""hi"")"),"भाई तुम्हारा नारीवादी का वर्णन कुछ hadh तक Thik था .... लेकिन उदारवादी ka
विवरण से पीटीए lgta hai ..... तुम dogle हो ......")</f>
        <v>भाई तुम्हारा नारीवादी का वर्णन कुछ hadh तक Thik था .... लेकिन उदारवादी ka
विवरण से पीटीए lgta hai ..... तुम dogle हो ......</v>
      </c>
      <c r="C615" s="1" t="s">
        <v>4</v>
      </c>
      <c r="D615" s="1" t="s">
        <v>5</v>
      </c>
    </row>
    <row r="616" spans="1:4" ht="13.2" x14ac:dyDescent="0.25">
      <c r="A616" s="1" t="s">
        <v>622</v>
      </c>
      <c r="B616" t="str">
        <f ca="1">IFERROR(__xludf.DUMMYFUNCTION("GOOGLETRANSLATE(B616,""en"",""hi"")"),"हाँ साहब, तों सरकार मीटर hame Ratti भर भी Viswas nhi h ,,,, तो हैम nhi डी skte
व्यक्तिगत जानकारी es सरकार को क्यु की तु साड़ी जानकारी sirf या sirf
[#Nagpur] (http://www.youtube.com/results?search_query=%23Nagpur)
[#Headquarter] (http://www.youtube.com/res"&amp;"ults?search_query=%23headquarter) कश्मीर
liye wo तों ko ki ja RHI ज ,,, aur हैम Jante ज इकट्ठा
[#Lynching] (http://www.youtube.com/results?search_query=%23Lynching),
[#RacialProfiling] (http://www.youtube.com/results?search_query=%23RacialProfiling)
liye "&amp;"उपयोग krenge k!")</f>
        <v>हाँ साहब, तों सरकार मीटर hame Ratti भर भी Viswas nhi h ,,,, तो हैम nhi डी skte
व्यक्तिगत जानकारी es सरकार को क्यु की तु साड़ी जानकारी sirf या sirf
[#Nagpur] (http://www.youtube.com/results?search_query=%23Nagpur)
[#Headquarter] (http://www.youtube.com/results?search_query=%23headquarter) कश्मीर
liye wo तों ko ki ja RHI ज ,,, aur हैम Jante ज इकट्ठा
[#Lynching] (http://www.youtube.com/results?search_query=%23Lynching),
[#RacialProfiling] (http://www.youtube.com/results?search_query=%23RacialProfiling)
liye उपयोग krenge k!</v>
      </c>
      <c r="C616" s="1" t="s">
        <v>13</v>
      </c>
      <c r="D616" s="1" t="s">
        <v>5</v>
      </c>
    </row>
    <row r="617" spans="1:4" ht="13.2" x14ac:dyDescent="0.25">
      <c r="A617" s="1" t="s">
        <v>623</v>
      </c>
      <c r="B617" t="str">
        <f ca="1">IFERROR(__xludf.DUMMYFUNCTION("GOOGLETRANSLATE(B617,""en"",""hi"")"),"Lgta ज ek मीटर हाय ऐसी hu Jisne अब टी तु फिल्म नी Dekhi aur na dekhungi")</f>
        <v>Lgta ज ek मीटर हाय ऐसी hu Jisne अब टी तु फिल्म नी Dekhi aur na dekhungi</v>
      </c>
      <c r="C617" s="1" t="s">
        <v>7</v>
      </c>
      <c r="D617" s="1" t="s">
        <v>5</v>
      </c>
    </row>
    <row r="618" spans="1:4" ht="13.2" x14ac:dyDescent="0.25">
      <c r="A618" s="1" t="s">
        <v>624</v>
      </c>
      <c r="B618" t="str">
        <f ca="1">IFERROR(__xludf.DUMMYFUNCTION("GOOGLETRANSLATE(B618,""en"",""hi"")"),"Kisike upar हाथ uthana ठीक नहीं है")</f>
        <v>Kisike upar हाथ uthana ठीक नहीं है</v>
      </c>
      <c r="C618" s="1" t="s">
        <v>13</v>
      </c>
      <c r="D618" s="1" t="s">
        <v>5</v>
      </c>
    </row>
    <row r="619" spans="1:4" ht="13.2" x14ac:dyDescent="0.25">
      <c r="A619" s="1" t="s">
        <v>625</v>
      </c>
      <c r="B619" t="str">
        <f ca="1">IFERROR(__xludf.DUMMYFUNCTION("GOOGLETRANSLATE(B619,""en"",""hi"")"),"जय श्रीराम")</f>
        <v>जय श्रीराम</v>
      </c>
      <c r="C619" s="1" t="s">
        <v>7</v>
      </c>
      <c r="D619" s="1" t="s">
        <v>5</v>
      </c>
    </row>
    <row r="620" spans="1:4" ht="13.2" x14ac:dyDescent="0.25">
      <c r="A620" s="1" t="s">
        <v>626</v>
      </c>
      <c r="B620" t="str">
        <f ca="1">IFERROR(__xludf.DUMMYFUNCTION("GOOGLETRANSLATE(B620,""en"",""hi"")"),"Bht ACCH")</f>
        <v>Bht ACCH</v>
      </c>
      <c r="C620" s="1" t="s">
        <v>7</v>
      </c>
      <c r="D620" s="1" t="s">
        <v>5</v>
      </c>
    </row>
    <row r="621" spans="1:4" ht="13.2" x14ac:dyDescent="0.25">
      <c r="A621" s="1" t="s">
        <v>627</v>
      </c>
      <c r="B621" t="str">
        <f ca="1">IFERROR(__xludf.DUMMYFUNCTION("GOOGLETRANSLATE(B621,""en"",""hi"")"),"बी बी लाइट गई हैं")</f>
        <v>बी बी लाइट गई हैं</v>
      </c>
      <c r="C621" s="1" t="s">
        <v>7</v>
      </c>
      <c r="D621" s="1" t="s">
        <v>5</v>
      </c>
    </row>
    <row r="622" spans="1:4" ht="13.2" x14ac:dyDescent="0.25">
      <c r="A622" s="1" t="s">
        <v>628</v>
      </c>
      <c r="B622" t="str">
        <f ca="1">IFERROR(__xludf.DUMMYFUNCTION("GOOGLETRANSLATE(B622,""en"",""hi"")"),"कॉन वीडियो भाई")</f>
        <v>कॉन वीडियो भाई</v>
      </c>
      <c r="C622" s="1" t="s">
        <v>7</v>
      </c>
      <c r="D622" s="1" t="s">
        <v>5</v>
      </c>
    </row>
    <row r="623" spans="1:4" ht="13.2" x14ac:dyDescent="0.25">
      <c r="A623" s="1" t="s">
        <v>629</v>
      </c>
      <c r="B623" t="str">
        <f ca="1">IFERROR(__xludf.DUMMYFUNCTION("GOOGLETRANSLATE(B623,""en"",""hi"")"),"रूस ने मुझे जो kanun था Pahle साही था wo। Ye ek mansik bimari hai Iska
उपचार Hona chahiye। क्योंकि होती करने के लिए कोई भी अप्राकृतिक आदत bimari हाय
h.Defence Ko हर tarah से स्वस्थ कर्मियों की zarurat एच। सुप्रीम कोर्ट ने
unhe न्याय किया Kyoki wo व्यक्ति "&amp;"hai उनको भी समाज भी मुझे ज unke rahna
sath भेदभाव n ho.but हर व्यक्ति रक्षा (सेना) के liye Parfect हो।
ये Zaruri NVI को")</f>
        <v>रूस ने मुझे जो kanun था Pahle साही था wo। Ye ek mansik bimari hai Iska
उपचार Hona chahiye। क्योंकि होती करने के लिए कोई भी अप्राकृतिक आदत bimari हाय
h.Defence Ko हर tarah से स्वस्थ कर्मियों की zarurat एच। सुप्रीम कोर्ट ने
unhe न्याय किया Kyoki wo व्यक्ति hai उनको भी समाज भी मुझे ज unke rahna
sath भेदभाव n ho.but हर व्यक्ति रक्षा (सेना) के liye Parfect हो।
ये Zaruri NVI को</v>
      </c>
      <c r="C623" s="1" t="s">
        <v>13</v>
      </c>
      <c r="D623" s="1" t="s">
        <v>5</v>
      </c>
    </row>
    <row r="624" spans="1:4" ht="13.2" x14ac:dyDescent="0.25">
      <c r="A624" s="1" t="s">
        <v>630</v>
      </c>
      <c r="B624" t="str">
        <f ca="1">IFERROR(__xludf.DUMMYFUNCTION("GOOGLETRANSLATE(B624,""en"",""hi"")"),"Achha था वीडियो")</f>
        <v>Achha था वीडियो</v>
      </c>
      <c r="C624" s="1" t="s">
        <v>7</v>
      </c>
      <c r="D624" s="1" t="s">
        <v>5</v>
      </c>
    </row>
    <row r="625" spans="1:4" ht="13.2" x14ac:dyDescent="0.25">
      <c r="A625" s="1" t="s">
        <v>631</v>
      </c>
      <c r="B625" t="str">
        <f ca="1">IFERROR(__xludf.DUMMYFUNCTION("GOOGLETRANSLATE(B625,""en"",""hi"")"),"पीला शर्ट जो हरियाणा से है में लड़का। यार में हरियाणा के जाटों को जानता हूँ
जो गे हैं। जाट होगा कोई तो भगवान उसे सुपर मैन बना कर भेजता है, जो एक साथ चार
लड़िकियों को ख़ुश करदेता है बिस्तर पर, यही घुसा हुआ है ना तुम्हारे दिमाग़ में?")</f>
        <v>पीला शर्ट जो हरियाणा से है में लड़का। यार में हरियाणा के जाटों को जानता हूँ
जो गे हैं। जाट होगा कोई तो भगवान उसे सुपर मैन बना कर भेजता है, जो एक साथ चार
लड़िकियों को ख़ुश करदेता है बिस्तर पर, यही घुसा हुआ है ना तुम्हारे दिमाग़ में?</v>
      </c>
      <c r="C625" s="1" t="s">
        <v>4</v>
      </c>
      <c r="D625" s="1" t="s">
        <v>5</v>
      </c>
    </row>
    <row r="626" spans="1:4" ht="13.2" x14ac:dyDescent="0.25">
      <c r="A626" s="1" t="s">
        <v>632</v>
      </c>
      <c r="B626" t="str">
        <f ca="1">IFERROR(__xludf.DUMMYFUNCTION("GOOGLETRANSLATE(B626,""en"",""hi"")"),"जियो दादा 😃")</f>
        <v>जियो दादा 😃</v>
      </c>
      <c r="C626" s="1" t="s">
        <v>7</v>
      </c>
      <c r="D626" s="1" t="s">
        <v>5</v>
      </c>
    </row>
    <row r="627" spans="1:4" ht="13.2" x14ac:dyDescent="0.25">
      <c r="A627" s="1" t="s">
        <v>633</v>
      </c>
      <c r="B627" t="str">
        <f ca="1">IFERROR(__xludf.DUMMYFUNCTION("GOOGLETRANSLATE(B627,""en"",""hi"")"),"Accha hai एनिमी भारत mein एनिमी नही hai Warna हाँ नकली एनिमी ko भी नारीवादी
Barbaad कर देंगे")</f>
        <v>Accha hai एनिमी भारत mein एनिमी नही hai Warna हाँ नकली एनिमी ko भी नारीवादी
Barbaad कर देंगे</v>
      </c>
      <c r="C627" s="1" t="s">
        <v>13</v>
      </c>
      <c r="D627" s="1" t="s">
        <v>5</v>
      </c>
    </row>
    <row r="628" spans="1:4" ht="13.2" x14ac:dyDescent="0.25">
      <c r="A628" s="1" t="s">
        <v>634</v>
      </c>
      <c r="B628" t="str">
        <f ca="1">IFERROR(__xludf.DUMMYFUNCTION("GOOGLETRANSLATE(B628,""en"",""hi"")"),"लैला, नंगे ke मुझे कुछ नही बोला kisi ne या बस कबीर सिंह ke मुझे नंगा
bolenge, लॉग jo कबीर सिंह को बुरा khte hai unhe Doremon समीक्षा कर्ण chahiye")</f>
        <v>लैला, नंगे ke मुझे कुछ नही बोला kisi ne या बस कबीर सिंह ke मुझे नंगा
bolenge, लॉग jo कबीर सिंह को बुरा khte hai unhe Doremon समीक्षा कर्ण chahiye</v>
      </c>
      <c r="C628" s="1" t="s">
        <v>13</v>
      </c>
      <c r="D628" s="1" t="s">
        <v>5</v>
      </c>
    </row>
    <row r="629" spans="1:4" ht="13.2" x14ac:dyDescent="0.25">
      <c r="A629" s="1" t="s">
        <v>635</v>
      </c>
      <c r="B629" t="str">
        <f ca="1">IFERROR(__xludf.DUMMYFUNCTION("GOOGLETRANSLATE(B629,""en"",""hi"")"),"अबे chootiya hai tu बिक्री")</f>
        <v>अबे chootiya hai tu बिक्री</v>
      </c>
      <c r="C629" s="1" t="s">
        <v>4</v>
      </c>
      <c r="D629" s="1" t="s">
        <v>5</v>
      </c>
    </row>
    <row r="630" spans="1:4" ht="13.2" x14ac:dyDescent="0.25">
      <c r="A630" s="1" t="s">
        <v>636</v>
      </c>
      <c r="B630" t="str">
        <f ca="1">IFERROR(__xludf.DUMMYFUNCTION("GOOGLETRANSLATE(B630,""en"",""hi"")"),"सहमत भाई .. lekin पुरी stori batadi यार .. Kamas kam लिख स्पॉइलर से भरा देते
की समीक्षा ..")</f>
        <v>सहमत भाई .. lekin पुरी stori batadi यार .. Kamas kam लिख स्पॉइलर से भरा देते
की समीक्षा ..</v>
      </c>
      <c r="C630" s="1" t="s">
        <v>7</v>
      </c>
      <c r="D630" s="1" t="s">
        <v>5</v>
      </c>
    </row>
    <row r="631" spans="1:4" ht="13.2" x14ac:dyDescent="0.25">
      <c r="A631" s="1" t="s">
        <v>637</v>
      </c>
      <c r="B631" t="str">
        <f ca="1">IFERROR(__xludf.DUMMYFUNCTION("GOOGLETRANSLATE(B631,""en"",""hi"")"),"ओह Satri .... मां chuda चल")</f>
        <v>ओह Satri .... मां chuda चल</v>
      </c>
      <c r="C631" s="1" t="s">
        <v>4</v>
      </c>
      <c r="D631" s="1" t="s">
        <v>29</v>
      </c>
    </row>
    <row r="632" spans="1:4" ht="13.2" x14ac:dyDescent="0.25">
      <c r="A632" s="1" t="s">
        <v>638</v>
      </c>
      <c r="B632" t="str">
        <f ca="1">IFERROR(__xludf.DUMMYFUNCTION("GOOGLETRANSLATE(B632,""en"",""hi"")"),"भाई पुरा साक्षात्कार पर देख ले उनका। आईएसएस br ख क्या बोले ज wo ख ध्यान से सूरज le")</f>
        <v>भाई पुरा साक्षात्कार पर देख ले उनका। आईएसएस br ख क्या बोले ज wo ख ध्यान से सूरज le</v>
      </c>
      <c r="C632" s="1" t="s">
        <v>7</v>
      </c>
      <c r="D632" s="1" t="s">
        <v>5</v>
      </c>
    </row>
    <row r="633" spans="1:4" ht="13.2" x14ac:dyDescent="0.25">
      <c r="A633" s="1" t="s">
        <v>639</v>
      </c>
      <c r="B633" t="str">
        <f ca="1">IFERROR(__xludf.DUMMYFUNCTION("GOOGLETRANSLATE(B633,""en"",""hi"")"),"Dabbang mein चुलबुल पांडे Rajjo ke बाप ke मार्ने ke baad usse Poochhe बीना
हाय uske Kapde पैक करके उपयोग shaade karne ke liye le Jaata Hai प्रहार की Rajjo ke
घर में maatam का mahaul था, lekin Bhaijan से कौन panga lega ... 😂😂😂 शाहिद
कपूर सल्लू भाई ke Ja"&amp;"isa badaa स्टार नही hai iseleye उपयोग लक्ष्य कर्ण आसान
hai।")</f>
        <v>Dabbang mein चुलबुल पांडे Rajjo ke बाप ke मार्ने ke baad usse Poochhe बीना
हाय uske Kapde पैक करके उपयोग shaade karne ke liye le Jaata Hai प्रहार की Rajjo ke
घर में maatam का mahaul था, lekin Bhaijan से कौन panga lega ... 😂😂😂 शाहिद
कपूर सल्लू भाई ke Jaisa badaa स्टार नही hai iseleye उपयोग लक्ष्य कर्ण आसान
hai।</v>
      </c>
      <c r="C633" s="1" t="s">
        <v>7</v>
      </c>
      <c r="D633" s="1" t="s">
        <v>5</v>
      </c>
    </row>
    <row r="634" spans="1:4" ht="13.2" x14ac:dyDescent="0.25">
      <c r="A634" s="1" t="s">
        <v>640</v>
      </c>
      <c r="B634" t="str">
        <f ca="1">IFERROR(__xludf.DUMMYFUNCTION("GOOGLETRANSLATE(B634,""en"",""hi"")"),"सर फिल्म मीटर जेबी ..ye dikhya gya h ki wo या ldkiyu कश्मीर sath ..... wo sirf प्रीति की
yaado से niklne ka कोशिश kr RHA था .... घंटा कोई तु हाय Sochta h..ki ek riste se
niklne कश्मीर liye dusre मीटर pdne की Koshish krta ज ... अपने मानव nature..isme ldka "&amp;"या
ldki वाली तो कोई बात हाय नी हुई")</f>
        <v>सर फिल्म मीटर जेबी ..ye dikhya gya h ki wo या ldkiyu कश्मीर sath ..... wo sirf प्रीति की
yaado से niklne ka कोशिश kr RHA था .... घंटा कोई तु हाय Sochta h..ki ek riste se
niklne कश्मीर liye dusre मीटर pdne की Koshish krta ज ... अपने मानव nature..isme ldka या
ldki वाली तो कोई बात हाय नी हुई</v>
      </c>
      <c r="C634" s="1" t="s">
        <v>7</v>
      </c>
      <c r="D634" s="1" t="s">
        <v>5</v>
      </c>
    </row>
    <row r="635" spans="1:4" ht="13.2" x14ac:dyDescent="0.25">
      <c r="A635" s="1" t="s">
        <v>641</v>
      </c>
      <c r="B635" t="str">
        <f ca="1">IFERROR(__xludf.DUMMYFUNCTION("GOOGLETRANSLATE(B635,""en"",""hi"")"),"Acha अच्छी सोच Bohot")</f>
        <v>Acha अच्छी सोच Bohot</v>
      </c>
      <c r="C635" s="1" t="s">
        <v>7</v>
      </c>
      <c r="D635" s="1" t="s">
        <v>5</v>
      </c>
    </row>
    <row r="636" spans="1:4" ht="13.2" x14ac:dyDescent="0.25">
      <c r="A636" s="1" t="s">
        <v>642</v>
      </c>
      <c r="B636" t="str">
        <f ca="1">IFERROR(__xludf.DUMMYFUNCTION("GOOGLETRANSLATE(B636,""en"",""hi"")"),"ये कबीर सिंह फिल्म को सेंसर बोर्ड से पारित ne kaise किया ?? ..
Jbki है फिल्म ko पर देख kr najane कितने लड़के Barbaad होंगे ... कौन परवाह करता है ??? ऐसे
फिल्में ko प्रतिबंध Hona Chahye था ....")</f>
        <v>ये कबीर सिंह फिल्म को सेंसर बोर्ड से पारित ne kaise किया ?? ..
Jbki है फिल्म ko पर देख kr najane कितने लड़के Barbaad होंगे ... कौन परवाह करता है ??? ऐसे
फिल्में ko प्रतिबंध Hona Chahye था ....</v>
      </c>
      <c r="C636" s="1" t="s">
        <v>4</v>
      </c>
      <c r="D636" s="1" t="s">
        <v>5</v>
      </c>
    </row>
    <row r="637" spans="1:4" ht="13.2" x14ac:dyDescent="0.25">
      <c r="A637" s="1" t="s">
        <v>643</v>
      </c>
      <c r="B637" t="str">
        <f ca="1">IFERROR(__xludf.DUMMYFUNCTION("GOOGLETRANSLATE(B637,""en"",""hi"")"),"baaki तो uska कोई ख़ास भूमिका nhi था")</f>
        <v>baaki तो uska कोई ख़ास भूमिका nhi था</v>
      </c>
      <c r="C637" s="1" t="s">
        <v>7</v>
      </c>
      <c r="D637" s="1" t="s">
        <v>5</v>
      </c>
    </row>
    <row r="638" spans="1:4" ht="13.2" x14ac:dyDescent="0.25">
      <c r="A638" s="1" t="s">
        <v>644</v>
      </c>
      <c r="B638" t="str">
        <f ca="1">IFERROR(__xludf.DUMMYFUNCTION("GOOGLETRANSLATE(B638,""en"",""hi"")"),"काल ko aap कही जीई zaanbharo से bhisex karne ki azaadhi hain")</f>
        <v>काल ko aap कही जीई zaanbharo से bhisex karne ki azaadhi hain</v>
      </c>
      <c r="C638" s="1" t="s">
        <v>13</v>
      </c>
      <c r="D638" s="1" t="s">
        <v>5</v>
      </c>
    </row>
    <row r="639" spans="1:4" ht="13.2" x14ac:dyDescent="0.25">
      <c r="A639" s="1" t="s">
        <v>645</v>
      </c>
      <c r="B639" t="str">
        <f ca="1">IFERROR(__xludf.DUMMYFUNCTION("GOOGLETRANSLATE(B639,""en"",""hi"")"),"मेरे भाई bahut Accha किया ऐसे हाय Sabak sikhaya जन का सामना हाय वीर purusha
ka kam मैं यू सलाम, ज hosh मुझे लड़की ke माँ BAP भाई सामग्री दहेज अधिनियम दुरुपयोग बिक्री
क्रने वाली Kutiya पटनी")</f>
        <v>मेरे भाई bahut Accha किया ऐसे हाय Sabak sikhaya जन का सामना हाय वीर purusha
ka kam मैं यू सलाम, ज hosh मुझे लड़की ke माँ BAP भाई सामग्री दहेज अधिनियम दुरुपयोग बिक्री
क्रने वाली Kutiya पटनी</v>
      </c>
      <c r="C639" s="1" t="s">
        <v>4</v>
      </c>
      <c r="D639" s="1" t="s">
        <v>29</v>
      </c>
    </row>
    <row r="640" spans="1:4" ht="13.2" x14ac:dyDescent="0.25">
      <c r="A640" s="1" t="s">
        <v>646</v>
      </c>
      <c r="B640" t="str">
        <f ca="1">IFERROR(__xludf.DUMMYFUNCTION("GOOGLETRANSLATE(B640,""en"",""hi"")"),"@Atul मौर्य भाई धुन dekhli फिल्म")</f>
        <v>@Atul मौर्य भाई धुन dekhli फिल्म</v>
      </c>
      <c r="C640" s="1" t="s">
        <v>7</v>
      </c>
      <c r="D640" s="1" t="s">
        <v>5</v>
      </c>
    </row>
    <row r="641" spans="1:4" ht="13.2" x14ac:dyDescent="0.25">
      <c r="A641" s="1" t="s">
        <v>647</v>
      </c>
      <c r="B641" t="str">
        <f ca="1">IFERROR(__xludf.DUMMYFUNCTION("GOOGLETRANSLATE(B641,""en"",""hi"")"),"ऑटो घाटी भैया सबसे अच्छा है।
मेरे साथ कौन सहमत हैं।
कृपया तरह kare👍👍")</f>
        <v>ऑटो घाटी भैया सबसे अच्छा है।
मेरे साथ कौन सहमत हैं।
कृपया तरह kare👍👍</v>
      </c>
      <c r="C641" s="1" t="s">
        <v>7</v>
      </c>
      <c r="D641" s="1" t="s">
        <v>5</v>
      </c>
    </row>
    <row r="642" spans="1:4" ht="13.2" x14ac:dyDescent="0.25">
      <c r="A642" s="1" t="s">
        <v>648</v>
      </c>
      <c r="B642" t="str">
        <f ca="1">IFERROR(__xludf.DUMMYFUNCTION("GOOGLETRANSLATE(B642,""en"",""hi"")"),"पुलिस walo ko सब पीटीए होता ज कश्मीर औरत ne jhuta दहेज डाला हुआ कारण। फिर ख
जना भुज कश्मीर hrass krte h ldke ko walo। Kyuki inhe पैसे bnane होते। tulle
बिक्री 2 kodi कश्मीर")</f>
        <v>पुलिस walo ko सब पीटीए होता ज कश्मीर औरत ne jhuta दहेज डाला हुआ कारण। फिर ख
जना भुज कश्मीर hrass krte h ldke ko walo। Kyuki inhe पैसे bnane होते। tulle
बिक्री 2 kodi कश्मीर</v>
      </c>
      <c r="C642" s="1" t="s">
        <v>13</v>
      </c>
      <c r="D642" s="1" t="s">
        <v>5</v>
      </c>
    </row>
    <row r="643" spans="1:4" ht="13.2" x14ac:dyDescent="0.25">
      <c r="A643" s="1" t="s">
        <v>649</v>
      </c>
      <c r="B643" t="str">
        <f ca="1">IFERROR(__xludf.DUMMYFUNCTION("GOOGLETRANSLATE(B643,""en"",""hi"")"),"[16:15] (https://www.youtube.com/watch?v=N_ZMfQMZos0&amp;t=16m15s) एक ही स्थिति
mein fasa था मुख्य भी 1 साल pehle .... यू हमेशा बंडी भावनात्मक शोषण krti
थी khud ko नुकसान krke, aur मुख्य Sochta की Sachha प्यार krti ज तु sb liye है
krri hai ..... मैं भाग्यशाली"&amp;" की लग रहा है हमें संबंध chudaap se nikal paya main😶😑😑")</f>
        <v>[16:15] (https://www.youtube.com/watch?v=N_ZMfQMZos0&amp;t=16m15s) एक ही स्थिति
mein fasa था मुख्य भी 1 साल pehle .... यू हमेशा बंडी भावनात्मक शोषण krti
थी khud ko नुकसान krke, aur मुख्य Sochta की Sachha प्यार krti ज तु sb liye है
krri hai ..... मैं भाग्यशाली की लग रहा है हमें संबंध chudaap se nikal paya main😶😑😑</v>
      </c>
      <c r="C643" s="1" t="s">
        <v>7</v>
      </c>
      <c r="D643" s="1" t="s">
        <v>5</v>
      </c>
    </row>
    <row r="644" spans="1:4" ht="13.2" x14ac:dyDescent="0.25">
      <c r="A644" s="1" t="s">
        <v>650</v>
      </c>
      <c r="B644" t="str">
        <f ca="1">IFERROR(__xludf.DUMMYFUNCTION("GOOGLETRANSLATE(B644,""en"",""hi"")"),"सेना माई समलैंगिक कुछ Thik Nahi lagta .. Baaki नौकरियों मुझे hai thik को ..")</f>
        <v>सेना माई समलैंगिक कुछ Thik Nahi lagta .. Baaki नौकरियों मुझे hai thik को ..</v>
      </c>
      <c r="C644" s="1" t="s">
        <v>7</v>
      </c>
      <c r="D644" s="1" t="s">
        <v>5</v>
      </c>
    </row>
    <row r="645" spans="1:4" ht="13.2" x14ac:dyDescent="0.25">
      <c r="A645" s="1" t="s">
        <v>651</v>
      </c>
      <c r="B645" t="str">
        <f ca="1">IFERROR(__xludf.DUMMYFUNCTION("GOOGLETRANSLATE(B645,""en"",""hi"")"),"LGBT समुदाय ko sare अधिकार Milne chahiye। वो भी भारतीय hai aur उनको देश
की सेवा का Mauka avashy मिलना chahiye.Hamare समाज ne unhen आजतक Kewal Apni
दया जनसंपर्क jine ke liye badhya किया .Samay आ gya hai भारत jaise प्रजातांत्रिक
देश पुरुषों unhen ve sare अध"&amp;"िकार diye जाए jo ek भारतीय नागरिक को Milte
[Hai.Ye] (http://hai.ye/) कदम Hamari लोकतंत्र की जैडन ko aur भी gahara
banayega")</f>
        <v>LGBT समुदाय ko sare अधिकार Milne chahiye। वो भी भारतीय hai aur उनको देश
की सेवा का Mauka avashy मिलना chahiye.Hamare समाज ne unhen आजतक Kewal Apni
दया जनसंपर्क jine ke liye badhya किया .Samay आ gya hai भारत jaise प्रजातांत्रिक
देश पुरुषों unhen ve sare अधिकार diye जाए jo ek भारतीय नागरिक को Milte
[Hai.Ye] (http://hai.ye/) कदम Hamari लोकतंत्र की जैडन ko aur भी gahara
banayega</v>
      </c>
      <c r="C645" s="1" t="s">
        <v>7</v>
      </c>
      <c r="D645" s="1" t="s">
        <v>5</v>
      </c>
    </row>
    <row r="646" spans="1:4" ht="13.2" x14ac:dyDescent="0.25">
      <c r="A646" s="1" t="s">
        <v>652</v>
      </c>
      <c r="B646" t="str">
        <f ca="1">IFERROR(__xludf.DUMMYFUNCTION("GOOGLETRANSLATE(B646,""en"",""hi"")"),"अगले जनम मोहे बेटा ही कीजौ
एक लड़का होने के नाते मै क्या कर सकता हूं दर्द, भूख बर्दाश्त कर सकता हूं, बिना
किराये के साउथ दिल्ली से नार्थ दिल्ली के छोर तक जा सकता हूँ। (दौड़ कर) बिना
मकान के सडक़ों पर रात गुज़ार सकता हूं.जंगलों में दिशाओं को भेद सकता हूं। "&amp;"और
रेगिस्तान की रेत की चादरों को चीर कर बाहर आ सकता हूँ, मतलब हर हाल मे सरवाईव कर
सकता हूँ पर ये मै किसी लड़की से उम्मीद नही करता कि वह भी ऐसा कर सके। और मै किसी
भी हाल में अपनी मोडेस्टी का सौदा करके आगे बिलकुल नहीं बढ़ सकता लेकिन हर लड़की या
महिला हमेशा "&amp;"किसी न किसी भाई, बाप, बायफ्रेंड या पति के कन्धे पर पैर रखकर ही आगे
बढ़ती है और तब वह स्त्री सशक्तिकरण का भौकाल मारना शुरू कर देती है एक पुरूष के
लिये सबसे निस्वार्थ भाव से सबसे अधिक हितकारी उसकी माँ ही होती है बाकी वो
स्त्री के सभी रुपों से दगाबाजी की उम्"&amp;"मीद कर सकता है माँ के अलावा हर महिला
अवसरवादी होती है। प्रधानमंत्री के चाहे मै किसी भी बात से सरोकार न रखूं पर उनके
विवाह न करने के निर्णय का सम्मान करता हूँ और ऐसे बहुत से महान व्यक्ति हूऐं है
जिन्होंने अपना जीवन अपने एम्बीशन को समर्पित किया एपीजे कलाम, "&amp;"रतन टाटा, सलमान
खान आदि अधिक जानकारी के लिये डिनो जेम्स को सुन सकते हैं।")</f>
        <v>अगले जनम मोहे बेटा ही कीजौ
एक लड़का होने के नाते मै क्या कर सकता हूं दर्द, भूख बर्दाश्त कर सकता हूं, बिना
किराये के साउथ दिल्ली से नार्थ दिल्ली के छोर तक जा सकता हूँ। (दौड़ कर) बिना
मकान के सडक़ों पर रात गुज़ार सकता हूं.जंगलों में दिशाओं को भेद सकता हूं। और
रेगिस्तान की रेत की चादरों को चीर कर बाहर आ सकता हूँ, मतलब हर हाल मे सरवाईव कर
सकता हूँ पर ये मै किसी लड़की से उम्मीद नही करता कि वह भी ऐसा कर सके। और मै किसी
भी हाल में अपनी मोडेस्टी का सौदा करके आगे बिलकुल नहीं बढ़ सकता लेकिन हर लड़की या
महिला हमेशा किसी न किसी भाई, बाप, बायफ्रेंड या पति के कन्धे पर पैर रखकर ही आगे
बढ़ती है और तब वह स्त्री सशक्तिकरण का भौकाल मारना शुरू कर देती है एक पुरूष के
लिये सबसे निस्वार्थ भाव से सबसे अधिक हितकारी उसकी माँ ही होती है बाकी वो
स्त्री के सभी रुपों से दगाबाजी की उम्मीद कर सकता है माँ के अलावा हर महिला
अवसरवादी होती है। प्रधानमंत्री के चाहे मै किसी भी बात से सरोकार न रखूं पर उनके
विवाह न करने के निर्णय का सम्मान करता हूँ और ऐसे बहुत से महान व्यक्ति हूऐं है
जिन्होंने अपना जीवन अपने एम्बीशन को समर्पित किया एपीजे कलाम, रतन टाटा, सलमान
खान आदि अधिक जानकारी के लिये डिनो जेम्स को सुन सकते हैं।</v>
      </c>
      <c r="C646" s="1" t="s">
        <v>13</v>
      </c>
      <c r="D646" s="1" t="s">
        <v>29</v>
      </c>
    </row>
    <row r="647" spans="1:4" ht="13.2" x14ac:dyDescent="0.25">
      <c r="A647" s="1" t="s">
        <v>653</v>
      </c>
      <c r="B647" t="str">
        <f ca="1">IFERROR(__xludf.DUMMYFUNCTION("GOOGLETRANSLATE(B647,""en"",""hi"")"),"भाई देर itna")</f>
        <v>भाई देर itna</v>
      </c>
      <c r="C647" s="1" t="s">
        <v>7</v>
      </c>
      <c r="D647" s="1" t="s">
        <v>5</v>
      </c>
    </row>
    <row r="648" spans="1:4" ht="13.2" x14ac:dyDescent="0.25">
      <c r="A648" s="1" t="s">
        <v>654</v>
      </c>
      <c r="B648" t="str">
        <f ca="1">IFERROR(__xludf.DUMMYFUNCTION("GOOGLETRANSLATE(B648,""en"",""hi"")"),"अभय bosdikey कश्मीर डबल बैटरी ... madarchod ... गांधी, राजीव गांधी कश्मीर Marney
walo ko भी समर्थन karney घाव का निशान hai देश माई sirf antakwadi कश्मीर हाय कश्मीर liye है
उदार! Jaa तेरी aukat माई फिल्म जनसंपर्क आलोचना karney की ..BBC नै इसको है
महा chuti"&amp;"yaapey की फिल्म की व्याख्या कर दिया hai ... अब तू gaand मारा yaha bedh
कार!")</f>
        <v>अभय bosdikey कश्मीर डबल बैटरी ... madarchod ... गांधी, राजीव गांधी कश्मीर Marney
walo ko भी समर्थन karney घाव का निशान hai देश माई sirf antakwadi कश्मीर हाय कश्मीर liye है
उदार! Jaa तेरी aukat माई फिल्म जनसंपर्क आलोचना karney की ..BBC नै इसको है
महा chutiyaapey की फिल्म की व्याख्या कर दिया hai ... अब तू gaand मारा yaha bedh
कार!</v>
      </c>
      <c r="C648" s="1" t="s">
        <v>4</v>
      </c>
      <c r="D648" s="1" t="s">
        <v>29</v>
      </c>
    </row>
    <row r="649" spans="1:4" ht="13.2" x14ac:dyDescent="0.25">
      <c r="A649" s="1" t="s">
        <v>655</v>
      </c>
      <c r="B649" t="str">
        <f ca="1">IFERROR(__xludf.DUMMYFUNCTION("GOOGLETRANSLATE(B649,""en"",""hi"")"),"Ab ja ke शि समीक्षा dekhne ko मिला hai")</f>
        <v>Ab ja ke शि समीक्षा dekhne ko मिला hai</v>
      </c>
      <c r="C649" s="1" t="s">
        <v>7</v>
      </c>
      <c r="D649" s="1" t="s">
        <v>5</v>
      </c>
    </row>
    <row r="650" spans="1:4" ht="13.2" x14ac:dyDescent="0.25">
      <c r="A650" s="1" t="s">
        <v>656</v>
      </c>
      <c r="B650" t="str">
        <f ca="1">IFERROR(__xludf.DUMMYFUNCTION("GOOGLETRANSLATE(B650,""en"",""hi"")"),"आसा नी होते हैम")</f>
        <v>आसा नी होते हैम</v>
      </c>
      <c r="C650" s="1" t="s">
        <v>7</v>
      </c>
      <c r="D650" s="1" t="s">
        <v>5</v>
      </c>
    </row>
    <row r="651" spans="1:4" ht="13.2" x14ac:dyDescent="0.25">
      <c r="A651" s="1" t="s">
        <v>657</v>
      </c>
      <c r="B651" t="str">
        <f ca="1">IFERROR(__xludf.DUMMYFUNCTION("GOOGLETRANSLATE(B651,""en"",""hi"")"),"साही कहां भाई, फिल्म हो या नेता भारतीयों का उपयोग ko chunte hai jiski jyada
विपणन होती hai")</f>
        <v>साही कहां भाई, फिल्म हो या नेता भारतीयों का उपयोग ko chunte hai jiski jyada
विपणन होती hai</v>
      </c>
      <c r="C651" s="1" t="s">
        <v>13</v>
      </c>
      <c r="D651" s="1" t="s">
        <v>5</v>
      </c>
    </row>
    <row r="652" spans="1:4" ht="13.2" x14ac:dyDescent="0.25">
      <c r="A652" s="1" t="s">
        <v>658</v>
      </c>
      <c r="B652" t="str">
        <f ca="1">IFERROR(__xludf.DUMMYFUNCTION("GOOGLETRANSLATE(B652,""en"",""hi"")"),"कबीर सिंह लव स्टोरी है ???? 🤣🤣🤣🤣🤣🤣 भाई baaat साही hai लेकिन, ग्रे रंगों ko
Glorify किया hai ... ऐसे अब हर लड़का गोलमाल ke baad YHI करेगा और क्यों नहीं
लड़कियों को उच्च कबीर सिंह zyaada Pasand आ राहा hai ... wo sbse बड़ा समस्या
hai .... तुमने नारीवाद"&amp;"ी ke नाम पे छद्म नारीवादी ko jhaaada hai ...")</f>
        <v>कबीर सिंह लव स्टोरी है ???? 🤣🤣🤣🤣🤣🤣 भाई baaat साही hai लेकिन, ग्रे रंगों ko
Glorify किया hai ... ऐसे अब हर लड़का गोलमाल ke baad YHI करेगा और क्यों नहीं
लड़कियों को उच्च कबीर सिंह zyaada Pasand आ राहा hai ... wo sbse बड़ा समस्या
hai .... तुमने नारीवादी ke नाम पे छद्म नारीवादी ko jhaaada hai ...</v>
      </c>
      <c r="C652" s="1" t="s">
        <v>7</v>
      </c>
      <c r="D652" s="1" t="s">
        <v>5</v>
      </c>
    </row>
    <row r="653" spans="1:4" ht="13.2" x14ac:dyDescent="0.25">
      <c r="A653" s="1" t="s">
        <v>659</v>
      </c>
      <c r="B653" t="str">
        <f ca="1">IFERROR(__xludf.DUMMYFUNCTION("GOOGLETRANSLATE(B653,""en"",""hi"")"),"@Kunal चौधरी अबे bhaiyye ja apni माँ aur Behan बराबर एसिड fek chutiye")</f>
        <v>@Kunal चौधरी अबे bhaiyye ja apni माँ aur Behan बराबर एसिड fek chutiye</v>
      </c>
      <c r="C653" s="1" t="s">
        <v>4</v>
      </c>
      <c r="D653" s="1" t="s">
        <v>29</v>
      </c>
    </row>
    <row r="654" spans="1:4" ht="13.2" x14ac:dyDescent="0.25">
      <c r="A654" s="1" t="s">
        <v>660</v>
      </c>
      <c r="B654" t="str">
        <f ca="1">IFERROR(__xludf.DUMMYFUNCTION("GOOGLETRANSLATE(B654,""en"",""hi"")"),"G.B सड़क mein isse सस्ती aur अची औरत milti हैं।")</f>
        <v>G.B सड़क mein isse सस्ती aur अची औरत milti हैं।</v>
      </c>
      <c r="C654" s="1" t="s">
        <v>13</v>
      </c>
      <c r="D654" s="1" t="s">
        <v>29</v>
      </c>
    </row>
    <row r="655" spans="1:4" ht="13.2" x14ac:dyDescent="0.25">
      <c r="A655" s="1" t="s">
        <v>661</v>
      </c>
      <c r="B655" t="str">
        <f ca="1">IFERROR(__xludf.DUMMYFUNCTION("GOOGLETRANSLATE(B655,""en"",""hi"")"),"@Jai सिंह एम सी और बीसी इसे कहते है उडती तीर गाड़ मे लेना। 😊😊😊👌👌👌मत ले नही तो फट
जायेगा। ज")</f>
        <v>@Jai सिंह एम सी और बीसी इसे कहते है उडती तीर गाड़ मे लेना। 😊😊😊👌👌👌मत ले नही तो फट
जायेगा। ज</v>
      </c>
      <c r="C655" s="1" t="s">
        <v>4</v>
      </c>
      <c r="D655" s="1" t="s">
        <v>29</v>
      </c>
    </row>
    <row r="656" spans="1:4" ht="13.2" x14ac:dyDescent="0.25">
      <c r="A656" s="1" t="s">
        <v>662</v>
      </c>
      <c r="B656" t="str">
        <f ca="1">IFERROR(__xludf.DUMMYFUNCTION("GOOGLETRANSLATE(B656,""en"",""hi"")"),"Multipin प्लग नाम की भी कोई Chizz होती hai।")</f>
        <v>Multipin प्लग नाम की भी कोई Chizz होती hai।</v>
      </c>
      <c r="C656" s="1" t="s">
        <v>7</v>
      </c>
      <c r="D656" s="1" t="s">
        <v>5</v>
      </c>
    </row>
    <row r="657" spans="1:4" ht="13.2" x14ac:dyDescent="0.25">
      <c r="A657" s="1" t="s">
        <v>663</v>
      </c>
      <c r="B657" t="str">
        <f ca="1">IFERROR(__xludf.DUMMYFUNCTION("GOOGLETRANSLATE(B657,""en"",""hi"")"),"ये जो विरोध krte h उनको कुछ kaam होता नी ज bs लोगो को bhadkane ka kaam krte
एच")</f>
        <v>ये जो विरोध krte h उनको कुछ kaam होता नी ज bs लोगो को bhadkane ka kaam krte
एच</v>
      </c>
      <c r="C657" s="1" t="s">
        <v>13</v>
      </c>
      <c r="D657" s="1" t="s">
        <v>5</v>
      </c>
    </row>
    <row r="658" spans="1:4" ht="13.2" x14ac:dyDescent="0.25">
      <c r="A658" s="1" t="s">
        <v>664</v>
      </c>
      <c r="B658" t="str">
        <f ca="1">IFERROR(__xludf.DUMMYFUNCTION("GOOGLETRANSLATE(B658,""en"",""hi"")"),"&lt;Https://youtu.be/AqHnA8qJtLY&gt; एके बार देखो भाई pasand आए सदस्यता के पसंद करने के लिए
Kro")</f>
        <v>&lt;Https://youtu.be/AqHnA8qJtLY&gt; एके बार देखो भाई pasand आए सदस्यता के पसंद करने के लिए
Kro</v>
      </c>
      <c r="C658" s="1" t="s">
        <v>7</v>
      </c>
      <c r="D658" s="1" t="s">
        <v>5</v>
      </c>
    </row>
    <row r="659" spans="1:4" ht="13.2" x14ac:dyDescent="0.25">
      <c r="A659" s="1" t="s">
        <v>665</v>
      </c>
      <c r="B659" t="str">
        <f ca="1">IFERROR(__xludf.DUMMYFUNCTION("GOOGLETRANSLATE(B659,""en"",""hi"")"),"isiliye मुख्य बॉलीवुड से संन्यास ले लिया हुन ...")</f>
        <v>isiliye मुख्य बॉलीवुड से संन्यास ले लिया हुन ...</v>
      </c>
      <c r="C659" s="1" t="s">
        <v>7</v>
      </c>
      <c r="D659" s="1" t="s">
        <v>5</v>
      </c>
    </row>
    <row r="660" spans="1:4" ht="13.2" x14ac:dyDescent="0.25">
      <c r="A660" s="1" t="s">
        <v>666</v>
      </c>
      <c r="B660" t="str">
        <f ca="1">IFERROR(__xludf.DUMMYFUNCTION("GOOGLETRANSLATE(B660,""en"",""hi"")"),"jahagir ne bilkul साही किआ।")</f>
        <v>jahagir ne bilkul साही किआ।</v>
      </c>
      <c r="C660" s="1" t="s">
        <v>7</v>
      </c>
      <c r="D660" s="1" t="s">
        <v>5</v>
      </c>
    </row>
    <row r="661" spans="1:4" ht="13.2" x14ac:dyDescent="0.25">
      <c r="A661" s="1" t="s">
        <v>667</v>
      </c>
      <c r="B661" t="str">
        <f ca="1">IFERROR(__xludf.DUMMYFUNCTION("GOOGLETRANSLATE(B661,""en"",""hi"")"),"@Pratik Borade जय राम जी की।")</f>
        <v>@Pratik Borade जय राम जी की।</v>
      </c>
      <c r="C661" s="1" t="s">
        <v>7</v>
      </c>
      <c r="D661" s="1" t="s">
        <v>5</v>
      </c>
    </row>
    <row r="662" spans="1:4" ht="13.2" x14ac:dyDescent="0.25">
      <c r="A662" s="1" t="s">
        <v>668</v>
      </c>
      <c r="B662" t="str">
        <f ca="1">IFERROR(__xludf.DUMMYFUNCTION("GOOGLETRANSLATE(B662,""en"",""hi"")"),"टिप्पणी बॉक्स में कुछ चूतिये ज्यादा ही उदारवाद झाड़ रहे है.अबे थोडा दिमाग भी
लगाओ कि सेना वाले भी आम इंसान होते है कोई ब्रह्मचर्य का पालन करने वाले साधू
नहीं.महीनों तक अपनी पत्नी के पास नहीं गए हुए फौजी उस समलैंगिक की क्या हालत करेंगे।
मालूम भी है तुम लोग"&amp;"ों को।
जनरल विपिन रावत ने सही बोला है।")</f>
        <v>टिप्पणी बॉक्स में कुछ चूतिये ज्यादा ही उदारवाद झाड़ रहे है.अबे थोडा दिमाग भी
लगाओ कि सेना वाले भी आम इंसान होते है कोई ब्रह्मचर्य का पालन करने वाले साधू
नहीं.महीनों तक अपनी पत्नी के पास नहीं गए हुए फौजी उस समलैंगिक की क्या हालत करेंगे।
मालूम भी है तुम लोगों को।
जनरल विपिन रावत ने सही बोला है।</v>
      </c>
      <c r="C662" s="1" t="s">
        <v>13</v>
      </c>
      <c r="D662" s="1" t="s">
        <v>29</v>
      </c>
    </row>
    <row r="663" spans="1:4" ht="13.2" x14ac:dyDescent="0.25">
      <c r="A663" s="1" t="s">
        <v>669</v>
      </c>
      <c r="B663" t="str">
        <f ca="1">IFERROR(__xludf.DUMMYFUNCTION("GOOGLETRANSLATE(B663,""en"",""hi"")"),"मैं अनुरोध सबको की Iska वीडियो 30 सेकंड से pehle बैंड kr दिया Kro। uske
baad inka ek वीडियो गिनती हो jata hai ... uske baad inhe ghenta फार्क नी पड़ता ki
कोई क्या टिप्पणी kre .. 9 लाख subscribrs ज inke .. andhe टिप्पणी chaapte ज तु या
हमारा Kaat देते hai "&amp;"... inka sirf ek शो .. lallantop शो Acha ज .. वास्तव में
Saare खबर wo मुझे सभी टीवी चैनलों सहित सबसे अच्छा ज .. कुछ ख bakte ज तु को बाकि
लॉग इन करने के कुछ ख ...")</f>
        <v>मैं अनुरोध सबको की Iska वीडियो 30 सेकंड से pehle बैंड kr दिया Kro। uske
baad inka ek वीडियो गिनती हो jata hai ... uske baad inhe ghenta फार्क नी पड़ता ki
कोई क्या टिप्पणी kre .. 9 लाख subscribrs ज inke .. andhe टिप्पणी chaapte ज तु या
हमारा Kaat देते hai ... inka sirf ek शो .. lallantop शो Acha ज .. वास्तव में
Saare खबर wo मुझे सभी टीवी चैनलों सहित सबसे अच्छा ज .. कुछ ख bakte ज तु को बाकि
लॉग इन करने के कुछ ख ...</v>
      </c>
      <c r="C663" s="1" t="s">
        <v>13</v>
      </c>
      <c r="D663" s="1" t="s">
        <v>5</v>
      </c>
    </row>
    <row r="664" spans="1:4" ht="13.2" x14ac:dyDescent="0.25">
      <c r="A664" s="1" t="s">
        <v>670</v>
      </c>
      <c r="B664" t="str">
        <f ca="1">IFERROR(__xludf.DUMMYFUNCTION("GOOGLETRANSLATE(B664,""en"",""hi"")"),"दीपिका दीदी aap bhot साही बोले ..")</f>
        <v>दीपिका दीदी aap bhot साही बोले ..</v>
      </c>
      <c r="C664" s="1" t="s">
        <v>7</v>
      </c>
      <c r="D664" s="1" t="s">
        <v>5</v>
      </c>
    </row>
    <row r="665" spans="1:4" ht="13.2" x14ac:dyDescent="0.25">
      <c r="A665" s="1" t="s">
        <v>671</v>
      </c>
      <c r="B665" t="str">
        <f ca="1">IFERROR(__xludf.DUMMYFUNCTION("GOOGLETRANSLATE(B665,""en"",""hi"")"),"असली सेक्स साधक TOH तुम Ladke होते हो JO LADKIYON एसई लव KRKE unhe CHORDETE
ओ .....")</f>
        <v>असली सेक्स साधक TOH तुम Ladke होते हो JO LADKIYON एसई लव KRKE unhe CHORDETE
ओ .....</v>
      </c>
      <c r="C665" s="1" t="s">
        <v>13</v>
      </c>
      <c r="D665" s="1" t="s">
        <v>29</v>
      </c>
    </row>
    <row r="666" spans="1:4" ht="13.2" x14ac:dyDescent="0.25">
      <c r="A666" s="1" t="s">
        <v>672</v>
      </c>
      <c r="B666" t="str">
        <f ca="1">IFERROR(__xludf.DUMMYFUNCTION("GOOGLETRANSLATE(B666,""en"",""hi"")"),"ऊ chutiye चुप करोगे ?? 😂")</f>
        <v>ऊ chutiye चुप करोगे ?? 😂</v>
      </c>
      <c r="C666" s="1" t="s">
        <v>4</v>
      </c>
      <c r="D666" s="1" t="s">
        <v>5</v>
      </c>
    </row>
    <row r="667" spans="1:4" ht="13.2" x14ac:dyDescent="0.25">
      <c r="A667" s="1" t="s">
        <v>673</v>
      </c>
      <c r="B667" t="str">
        <f ca="1">IFERROR(__xludf.DUMMYFUNCTION("GOOGLETRANSLATE(B667,""en"",""hi"")"),"ऐसे फिल्म ko कर्ण chutiyapa ज को बढ़ावा देने के")</f>
        <v>ऐसे फिल्म ko कर्ण chutiyapa ज को बढ़ावा देने के</v>
      </c>
      <c r="C667" s="1" t="s">
        <v>4</v>
      </c>
      <c r="D667" s="1" t="s">
        <v>5</v>
      </c>
    </row>
    <row r="668" spans="1:4" ht="13.2" x14ac:dyDescent="0.25">
      <c r="A668" s="1" t="s">
        <v>674</v>
      </c>
      <c r="B668" t="str">
        <f ca="1">IFERROR(__xludf.DUMMYFUNCTION("GOOGLETRANSLATE(B668,""en"",""hi"")"),"मुझे उदार nhi hu बराबर फिल्म मुझे कोई तर्क nhi hai गांजा Pekar आपरेशन kr RHA
कुछ भी mtlb")</f>
        <v>मुझे उदार nhi hu बराबर फिल्म मुझे कोई तर्क nhi hai गांजा Pekar आपरेशन kr RHA
कुछ भी mtlb</v>
      </c>
      <c r="C668" s="1" t="s">
        <v>13</v>
      </c>
      <c r="D668" s="1" t="s">
        <v>5</v>
      </c>
    </row>
    <row r="669" spans="1:4" ht="13.2" x14ac:dyDescent="0.25">
      <c r="A669" s="1" t="s">
        <v>675</v>
      </c>
      <c r="B669" t="str">
        <f ca="1">IFERROR(__xludf.DUMMYFUNCTION("GOOGLETRANSLATE(B669,""en"",""hi"")"),"Sabko jine ka hak hai, समलैंगिक। इक प्राकृतिक hai तु कोई bimari nhi hai तो
सरकार को ऐसे हाय kisi ke sath bhedbhaw nhi Krna chahie")</f>
        <v>Sabko jine ka hak hai, समलैंगिक। इक प्राकृतिक hai तु कोई bimari nhi hai तो
सरकार को ऐसे हाय kisi ke sath bhedbhaw nhi Krna chahie</v>
      </c>
      <c r="C669" s="1" t="s">
        <v>7</v>
      </c>
      <c r="D669" s="1" t="s">
        <v>5</v>
      </c>
    </row>
    <row r="670" spans="1:4" ht="13.2" x14ac:dyDescent="0.25">
      <c r="A670" s="1" t="s">
        <v>676</v>
      </c>
      <c r="B670" t="str">
        <f ca="1">IFERROR(__xludf.DUMMYFUNCTION("GOOGLETRANSLATE(B670,""en"",""hi"")"),"भाई कबीर सिंह ne chaaku की knok प्रति 1 लड़की का बलात्कार Karne की Koshish भी
की। उसको भी 1 baar की रक्षा कर ना भाई ..")</f>
        <v>भाई कबीर सिंह ne chaaku की knok प्रति 1 लड़की का बलात्कार Karne की Koshish भी
की। उसको भी 1 baar की रक्षा कर ना भाई ..</v>
      </c>
      <c r="C670" s="1" t="s">
        <v>7</v>
      </c>
      <c r="D670" s="1" t="s">
        <v>5</v>
      </c>
    </row>
    <row r="671" spans="1:4" ht="13.2" x14ac:dyDescent="0.25">
      <c r="A671" s="1" t="s">
        <v>677</v>
      </c>
      <c r="B671" t="str">
        <f ca="1">IFERROR(__xludf.DUMMYFUNCTION("GOOGLETRANSLATE(B671,""en"",""hi"")"),"भाई khamkha कबीर सिंह ko pata nhi mein समझ ke बैठा था लेकिन तुम्हारे लिए mai
sochne ka tareeka कुछ और हाय hai")</f>
        <v>भाई khamkha कबीर सिंह ko pata nhi mein समझ ke बैठा था लेकिन तुम्हारे लिए mai
sochne ka tareeka कुछ और हाय hai</v>
      </c>
      <c r="C671" s="1" t="s">
        <v>7</v>
      </c>
      <c r="D671" s="1" t="s">
        <v>5</v>
      </c>
    </row>
    <row r="672" spans="1:4" ht="13.2" x14ac:dyDescent="0.25">
      <c r="A672" s="1" t="s">
        <v>678</v>
      </c>
      <c r="B672" t="str">
        <f ca="1">IFERROR(__xludf.DUMMYFUNCTION("GOOGLETRANSLATE(B672,""en"",""hi"")"),"ये बयान मूर्खतापूर्ण हैं।
दिसंबर में बिपिन रावत ने महिलाओं पर बयान दिया कि वे कॉम्बैट में नहीं जॉइन कर
सकती और कारण बहुत ही घटिया थे,
अब ये नया बयान, समलैंगिग पर, आर्मी एक्ट में अप्राकृतिक का बोला है लेकिन सुप्रीम
कोर्ट ने तो समलैंगिगता को नेचुरल बोला है "&amp;"तो बिपिन रावत क्या सुप्रीम कोर्ट की
अवहेलना करेंगे।
मेरे हिसाब से उनको आर्मी में यदि वे इस योग्य हैं तो जॉइन करने देना चाहिए बिना
किसी लैंगिग भेदभाव के।")</f>
        <v>ये बयान मूर्खतापूर्ण हैं।
दिसंबर में बिपिन रावत ने महिलाओं पर बयान दिया कि वे कॉम्बैट में नहीं जॉइन कर
सकती और कारण बहुत ही घटिया थे,
अब ये नया बयान, समलैंगिग पर, आर्मी एक्ट में अप्राकृतिक का बोला है लेकिन सुप्रीम
कोर्ट ने तो समलैंगिगता को नेचुरल बोला है तो बिपिन रावत क्या सुप्रीम कोर्ट की
अवहेलना करेंगे।
मेरे हिसाब से उनको आर्मी में यदि वे इस योग्य हैं तो जॉइन करने देना चाहिए बिना
किसी लैंगिग भेदभाव के।</v>
      </c>
      <c r="C672" s="1" t="s">
        <v>4</v>
      </c>
      <c r="D672" s="1" t="s">
        <v>5</v>
      </c>
    </row>
    <row r="673" spans="1:4" ht="13.2" x14ac:dyDescent="0.25">
      <c r="A673" s="1" t="s">
        <v>679</v>
      </c>
      <c r="B673" t="str">
        <f ca="1">IFERROR(__xludf.DUMMYFUNCTION("GOOGLETRANSLATE(B673,""en"",""hi"")"),"तेरे jaise आर्मी बेस mein को @Ahmad बलूच शि hai कुछ समलैंगिक सेना mein होंगे
pkde gye को Unse gand mrwa देंगे")</f>
        <v>तेरे jaise आर्मी बेस mein को @Ahmad बलूच शि hai कुछ समलैंगिक सेना mein होंगे
pkde gye को Unse gand mrwa देंगे</v>
      </c>
      <c r="C673" s="1" t="s">
        <v>4</v>
      </c>
      <c r="D673" s="1" t="s">
        <v>29</v>
      </c>
    </row>
    <row r="674" spans="1:4" ht="13.2" x14ac:dyDescent="0.25">
      <c r="A674" s="1" t="s">
        <v>680</v>
      </c>
      <c r="B674" t="str">
        <f ca="1">IFERROR(__xludf.DUMMYFUNCTION("GOOGLETRANSLATE(B674,""en"",""hi"")"),"सर Kafi देर समीक्षा डे रहे वह aap .... कितने आशिक कबीर सिंह प्रतिबंध के लिए अब तक
hongy फिल्म Gye dek dek कश्मीर")</f>
        <v>सर Kafi देर समीक्षा डे रहे वह aap .... कितने आशिक कबीर सिंह प्रतिबंध के लिए अब तक
hongy फिल्म Gye dek dek कश्मीर</v>
      </c>
      <c r="C674" s="1" t="s">
        <v>7</v>
      </c>
      <c r="D674" s="1" t="s">
        <v>5</v>
      </c>
    </row>
    <row r="675" spans="1:4" ht="13.2" x14ac:dyDescent="0.25">
      <c r="A675" s="1" t="s">
        <v>681</v>
      </c>
      <c r="B675" t="str">
        <f ca="1">IFERROR(__xludf.DUMMYFUNCTION("GOOGLETRANSLATE(B675,""en"",""hi"")"),"मान tum mujsa कार्लो")</f>
        <v>मान tum mujsa कार्लो</v>
      </c>
      <c r="C675" s="1" t="s">
        <v>7</v>
      </c>
      <c r="D675" s="1" t="s">
        <v>5</v>
      </c>
    </row>
    <row r="676" spans="1:4" ht="13.2" x14ac:dyDescent="0.25">
      <c r="A676" s="1" t="s">
        <v>682</v>
      </c>
      <c r="B676" t="str">
        <f ca="1">IFERROR(__xludf.DUMMYFUNCTION("GOOGLETRANSLATE(B676,""en"",""hi"")"),"Bahot der लगा di भाई धुन ..")</f>
        <v>Bahot der लगा di भाई धुन ..</v>
      </c>
      <c r="C676" s="1" t="s">
        <v>7</v>
      </c>
      <c r="D676" s="1" t="s">
        <v>5</v>
      </c>
    </row>
    <row r="677" spans="1:4" ht="13.2" x14ac:dyDescent="0.25">
      <c r="A677" s="1" t="s">
        <v>683</v>
      </c>
      <c r="B677" t="str">
        <f ca="1">IFERROR(__xludf.DUMMYFUNCTION("GOOGLETRANSLATE(B677,""en"",""hi"")"),"अगर वो बांझ होते टैब भी Paida MHI होता। लेकिन ऐसा nhi hai !!")</f>
        <v>अगर वो बांझ होते टैब भी Paida MHI होता। लेकिन ऐसा nhi hai !!</v>
      </c>
      <c r="C677" s="1" t="s">
        <v>7</v>
      </c>
      <c r="D677" s="1" t="s">
        <v>5</v>
      </c>
    </row>
    <row r="678" spans="1:4" ht="13.2" x14ac:dyDescent="0.25">
      <c r="A678" s="1" t="s">
        <v>684</v>
      </c>
      <c r="B678" t="str">
        <f ca="1">IFERROR(__xludf.DUMMYFUNCTION("GOOGLETRANSLATE(B678,""en"",""hi"")"),"कोई जल bhun nhi राहा महोदय, bs jo Galt एलजीए उपयोग kah rhe hain .....")</f>
        <v>कोई जल bhun nhi राहा महोदय, bs jo Galt एलजीए उपयोग kah rhe hain .....</v>
      </c>
      <c r="C678" s="1" t="s">
        <v>7</v>
      </c>
      <c r="D678" s="1" t="s">
        <v>5</v>
      </c>
    </row>
    <row r="679" spans="1:4" ht="13.2" x14ac:dyDescent="0.25">
      <c r="A679" s="1" t="s">
        <v>685</v>
      </c>
      <c r="B679" t="str">
        <f ca="1">IFERROR(__xludf.DUMMYFUNCTION("GOOGLETRANSLATE(B679,""en"",""hi"")"),"मैं समलैंगिक उमर हूँ 17 ए के प्रेमी chahiye ओ भी पुरी jindgi के liye")</f>
        <v>मैं समलैंगिक उमर हूँ 17 ए के प्रेमी chahiye ओ भी पुरी jindgi के liye</v>
      </c>
      <c r="C679" s="1" t="s">
        <v>7</v>
      </c>
      <c r="D679" s="1" t="s">
        <v>5</v>
      </c>
    </row>
    <row r="680" spans="1:4" ht="13.2" x14ac:dyDescent="0.25">
      <c r="A680" s="1" t="s">
        <v>686</v>
      </c>
      <c r="B680" t="str">
        <f ca="1">IFERROR(__xludf.DUMMYFUNCTION("GOOGLETRANSLATE(B680,""en"",""hi"")"),"जाली जाली जाली gand जाली ...
Hooka प्रेमी लिबरल ko ab kisi फिल्म ke नायक ke दारु पाइन से problem..😅
एही लॉग पवित्र खेल गैंग्स गली लड़के मुझे औरत ko atachar की गैंग्स
dekhai ... उसको लेकर pratibad माई Nehi खा लिया ...
एही मुझे नारीवादी वासना कहानियों jais"&amp;"e chudan mazao फिल्म pasand अति 4 अधिक शॉर्ट्स
हैं")</f>
        <v>जाली जाली जाली gand जाली ...
Hooka प्रेमी लिबरल ko ab kisi फिल्म ke नायक ke दारु पाइन से problem..😅
एही लॉग पवित्र खेल गैंग्स गली लड़के मुझे औरत ko atachar की गैंग्स
dekhai ... उसको लेकर pratibad माई Nehi खा लिया ...
एही मुझे नारीवादी वासना कहानियों jaise chudan mazao फिल्म pasand अति 4 अधिक शॉर्ट्स
हैं</v>
      </c>
      <c r="C680" s="1" t="s">
        <v>13</v>
      </c>
      <c r="D680" s="1" t="s">
        <v>5</v>
      </c>
    </row>
    <row r="681" spans="1:4" ht="13.2" x14ac:dyDescent="0.25">
      <c r="A681" s="1" t="s">
        <v>687</v>
      </c>
      <c r="B681" t="str">
        <f ca="1">IFERROR(__xludf.DUMMYFUNCTION("GOOGLETRANSLATE(B681,""en"",""hi"")"),"@THE एवेंजर्स एंडगेम Acchi फिल्म थी, वाह भाई वाह। pehle को बॉलीवुड की
चाती अब हॉलीवुड की Chato
(Gadhe jaise नाराज होन की jagah, सोच मैने ऐसा क्ष बोला)")</f>
        <v>@THE एवेंजर्स एंडगेम Acchi फिल्म थी, वाह भाई वाह। pehle को बॉलीवुड की
चाती अब हॉलीवुड की Chato
(Gadhe jaise नाराज होन की jagah, सोच मैने ऐसा क्ष बोला)</v>
      </c>
      <c r="C681" s="1" t="s">
        <v>4</v>
      </c>
      <c r="D681" s="1" t="s">
        <v>5</v>
      </c>
    </row>
    <row r="682" spans="1:4" ht="13.2" x14ac:dyDescent="0.25">
      <c r="A682" s="1" t="s">
        <v>688</v>
      </c>
      <c r="B682" t="str">
        <f ca="1">IFERROR(__xludf.DUMMYFUNCTION("GOOGLETRANSLATE(B682,""en"",""hi"")"),"बिक्री के randet")</f>
        <v>बिक्री के randet</v>
      </c>
      <c r="C682" s="1" t="s">
        <v>4</v>
      </c>
      <c r="D682" s="1" t="s">
        <v>29</v>
      </c>
    </row>
    <row r="683" spans="1:4" ht="13.2" x14ac:dyDescent="0.25">
      <c r="A683" s="1" t="s">
        <v>689</v>
      </c>
      <c r="B683" t="str">
        <f ca="1">IFERROR(__xludf.DUMMYFUNCTION("GOOGLETRANSLATE(B683,""en"",""hi"")"),"भाई भारतीय सेना मेरे सारे पुरुषों saath Rhte hai ....... अब समलैंगिक saath aayenge यद्यपि
असहज hoga🤣😂 ..")</f>
        <v>भाई भारतीय सेना मेरे सारे पुरुषों saath Rhte hai ....... अब समलैंगिक saath aayenge यद्यपि
असहज hoga🤣😂 ..</v>
      </c>
      <c r="C683" s="1" t="s">
        <v>7</v>
      </c>
      <c r="D683" s="1" t="s">
        <v>5</v>
      </c>
    </row>
    <row r="684" spans="1:4" ht="13.2" x14ac:dyDescent="0.25">
      <c r="A684" s="1" t="s">
        <v>690</v>
      </c>
      <c r="B684" t="str">
        <f ca="1">IFERROR(__xludf.DUMMYFUNCTION("GOOGLETRANSLATE(B684,""en"",""hi"")"),"तु चाचा को कौन batayega की हिंदू देवताओं अक्सर अपने लिंग संक्रमित कर दिया और
एक ही लिंग के साथ रोमांटिक संबंधों था? gand marane आया")</f>
        <v>तु चाचा को कौन batayega की हिंदू देवताओं अक्सर अपने लिंग संक्रमित कर दिया और
एक ही लिंग के साथ रोमांटिक संबंधों था? gand marane आया</v>
      </c>
      <c r="C684" s="1" t="s">
        <v>4</v>
      </c>
      <c r="D684" s="1" t="s">
        <v>29</v>
      </c>
    </row>
    <row r="685" spans="1:4" ht="13.2" x14ac:dyDescent="0.25">
      <c r="A685" s="1" t="s">
        <v>691</v>
      </c>
      <c r="B685" t="str">
        <f ca="1">IFERROR(__xludf.DUMMYFUNCTION("GOOGLETRANSLATE(B685,""en"",""hi"")"),"अमित शाह aur modi ke ऊपरी हमारा विश्वास नही")</f>
        <v>अमित शाह aur modi ke ऊपरी हमारा विश्वास नही</v>
      </c>
      <c r="C685" s="1" t="s">
        <v>13</v>
      </c>
      <c r="D685" s="1" t="s">
        <v>5</v>
      </c>
    </row>
    <row r="686" spans="1:4" ht="13.2" x14ac:dyDescent="0.25">
      <c r="A686" s="1" t="s">
        <v>692</v>
      </c>
      <c r="B686" t="str">
        <f ca="1">IFERROR(__xludf.DUMMYFUNCTION("GOOGLETRANSLATE(B686,""en"",""hi"")"),"Aap यू हमेशा कहते है की aap UNN filmon ko dekhna pasand नही karte jo
भारतीय Sanskruti ka majak किया हो फिर uska majak उदय हो .. तो जो कबीर
सिंह mein dikhaya hai ... क्या Humari भारतीय Sanskruti भी Yahi sikhati hai
[#Burn] (http://www.youtube.com/result"&amp;"s?search_query=%23Burn)")</f>
        <v>Aap यू हमेशा कहते है की aap UNN filmon ko dekhna pasand नही karte jo
भारतीय Sanskruti ka majak किया हो फिर uska majak उदय हो .. तो जो कबीर
सिंह mein dikhaya hai ... क्या Humari भारतीय Sanskruti भी Yahi sikhati hai
[#Burn] (http://www.youtube.com/results?search_query=%23Burn)</v>
      </c>
      <c r="C686" s="1" t="s">
        <v>13</v>
      </c>
      <c r="D686" s="1" t="s">
        <v>5</v>
      </c>
    </row>
    <row r="687" spans="1:4" ht="13.2" x14ac:dyDescent="0.25">
      <c r="A687" s="1" t="s">
        <v>693</v>
      </c>
      <c r="B687" t="str">
        <f ca="1">IFERROR(__xludf.DUMMYFUNCTION("GOOGLETRANSLATE(B687,""en"",""hi"")"),"@Ujjayant गोस्वामी कॉपीराइट का दावा अंतराल गया hai")</f>
        <v>@Ujjayant गोस्वामी कॉपीराइट का दावा अंतराल गया hai</v>
      </c>
      <c r="C687" s="1" t="s">
        <v>7</v>
      </c>
      <c r="D687" s="1" t="s">
        <v>5</v>
      </c>
    </row>
    <row r="688" spans="1:4" ht="13.2" x14ac:dyDescent="0.25">
      <c r="A688" s="1" t="s">
        <v>694</v>
      </c>
      <c r="B688" t="str">
        <f ca="1">IFERROR(__xludf.DUMMYFUNCTION("GOOGLETRANSLATE(B688,""en"",""hi"")"),"मां choddi कबीर सिंह की")</f>
        <v>मां choddi कबीर सिंह की</v>
      </c>
      <c r="C688" s="1" t="s">
        <v>4</v>
      </c>
      <c r="D688" s="1" t="s">
        <v>29</v>
      </c>
    </row>
    <row r="689" spans="1:4" ht="13.2" x14ac:dyDescent="0.25">
      <c r="A689" s="1" t="s">
        <v>695</v>
      </c>
      <c r="B689" t="str">
        <f ca="1">IFERROR(__xludf.DUMMYFUNCTION("GOOGLETRANSLATE(B689,""en"",""hi"")"),"मूवी मनोरंजन कश्मीर liye देखो ना itna लौडा Lassan dhoondhna वह kiu hy
Sidha फिल्म देखो maza aya बात Khallas एबीबी मेरी जीवन की असली कहानी कोई
थिएटर मे lgayega तो लौडा dekhne ayega..lkin समस्या yh hy कश्मीर yh bewakoof
फिल्मों के लिए लॉग इन ko असली samjh b"&amp;"yhthe hy")</f>
        <v>मूवी मनोरंजन कश्मीर liye देखो ना itna लौडा Lassan dhoondhna वह kiu hy
Sidha फिल्म देखो maza aya बात Khallas एबीबी मेरी जीवन की असली कहानी कोई
थिएटर मे lgayega तो लौडा dekhne ayega..lkin समस्या yh hy कश्मीर yh bewakoof
फिल्मों के लिए लॉग इन ko असली samjh byhthe hy</v>
      </c>
      <c r="C689" s="1" t="s">
        <v>4</v>
      </c>
      <c r="D689" s="1" t="s">
        <v>29</v>
      </c>
    </row>
    <row r="690" spans="1:4" ht="13.2" x14ac:dyDescent="0.25">
      <c r="A690" s="1" t="s">
        <v>696</v>
      </c>
      <c r="B690" t="str">
        <f ca="1">IFERROR(__xludf.DUMMYFUNCTION("GOOGLETRANSLATE(B690,""en"",""hi"")"),"साही खा साहब apne")</f>
        <v>साही खा साहब apne</v>
      </c>
      <c r="C690" s="1" t="s">
        <v>7</v>
      </c>
      <c r="D690" s="1" t="s">
        <v>5</v>
      </c>
    </row>
    <row r="691" spans="1:4" ht="13.2" x14ac:dyDescent="0.25">
      <c r="A691" s="1" t="s">
        <v>697</v>
      </c>
      <c r="B691" t="str">
        <f ca="1">IFERROR(__xludf.DUMMYFUNCTION("GOOGLETRANSLATE(B691,""en"",""hi"")"),"भाई एक बात समझो एक मेल गे आर्मी ज्वाइन करता है, तो उसके लिए अन्य सभी मेल एक
लड़की की तरह है, अब खुद सोचो जब एक लड़का और लड़की एक साथ कहीं सालो तक ड्यूटी
पर काम कर रहे है उन्हें सेक्स करने को नहीं साल भर से तो वह क्या करेगे। अगर यह
सब आर्मी में होने लगा तो"&amp;" तो हो गई ड्यूटी,
और जो लोग यह कह रहे है कि हम लोग 21 वीं सेंचुरी में है .... अमेरिका जैसे
डेवलप्ड देश में रेप हो सकते तो फिर कहा नहीं हो सकते उनसे ज्यादा तो कोई ओपन
माइंड नहीं होगा
दुनिया ताकत बर के क़दमों में झुकती है यह हमेशा याद रखो, चाहे आप कितना भी
"&amp;"महिलाओं और krlo जो वास्तविकता hai bh hai powerment की बल्लेबाजी
भले चाहे आप उसे na kre बो alg बल्ले hai स्वीकार 😂😂😂😂😂😂😂😂")</f>
        <v>भाई एक बात समझो एक मेल गे आर्मी ज्वाइन करता है, तो उसके लिए अन्य सभी मेल एक
लड़की की तरह है, अब खुद सोचो जब एक लड़का और लड़की एक साथ कहीं सालो तक ड्यूटी
पर काम कर रहे है उन्हें सेक्स करने को नहीं साल भर से तो वह क्या करेगे। अगर यह
सब आर्मी में होने लगा तो तो हो गई ड्यूटी,
और जो लोग यह कह रहे है कि हम लोग 21 वीं सेंचुरी में है .... अमेरिका जैसे
डेवलप्ड देश में रेप हो सकते तो फिर कहा नहीं हो सकते उनसे ज्यादा तो कोई ओपन
माइंड नहीं होगा
दुनिया ताकत बर के क़दमों में झुकती है यह हमेशा याद रखो, चाहे आप कितना भी
महिलाओं और krlo जो वास्तविकता hai bh hai powerment की बल्लेबाजी
भले चाहे आप उसे na kre बो alg बल्ले hai स्वीकार 😂😂😂😂😂😂😂😂</v>
      </c>
      <c r="C691" s="1" t="s">
        <v>13</v>
      </c>
      <c r="D691" s="1" t="s">
        <v>29</v>
      </c>
    </row>
    <row r="692" spans="1:4" ht="13.2" x14ac:dyDescent="0.25">
      <c r="A692" s="1" t="s">
        <v>698</v>
      </c>
      <c r="B692" t="str">
        <f ca="1">IFERROR(__xludf.DUMMYFUNCTION("GOOGLETRANSLATE(B692,""en"",""hi"")"),"राजदीप साहब उसे बचाने ..... qki ager तु हाय बात भाजपा कश्मीर kisi लोगो n boli होती करने के लिए
राजदीप सर हमें पे bhadak Jate या तों .....")</f>
        <v>राजदीप साहब उसे बचाने ..... qki ager तु हाय बात भाजपा कश्मीर kisi लोगो n boli होती करने के लिए
राजदीप सर हमें पे bhadak Jate या तों .....</v>
      </c>
      <c r="C692" s="1" t="s">
        <v>7</v>
      </c>
      <c r="D692" s="1" t="s">
        <v>5</v>
      </c>
    </row>
    <row r="693" spans="1:4" ht="13.2" x14ac:dyDescent="0.25">
      <c r="A693" s="1" t="s">
        <v>699</v>
      </c>
      <c r="B693" t="str">
        <f ca="1">IFERROR(__xludf.DUMMYFUNCTION("GOOGLETRANSLATE(B693,""en"",""hi"")"),"भगवान का शुक्र है इसने विरोध किया। वरना ऊस मनहूस अरुंधती को भी सही बोलता")</f>
        <v>भगवान का शुक्र है इसने विरोध किया। वरना ऊस मनहूस अरुंधती को भी सही बोलता</v>
      </c>
      <c r="C693" s="1" t="s">
        <v>13</v>
      </c>
      <c r="D693" s="1" t="s">
        <v>5</v>
      </c>
    </row>
    <row r="694" spans="1:4" ht="13.2" x14ac:dyDescent="0.25">
      <c r="A694" s="1" t="s">
        <v>700</v>
      </c>
      <c r="B694" t="str">
        <f ca="1">IFERROR(__xludf.DUMMYFUNCTION("GOOGLETRANSLATE(B694,""en"",""hi"")"),"जियो dada👍👍👍💯💯")</f>
        <v>जियो dada👍👍👍💯💯</v>
      </c>
      <c r="C694" s="1" t="s">
        <v>7</v>
      </c>
      <c r="D694" s="1" t="s">
        <v>5</v>
      </c>
    </row>
    <row r="695" spans="1:4" ht="13.2" x14ac:dyDescent="0.25">
      <c r="A695" s="1" t="s">
        <v>701</v>
      </c>
      <c r="B695" t="str">
        <f ca="1">IFERROR(__xludf.DUMMYFUNCTION("GOOGLETRANSLATE(B695,""en"",""hi"")"),"इस मैडम से पूछो कुर्सी पर बैठे बैठे इतना कुछ बोलने के बजाय समाज में कोट कचहरी
में थाने में जाकर देखो कितने केस फर्जी हो रहे हैं ..")</f>
        <v>इस मैडम से पूछो कुर्सी पर बैठे बैठे इतना कुछ बोलने के बजाय समाज में कोट कचहरी
में थाने में जाकर देखो कितने केस फर्जी हो रहे हैं ..</v>
      </c>
      <c r="C695" s="1" t="s">
        <v>13</v>
      </c>
      <c r="D695" s="1" t="s">
        <v>5</v>
      </c>
    </row>
    <row r="696" spans="1:4" ht="13.2" x14ac:dyDescent="0.25">
      <c r="A696" s="1" t="s">
        <v>702</v>
      </c>
      <c r="B696" t="str">
        <f ca="1">IFERROR(__xludf.DUMMYFUNCTION("GOOGLETRANSLATE(B696,""en"",""hi"")"),"तु हरियाणा का mota क्या बक राहा hai यार")</f>
        <v>तु हरियाणा का mota क्या बक राहा hai यार</v>
      </c>
      <c r="C696" s="1" t="s">
        <v>4</v>
      </c>
      <c r="D696" s="1" t="s">
        <v>5</v>
      </c>
    </row>
    <row r="697" spans="1:4" ht="13.2" x14ac:dyDescent="0.25">
      <c r="A697" s="1" t="s">
        <v>703</v>
      </c>
      <c r="B697" t="str">
        <f ca="1">IFERROR(__xludf.DUMMYFUNCTION("GOOGLETRANSLATE(B697,""en"",""hi"")"),"भाई दीपक कलाल jaise, बन्दे अगर भारतीय बलों मेरे लिए हो कल्पना। । । । । ।
। । । 😋😎 मुझे टाटा Kardo मुझ्े टाटा Kardo")</f>
        <v>भाई दीपक कलाल jaise, बन्दे अगर भारतीय बलों मेरे लिए हो कल्पना। । । । । ।
। । । 😋😎 मुझे टाटा Kardo मुझ्े टाटा Kardo</v>
      </c>
      <c r="C697" s="1" t="s">
        <v>7</v>
      </c>
      <c r="D697" s="1" t="s">
        <v>5</v>
      </c>
    </row>
    <row r="698" spans="1:4" ht="13.2" x14ac:dyDescent="0.25">
      <c r="A698" s="1" t="s">
        <v>704</v>
      </c>
      <c r="B698" t="str">
        <f ca="1">IFERROR(__xludf.DUMMYFUNCTION("GOOGLETRANSLATE(B698,""en"",""hi"")"),"राजदीप सरदेसाई अरुंधति राय यह सब आईएसआई के मेंबर हैं")</f>
        <v>राजदीप सरदेसाई अरुंधति राय यह सब आईएसआई के मेंबर हैं</v>
      </c>
      <c r="C698" s="1" t="s">
        <v>13</v>
      </c>
      <c r="D698" s="1" t="s">
        <v>5</v>
      </c>
    </row>
    <row r="699" spans="1:4" ht="13.2" x14ac:dyDescent="0.25">
      <c r="A699" s="1" t="s">
        <v>705</v>
      </c>
      <c r="B699" t="str">
        <f ca="1">IFERROR(__xludf.DUMMYFUNCTION("GOOGLETRANSLATE(B699,""en"",""hi"")"),"भारतीय मीडिया का सबसे chutiyA रिपोर्टर जो तथ्य यह है रविश ke Khilaf dalile डे
राहा hai।")</f>
        <v>भारतीय मीडिया का सबसे chutiyA रिपोर्टर जो तथ्य यह है रविश ke Khilaf dalile डे
राहा hai।</v>
      </c>
      <c r="C699" s="1" t="s">
        <v>13</v>
      </c>
      <c r="D699" s="1" t="s">
        <v>5</v>
      </c>
    </row>
    <row r="700" spans="1:4" ht="13.2" x14ac:dyDescent="0.25">
      <c r="A700" s="1" t="s">
        <v>706</v>
      </c>
      <c r="B700" t="str">
        <f ca="1">IFERROR(__xludf.DUMMYFUNCTION("GOOGLETRANSLATE(B700,""en"",""hi"")"),"अनुप्रयोग की वीडियो ट्रेंडिंग मुझे Aani chaheye✌️")</f>
        <v>अनुप्रयोग की वीडियो ट्रेंडिंग मुझे Aani chaheye✌️</v>
      </c>
      <c r="C700" s="1" t="s">
        <v>7</v>
      </c>
      <c r="D700" s="1" t="s">
        <v>5</v>
      </c>
    </row>
    <row r="701" spans="1:4" ht="13.2" x14ac:dyDescent="0.25">
      <c r="A701" s="1" t="s">
        <v>707</v>
      </c>
      <c r="B701" t="str">
        <f ca="1">IFERROR(__xludf.DUMMYFUNCTION("GOOGLETRANSLATE(B701,""en"",""hi"")"),"Bhadwa hai राजदीप ...")</f>
        <v>Bhadwa hai राजदीप ...</v>
      </c>
      <c r="C701" s="1" t="s">
        <v>4</v>
      </c>
      <c r="D701" s="1" t="s">
        <v>29</v>
      </c>
    </row>
    <row r="702" spans="1:4" ht="13.2" x14ac:dyDescent="0.25">
      <c r="A702" s="1" t="s">
        <v>708</v>
      </c>
      <c r="B702" t="str">
        <f ca="1">IFERROR(__xludf.DUMMYFUNCTION("GOOGLETRANSLATE(B702,""en"",""hi"")"),"फेमिनिस्ट और लिबरल राष्ट्र को बरबाद कर रहे हैं।")</f>
        <v>फेमिनिस्ट और लिबरल राष्ट्र को बरबाद कर रहे हैं।</v>
      </c>
      <c r="C702" s="1" t="s">
        <v>13</v>
      </c>
      <c r="D702" s="1" t="s">
        <v>5</v>
      </c>
    </row>
    <row r="703" spans="1:4" ht="13.2" x14ac:dyDescent="0.25">
      <c r="A703" s="1" t="s">
        <v>709</v>
      </c>
      <c r="B703" t="str">
        <f ca="1">IFERROR(__xludf.DUMMYFUNCTION("GOOGLETRANSLATE(B703,""en"",""hi"")"),"kaam पे फोकस Kro ... Kon homosextual hai ये सब personsal mtter ज ...")</f>
        <v>kaam पे फोकस Kro ... Kon homosextual hai ये सब personsal mtter ज ...</v>
      </c>
      <c r="C703" s="1" t="s">
        <v>7</v>
      </c>
      <c r="D703" s="1" t="s">
        <v>5</v>
      </c>
    </row>
    <row r="704" spans="1:4" ht="13.2" x14ac:dyDescent="0.25">
      <c r="A704" s="1" t="s">
        <v>710</v>
      </c>
      <c r="B704" t="str">
        <f ca="1">IFERROR(__xludf.DUMMYFUNCTION("GOOGLETRANSLATE(B704,""en"",""hi"")"),"भाई क्या kr RHA hai तु
Ise कुछ aata hai भी")</f>
        <v>भाई क्या kr RHA hai तु
Ise कुछ aata hai भी</v>
      </c>
      <c r="C704" s="1" t="s">
        <v>13</v>
      </c>
      <c r="D704" s="1" t="s">
        <v>5</v>
      </c>
    </row>
    <row r="705" spans="1:4" ht="13.2" x14ac:dyDescent="0.25">
      <c r="A705" s="1" t="s">
        <v>711</v>
      </c>
      <c r="B705" t="str">
        <f ca="1">IFERROR(__xludf.DUMMYFUNCTION("GOOGLETRANSLATE(B705,""en"",""hi"")"),"उसको प्यार का Jhutha खुल Ke Munh Mein maarna chahie ramamandal खुश प्रसिद्ध हो
गया बोल ke अभी हर aadami को हम कर कर राहा hai sali तेरा Munh Mein पुरा
Jhutha खोल ke अभी निकल Ke maarna chahie")</f>
        <v>उसको प्यार का Jhutha खुल Ke Munh Mein maarna chahie ramamandal खुश प्रसिद्ध हो
गया बोल ke अभी हर aadami को हम कर कर राहा hai sali तेरा Munh Mein पुरा
Jhutha खोल ke अभी निकल Ke maarna chahie</v>
      </c>
      <c r="C705" s="1" t="s">
        <v>4</v>
      </c>
      <c r="D705" s="1" t="s">
        <v>5</v>
      </c>
    </row>
    <row r="706" spans="1:4" ht="13.2" x14ac:dyDescent="0.25">
      <c r="A706" s="1" t="s">
        <v>712</v>
      </c>
      <c r="B706" t="str">
        <f ca="1">IFERROR(__xludf.DUMMYFUNCTION("GOOGLETRANSLATE(B706,""en"",""hi"")"),"साही hai bhai uska कबीर सिंह का समीक्षा पर देख लो झा फिल्म की अभिनय करने के लिए नही
wagerah की kaam sirf संदेश की हर कोई कबीर सिंह प्रतिबंध jayenga
मेरे मिल्खा सिंह पर देख ke मिल्खा नही बना तो कबीर से क्या dikkat इनको फिल्म
मुझे kam unki संदेश मुझे dikkat"&amp;" रहती hai bhai हर प्रकार का मन होता है बनाने
तु फिल्म निर्माण अची थी तो uski zyada बात नही की")</f>
        <v>साही hai bhai uska कबीर सिंह का समीक्षा पर देख लो झा फिल्म की अभिनय करने के लिए नही
wagerah की kaam sirf संदेश की हर कोई कबीर सिंह प्रतिबंध jayenga
मेरे मिल्खा सिंह पर देख ke मिल्खा नही बना तो कबीर से क्या dikkat इनको फिल्म
मुझे kam unki संदेश मुझे dikkat रहती hai bhai हर प्रकार का मन होता है बनाने
तु फिल्म निर्माण अची थी तो uski zyada बात नही की</v>
      </c>
      <c r="C706" s="1" t="s">
        <v>13</v>
      </c>
      <c r="D706" s="1" t="s">
        <v>5</v>
      </c>
    </row>
    <row r="707" spans="1:4" ht="13.2" x14ac:dyDescent="0.25">
      <c r="A707" s="1" t="s">
        <v>713</v>
      </c>
      <c r="B707" t="str">
        <f ca="1">IFERROR(__xludf.DUMMYFUNCTION("GOOGLETRANSLATE(B707,""en"",""hi"")"),"भाई तू लेख 15 से जल bhun गया करने के लिए भी")</f>
        <v>भाई तू लेख 15 से जल bhun गया करने के लिए भी</v>
      </c>
      <c r="C707" s="1" t="s">
        <v>7</v>
      </c>
      <c r="D707" s="1" t="s">
        <v>5</v>
      </c>
    </row>
    <row r="708" spans="1:4" ht="13.2" x14ac:dyDescent="0.25">
      <c r="A708" s="1" t="s">
        <v>714</v>
      </c>
      <c r="B708" t="str">
        <f ca="1">IFERROR(__xludf.DUMMYFUNCTION("GOOGLETRANSLATE(B708,""en"",""hi"")"),"आज मैने Dekhi सर ...... थिएटर मुझे nhi पर देख paaya था ........... bs 1 SBD हाय
boloonga, इसके लिये ......
......
..............
Masterpiece..🙏🙏")</f>
        <v>आज मैने Dekhi सर ...... थिएटर मुझे nhi पर देख paaya था ........... bs 1 SBD हाय
boloonga, इसके लिये ......
......
..............
Masterpiece..🙏🙏</v>
      </c>
      <c r="C708" s="1" t="s">
        <v>7</v>
      </c>
      <c r="D708" s="1" t="s">
        <v>5</v>
      </c>
    </row>
    <row r="709" spans="1:4" ht="13.2" x14ac:dyDescent="0.25">
      <c r="A709" s="1" t="s">
        <v>715</v>
      </c>
      <c r="B709" t="str">
        <f ca="1">IFERROR(__xludf.DUMMYFUNCTION("GOOGLETRANSLATE(B709,""en"",""hi"")"),"** किस किस ko pasand आई कबीर सिंह हिट पसंद **")</f>
        <v>** किस किस ko pasand आई कबीर सिंह हिट पसंद **</v>
      </c>
      <c r="C709" s="1" t="s">
        <v>7</v>
      </c>
      <c r="D709" s="1" t="s">
        <v>5</v>
      </c>
    </row>
    <row r="710" spans="1:4" ht="13.2" x14ac:dyDescent="0.25">
      <c r="A710" s="1" t="s">
        <v>716</v>
      </c>
      <c r="B710" t="str">
        <f ca="1">IFERROR(__xludf.DUMMYFUNCTION("GOOGLETRANSLATE(B710,""en"",""hi"")"),"तुम्हारी बात का कोई साही tark नई एच। जिनको iss फिल्म ख साही wo समस्या hai se
ज .. dikhaya एच के galat। इसको फिल्म की tarah हाय लेना chahiye को पीआर फिल्म ज")</f>
        <v>तुम्हारी बात का कोई साही tark नई एच। जिनको iss फिल्म ख साही wo समस्या hai se
ज .. dikhaya एच के galat। इसको फिल्म की tarah हाय लेना chahiye को पीआर फिल्म ज</v>
      </c>
      <c r="C710" s="1" t="s">
        <v>7</v>
      </c>
      <c r="D710" s="1" t="s">
        <v>5</v>
      </c>
    </row>
    <row r="711" spans="1:4" ht="13.2" x14ac:dyDescent="0.25">
      <c r="A711" s="1" t="s">
        <v>717</v>
      </c>
      <c r="B711" t="str">
        <f ca="1">IFERROR(__xludf.DUMMYFUNCTION("GOOGLETRANSLATE(B711,""en"",""hi"")"),"हे stri दोस्ती करोगी 🤣🤣🤣🤣🤣🤣🤣🤣🤣🤣🤣🤣🤣🤣🤣🤣🤣🤣")</f>
        <v>हे stri दोस्ती करोगी 🤣🤣🤣🤣🤣🤣🤣🤣🤣🤣🤣🤣🤣🤣🤣🤣🤣🤣</v>
      </c>
      <c r="C711" s="1" t="s">
        <v>7</v>
      </c>
      <c r="D711" s="1" t="s">
        <v>5</v>
      </c>
    </row>
    <row r="712" spans="1:4" ht="13.2" x14ac:dyDescent="0.25">
      <c r="A712" s="1" t="s">
        <v>718</v>
      </c>
      <c r="B712" t="str">
        <f ca="1">IFERROR(__xludf.DUMMYFUNCTION("GOOGLETRANSLATE(B712,""en"",""hi"")"),"तालिबान ने मुझे सब समलैंगिक अनुमति देते हैं वह")</f>
        <v>तालिबान ने मुझे सब समलैंगिक अनुमति देते हैं वह</v>
      </c>
      <c r="C712" s="1" t="s">
        <v>7</v>
      </c>
      <c r="D712" s="1" t="s">
        <v>5</v>
      </c>
    </row>
    <row r="713" spans="1:4" ht="13.2" x14ac:dyDescent="0.25">
      <c r="A713" s="1" t="s">
        <v>719</v>
      </c>
      <c r="B713" t="str">
        <f ca="1">IFERROR(__xludf.DUMMYFUNCTION("GOOGLETRANSLATE(B713,""en"",""hi"")"),"यह कभी नहीं लागू होनाचाहिए आर्मी मे। इस से बहुत सी दिक्कत पेदा होगी जो नेगेटिव
ही होगी।")</f>
        <v>यह कभी नहीं लागू होनाचाहिए आर्मी मे। इस से बहुत सी दिक्कत पेदा होगी जो नेगेटिव
ही होगी।</v>
      </c>
      <c r="C713" s="1" t="s">
        <v>7</v>
      </c>
      <c r="D713" s="1" t="s">
        <v>5</v>
      </c>
    </row>
    <row r="714" spans="1:4" ht="13.2" x14ac:dyDescent="0.25">
      <c r="A714" s="1" t="s">
        <v>720</v>
      </c>
      <c r="B714" t="str">
        <f ca="1">IFERROR(__xludf.DUMMYFUNCTION("GOOGLETRANSLATE(B714,""en"",""hi"")"),"😂😂😂😂😂😂😂😂
मस्त मजाक hai bhai")</f>
        <v>😂😂😂😂😂😂😂😂
मस्त मजाक hai bhai</v>
      </c>
      <c r="C714" s="1" t="s">
        <v>7</v>
      </c>
      <c r="D714" s="1" t="s">
        <v>5</v>
      </c>
    </row>
    <row r="715" spans="1:4" ht="13.2" x14ac:dyDescent="0.25">
      <c r="A715" s="1" t="s">
        <v>721</v>
      </c>
      <c r="B715" t="str">
        <f ca="1">IFERROR(__xludf.DUMMYFUNCTION("GOOGLETRANSLATE(B715,""en"",""hi"")"),"अभी पायल रोहतगी को बोलने पर जेल हो गई थी राजस्थान में")</f>
        <v>अभी पायल रोहतगी को बोलने पर जेल हो गई थी राजस्थान में</v>
      </c>
      <c r="C715" s="1" t="s">
        <v>7</v>
      </c>
      <c r="D715" s="1" t="s">
        <v>5</v>
      </c>
    </row>
    <row r="716" spans="1:4" ht="13.2" x14ac:dyDescent="0.25">
      <c r="A716" s="1" t="s">
        <v>722</v>
      </c>
      <c r="B716" t="str">
        <f ca="1">IFERROR(__xludf.DUMMYFUNCTION("GOOGLETRANSLATE(B716,""en"",""hi"")"),"अबे zand ..... चित्र कश्मीर नंगा मुझे बाटा ..... ar Apani सोच kisi Dusare पे mt
ladane की Koshish एमटी kr ... तेरे क़दम अकाल नही hai को kisi Dusare कश्मीर क़दम भी
नही hai क्या ????")</f>
        <v>अबे zand ..... चित्र कश्मीर नंगा मुझे बाटा ..... ar Apani सोच kisi Dusare पे mt
ladane की Koshish एमटी kr ... तेरे क़दम अकाल नही hai को kisi Dusare कश्मीर क़दम भी
नही hai क्या ????</v>
      </c>
      <c r="C716" s="1" t="s">
        <v>4</v>
      </c>
      <c r="D716" s="1" t="s">
        <v>5</v>
      </c>
    </row>
    <row r="717" spans="1:4" ht="13.2" x14ac:dyDescent="0.25">
      <c r="A717" s="1" t="s">
        <v>723</v>
      </c>
      <c r="B717" t="str">
        <f ca="1">IFERROR(__xludf.DUMMYFUNCTION("GOOGLETRANSLATE(B717,""en"",""hi"")"),"तुम इतनी dummmm r। Gadhe तुझे नारीवादी या नारीवाद का mtlb BHI पीटीए hai। Gadhe
apni ज्ञान baddha PHLE। अबे उलझन व्यक्तित्व PHLE apni smjh Badha")</f>
        <v>तुम इतनी dummmm r। Gadhe तुझे नारीवादी या नारीवाद का mtlb BHI पीटीए hai। Gadhe
apni ज्ञान baddha PHLE। अबे उलझन व्यक्तित्व PHLE apni smjh Badha</v>
      </c>
      <c r="C717" s="1" t="s">
        <v>13</v>
      </c>
      <c r="D717" s="1" t="s">
        <v>5</v>
      </c>
    </row>
    <row r="718" spans="1:4" ht="13.2" x14ac:dyDescent="0.25">
      <c r="A718" s="1" t="s">
        <v>724</v>
      </c>
      <c r="B718" t="str">
        <f ca="1">IFERROR(__xludf.DUMMYFUNCTION("GOOGLETRANSLATE(B718,""en"",""hi"")"),"भारत का कोई भी इंसान अपना परिचय रंगा बिल्ला के नाम से नहीं देगा, इतने गिरे हुए
नहीं है भारत के लोग।")</f>
        <v>भारत का कोई भी इंसान अपना परिचय रंगा बिल्ला के नाम से नहीं देगा, इतने गिरे हुए
नहीं है भारत के लोग।</v>
      </c>
      <c r="C718" s="1" t="s">
        <v>7</v>
      </c>
      <c r="D718" s="1" t="s">
        <v>5</v>
      </c>
    </row>
    <row r="719" spans="1:4" ht="13.2" x14ac:dyDescent="0.25">
      <c r="A719" s="1" t="s">
        <v>725</v>
      </c>
      <c r="B719" t="str">
        <f ca="1">IFERROR(__xludf.DUMMYFUNCTION("GOOGLETRANSLATE(B719,""en"",""hi"")"),"Bhosdiwalo बीना स्पॉइलर कश्मीर समीक्षा दीया कारो ...")</f>
        <v>Bhosdiwalo बीना स्पॉइलर कश्मीर समीक्षा दीया कारो ...</v>
      </c>
      <c r="C719" s="1" t="s">
        <v>4</v>
      </c>
      <c r="D719" s="1" t="s">
        <v>29</v>
      </c>
    </row>
    <row r="720" spans="1:4" ht="13.2" x14ac:dyDescent="0.25">
      <c r="A720" s="1" t="s">
        <v>726</v>
      </c>
      <c r="B720" t="str">
        <f ca="1">IFERROR(__xludf.DUMMYFUNCTION("GOOGLETRANSLATE(B720,""en"",""hi"")"),"दुरुपयोग हो रहा hy")</f>
        <v>दुरुपयोग हो रहा hy</v>
      </c>
      <c r="C720" s="1" t="s">
        <v>13</v>
      </c>
      <c r="D720" s="1" t="s">
        <v>5</v>
      </c>
    </row>
    <row r="721" spans="1:4" ht="13.2" x14ac:dyDescent="0.25">
      <c r="A721" s="1" t="s">
        <v>727</v>
      </c>
      <c r="B721" t="str">
        <f ca="1">IFERROR(__xludf.DUMMYFUNCTION("GOOGLETRANSLATE(B721,""en"",""hi"")"),"एक दो समीक्षा क्या कर लिया, Khud ko बड़ा विश्लेषक mein समझ लिया, क्या
योग्यता तेरे फिल्म की समीक्षा पे hain, ek SASTA कर kaudi का यूट्यूब
चैनल chalake Khud ko क्या samajhta हाई, उर राय हर किसी की राय नहीं है
और कोई पर सभी otherÂ राय पर उर राय से पूछा। उर "&amp;"3 रोड ग्रेड समीक्षा दो और
चुप रहो")</f>
        <v>एक दो समीक्षा क्या कर लिया, Khud ko बड़ा विश्लेषक mein समझ लिया, क्या
योग्यता तेरे फिल्म की समीक्षा पे hain, ek SASTA कर kaudi का यूट्यूब
चैनल chalake Khud ko क्या samajhta हाई, उर राय हर किसी की राय नहीं है
और कोई पर सभी otherÂ राय पर उर राय से पूछा। उर 3 रोड ग्रेड समीक्षा दो और
चुप रहो</v>
      </c>
      <c r="C721" s="1" t="s">
        <v>4</v>
      </c>
      <c r="D721" s="1" t="s">
        <v>5</v>
      </c>
    </row>
    <row r="722" spans="1:4" ht="13.2" x14ac:dyDescent="0.25">
      <c r="A722" s="1" t="s">
        <v>728</v>
      </c>
      <c r="B722" t="str">
        <f ca="1">IFERROR(__xludf.DUMMYFUNCTION("GOOGLETRANSLATE(B722,""en"",""hi"")"),"कभी Kisi Ka स्वास्थ्य तो नहीं कर्ण chahie सेल्फी सोटा हाई इनसान")</f>
        <v>कभी Kisi Ka स्वास्थ्य तो नहीं कर्ण chahie सेल्फी सोटा हाई इनसान</v>
      </c>
      <c r="C722" s="1" t="s">
        <v>13</v>
      </c>
      <c r="D722" s="1" t="s">
        <v>5</v>
      </c>
    </row>
    <row r="723" spans="1:4" ht="13.2" x14ac:dyDescent="0.25">
      <c r="A723" s="1" t="s">
        <v>729</v>
      </c>
      <c r="B723" t="str">
        <f ca="1">IFERROR(__xludf.DUMMYFUNCTION("GOOGLETRANSLATE(B723,""en"",""hi"")"),"चिकन करी कानून फिल्म भी bahoot अची थी ........")</f>
        <v>चिकन करी कानून फिल्म भी bahoot अची थी ........</v>
      </c>
      <c r="C723" s="1" t="s">
        <v>7</v>
      </c>
      <c r="D723" s="1" t="s">
        <v>5</v>
      </c>
    </row>
    <row r="724" spans="1:4" ht="13.2" x14ac:dyDescent="0.25">
      <c r="A724" s="1" t="s">
        <v>730</v>
      </c>
      <c r="B724" t="str">
        <f ca="1">IFERROR(__xludf.DUMMYFUNCTION("GOOGLETRANSLATE(B724,""en"",""hi"")"),"Toota अपना नंबर भी ka परिणाम anumandal")</f>
        <v>Toota अपना नंबर भी ka परिणाम anumandal</v>
      </c>
      <c r="C724" s="1" t="s">
        <v>7</v>
      </c>
      <c r="D724" s="1" t="s">
        <v>5</v>
      </c>
    </row>
    <row r="725" spans="1:4" ht="13.2" x14ac:dyDescent="0.25">
      <c r="A725" s="1" t="s">
        <v>731</v>
      </c>
      <c r="B725" t="str">
        <f ca="1">IFERROR(__xludf.DUMMYFUNCTION("GOOGLETRANSLATE(B725,""en"",""hi"")"),"क्या bakwash बोल रहे हो ......")</f>
        <v>क्या bakwash बोल रहे हो ......</v>
      </c>
      <c r="C725" s="1" t="s">
        <v>4</v>
      </c>
      <c r="D725" s="1" t="s">
        <v>5</v>
      </c>
    </row>
    <row r="726" spans="1:4" ht="13.2" x14ac:dyDescent="0.25">
      <c r="A726" s="1" t="s">
        <v>732</v>
      </c>
      <c r="B726" t="str">
        <f ca="1">IFERROR(__xludf.DUMMYFUNCTION("GOOGLETRANSLATE(B726,""en"",""hi"")"),"राजदीप सरदेसाई ने बड़ी ही चालाकी से बोल दिया कि अरुंधती राय का इस सरकार पर
भरोसा नहीं, चलो ठीक सरकार पर भरोसा करो या न करो पर पब्लिक को क्यों उकसा रही
हो मैडम? और दूसरी बात सरदेसाई को मैडम की क्या मंशा है आप इनके एक बयान से नहीं
आंकलन कर सकते")</f>
        <v>राजदीप सरदेसाई ने बड़ी ही चालाकी से बोल दिया कि अरुंधती राय का इस सरकार पर
भरोसा नहीं, चलो ठीक सरकार पर भरोसा करो या न करो पर पब्लिक को क्यों उकसा रही
हो मैडम? और दूसरी बात सरदेसाई को मैडम की क्या मंशा है आप इनके एक बयान से नहीं
आंकलन कर सकते</v>
      </c>
      <c r="C726" s="1" t="s">
        <v>13</v>
      </c>
      <c r="D726" s="1" t="s">
        <v>5</v>
      </c>
    </row>
    <row r="727" spans="1:4" ht="13.2" x14ac:dyDescent="0.25">
      <c r="A727" s="1" t="s">
        <v>733</v>
      </c>
      <c r="B727" t="str">
        <f ca="1">IFERROR(__xludf.DUMMYFUNCTION("GOOGLETRANSLATE(B727,""en"",""hi"")"),"krta ज के विपरीत Mc Kon")</f>
        <v>krta ज के विपरीत Mc Kon</v>
      </c>
      <c r="C727" s="1" t="s">
        <v>4</v>
      </c>
      <c r="D727" s="1" t="s">
        <v>29</v>
      </c>
    </row>
    <row r="728" spans="1:4" ht="13.2" x14ac:dyDescent="0.25">
      <c r="A728" s="1" t="s">
        <v>734</v>
      </c>
      <c r="B728" t="str">
        <f ca="1">IFERROR(__xludf.DUMMYFUNCTION("GOOGLETRANSLATE(B728,""en"",""hi"")"),"कौन madarchod 23 लॉग hai Jo नापसंद किया vedio है ????")</f>
        <v>कौन madarchod 23 लॉग hai Jo नापसंद किया vedio है ????</v>
      </c>
      <c r="C728" s="1" t="s">
        <v>4</v>
      </c>
      <c r="D728" s="1" t="s">
        <v>29</v>
      </c>
    </row>
    <row r="729" spans="1:4" ht="13.2" x14ac:dyDescent="0.25">
      <c r="A729" s="1" t="s">
        <v>735</v>
      </c>
      <c r="B729" t="str">
        <f ca="1">IFERROR(__xludf.DUMMYFUNCTION("GOOGLETRANSLATE(B729,""en"",""hi"")"),"भाई, Shayad मैं आपको नारीवाद ke नाम पे दुनिया मुझे क्या चल राहा hai pata को प्राथमिकी
हाय नही hai!
नारीवाद, उदारवाद तु शब्द आज ek गली प्रतिबंध दे चुके hai!
मैं और आप इतना न्यायाधीश karne ke liye ... ऐसे हाय Dusron Ko न्यायाधीश मुझे धन्यवाद
karte Rahiye 👍")</f>
        <v>भाई, Shayad मैं आपको नारीवाद ke नाम पे दुनिया मुझे क्या चल राहा hai pata को प्राथमिकी
हाय नही hai!
नारीवाद, उदारवाद तु शब्द आज ek गली प्रतिबंध दे चुके hai!
मैं और आप इतना न्यायाधीश karne ke liye ... ऐसे हाय Dusron Ko न्यायाधीश मुझे धन्यवाद
karte Rahiye 👍</v>
      </c>
      <c r="C729" s="1" t="s">
        <v>7</v>
      </c>
      <c r="D729" s="1" t="s">
        <v>5</v>
      </c>
    </row>
    <row r="730" spans="1:4" ht="13.2" x14ac:dyDescent="0.25">
      <c r="A730" s="1" t="s">
        <v>736</v>
      </c>
      <c r="B730" t="str">
        <f ca="1">IFERROR(__xludf.DUMMYFUNCTION("GOOGLETRANSLATE(B730,""en"",""hi"")"),"अक्षय खन्ना की bahot सीधी sadhi hai। हाय Bahot Acchi hai")</f>
        <v>अक्षय खन्ना की bahot सीधी sadhi hai। हाय Bahot Acchi hai</v>
      </c>
      <c r="C730" s="1" t="s">
        <v>7</v>
      </c>
      <c r="D730" s="1" t="s">
        <v>5</v>
      </c>
    </row>
    <row r="731" spans="1:4" ht="13.2" x14ac:dyDescent="0.25">
      <c r="A731" s="1" t="s">
        <v>737</v>
      </c>
      <c r="B731" t="str">
        <f ca="1">IFERROR(__xludf.DUMMYFUNCTION("GOOGLETRANSLATE(B731,""en"",""hi"")"),"क्या bolna Chah राहा hai
Hakla Chutiya लंगर 😡😡")</f>
        <v>क्या bolna Chah राहा hai
Hakla Chutiya लंगर 😡😡</v>
      </c>
      <c r="C731" s="1" t="s">
        <v>13</v>
      </c>
      <c r="D731" s="1" t="s">
        <v>5</v>
      </c>
    </row>
    <row r="732" spans="1:4" ht="13.2" x14ac:dyDescent="0.25">
      <c r="A732" s="1" t="s">
        <v>738</v>
      </c>
      <c r="B732" t="str">
        <f ca="1">IFERROR(__xludf.DUMMYFUNCTION("GOOGLETRANSLATE(B732,""en"",""hi"")"),"बैंड बाजा do😂😂 को Shwetabh भाई ne")</f>
        <v>बैंड बाजा do😂😂 को Shwetabh भाई ne</v>
      </c>
      <c r="C732" s="1" t="s">
        <v>7</v>
      </c>
      <c r="D732" s="1" t="s">
        <v>5</v>
      </c>
    </row>
    <row r="733" spans="1:4" ht="13.2" x14ac:dyDescent="0.25">
      <c r="A733" s="1" t="s">
        <v>739</v>
      </c>
      <c r="B733" t="str">
        <f ca="1">IFERROR(__xludf.DUMMYFUNCTION("GOOGLETRANSLATE(B733,""en"",""hi"")"),"भाई apne ekdum साही बोला hai ....... Yr सब साले dogle hai")</f>
        <v>भाई apne ekdum साही बोला hai ....... Yr सब साले dogle hai</v>
      </c>
      <c r="C733" s="1" t="s">
        <v>4</v>
      </c>
      <c r="D733" s="1" t="s">
        <v>5</v>
      </c>
    </row>
    <row r="734" spans="1:4" ht="13.2" x14ac:dyDescent="0.25">
      <c r="A734" s="1" t="s">
        <v>740</v>
      </c>
      <c r="B734" t="str">
        <f ca="1">IFERROR(__xludf.DUMMYFUNCTION("GOOGLETRANSLATE(B734,""en"",""hi"")"),"Chutiya फिल्म ज कबीर सिंह Faltu का रोमांस ज jbki वास्तविकता मुझे ldki ke aghe
Piche ghumo को tharki bulati ज ऐसे thodi na खादी हो jaygi gaalo पे चुंबन
karwane")</f>
        <v>Chutiya फिल्म ज कबीर सिंह Faltu का रोमांस ज jbki वास्तविकता मुझे ldki ke aghe
Piche ghumo को tharki bulati ज ऐसे thodi na खादी हो jaygi gaalo पे चुंबन
karwane</v>
      </c>
      <c r="C734" s="1" t="s">
        <v>13</v>
      </c>
      <c r="D734" s="1" t="s">
        <v>5</v>
      </c>
    </row>
    <row r="735" spans="1:4" ht="13.2" x14ac:dyDescent="0.25">
      <c r="A735" s="1" t="s">
        <v>741</v>
      </c>
      <c r="B735" t="str">
        <f ca="1">IFERROR(__xludf.DUMMYFUNCTION("GOOGLETRANSLATE(B735,""en"",""hi"")"),"Mein समझ नही अता की तु arudhanti राय और बकवास jaise lekhak aur पत्रकार।
नेता कब प्रतिबंध Jate hain..aur भी अचानक wo")</f>
        <v>Mein समझ नही अता की तु arudhanti राय और बकवास jaise lekhak aur पत्रकार।
नेता कब प्रतिबंध Jate hain..aur भी अचानक wo</v>
      </c>
      <c r="C735" s="1" t="s">
        <v>13</v>
      </c>
      <c r="D735" s="1" t="s">
        <v>5</v>
      </c>
    </row>
    <row r="736" spans="1:4" ht="13.2" x14ac:dyDescent="0.25">
      <c r="A736" s="1" t="s">
        <v>742</v>
      </c>
      <c r="B736" t="str">
        <f ca="1">IFERROR(__xludf.DUMMYFUNCTION("GOOGLETRANSLATE(B736,""en"",""hi"")"),"मई कबीर सिंह नही देखा .. गर्व गिर गया kartahu..😂🤣😂🤣 Sabse chutiya फिल्म
hay🤣😂🤣😂🙏🙏🙏")</f>
        <v>मई कबीर सिंह नही देखा .. गर्व गिर गया kartahu..😂🤣😂🤣 Sabse chutiya फिल्म
hay🤣😂🤣😂🙏🙏🙏</v>
      </c>
      <c r="C736" s="1" t="s">
        <v>7</v>
      </c>
      <c r="D736" s="1" t="s">
        <v>5</v>
      </c>
    </row>
    <row r="737" spans="1:4" ht="13.2" x14ac:dyDescent="0.25">
      <c r="A737" s="1" t="s">
        <v>743</v>
      </c>
      <c r="B737" t="str">
        <f ca="1">IFERROR(__xludf.DUMMYFUNCTION("GOOGLETRANSLATE(B737,""en"",""hi"")"),"ये आप ट्यूब क्यूं dikhata hai जोड़ने itna chadarmod 😡😡😡")</f>
        <v>ये आप ट्यूब क्यूं dikhata hai जोड़ने itna chadarmod 😡😡😡</v>
      </c>
      <c r="C737" s="1" t="s">
        <v>4</v>
      </c>
      <c r="D737" s="1" t="s">
        <v>5</v>
      </c>
    </row>
    <row r="738" spans="1:4" ht="13.2" x14ac:dyDescent="0.25">
      <c r="A738" s="1" t="s">
        <v>744</v>
      </c>
      <c r="B738" t="str">
        <f ca="1">IFERROR(__xludf.DUMMYFUNCTION("GOOGLETRANSLATE(B738,""en"",""hi"")"),"लिबरल और faminist धजिया उड़ा दी।")</f>
        <v>लिबरल और faminist धजिया उड़ा दी।</v>
      </c>
      <c r="C738" s="1" t="s">
        <v>13</v>
      </c>
      <c r="D738" s="1" t="s">
        <v>5</v>
      </c>
    </row>
    <row r="739" spans="1:4" ht="13.2" x14ac:dyDescent="0.25">
      <c r="A739" s="1" t="s">
        <v>745</v>
      </c>
      <c r="B739" t="str">
        <f ca="1">IFERROR(__xludf.DUMMYFUNCTION("GOOGLETRANSLATE(B739,""en"",""hi"")"),"Pratil जी ... der रात तक Jagna Sehat ke liye hanikarak hai। Halanki मुख्य khud
भी जग राहा हुन बराबर मुझ्े apki भी fikar hai। खैर, जेईई जान lagaiye iss
mein चैनल मुख्य apke sath hun")</f>
        <v>Pratil जी ... der रात तक Jagna Sehat ke liye hanikarak hai। Halanki मुख्य khud
भी जग राहा हुन बराबर मुझ्े apki भी fikar hai। खैर, जेईई जान lagaiye iss
mein चैनल मुख्य apke sath hun</v>
      </c>
      <c r="C739" s="1" t="s">
        <v>7</v>
      </c>
      <c r="D739" s="1" t="s">
        <v>5</v>
      </c>
    </row>
    <row r="740" spans="1:4" ht="13.2" x14ac:dyDescent="0.25">
      <c r="A740" s="1" t="s">
        <v>746</v>
      </c>
      <c r="B740" t="str">
        <f ca="1">IFERROR(__xludf.DUMMYFUNCTION("GOOGLETRANSLATE(B740,""en"",""hi"")"),"सिनेमा hai deta apne चैनल पे apka संदर्भ में बात करते हैं")</f>
        <v>सिनेमा hai deta apne चैनल पे apka संदर्भ में बात करते हैं</v>
      </c>
      <c r="C740" s="1" t="s">
        <v>7</v>
      </c>
      <c r="D740" s="1" t="s">
        <v>5</v>
      </c>
    </row>
    <row r="741" spans="1:4" ht="13.2" x14ac:dyDescent="0.25">
      <c r="A741" s="1" t="s">
        <v>747</v>
      </c>
      <c r="B741" t="str">
        <f ca="1">IFERROR(__xludf.DUMMYFUNCTION("GOOGLETRANSLATE(B741,""en"",""hi"")"),"सर आप जो किताब लिख wo Humein kaisey मिलेगी rhe?")</f>
        <v>सर आप जो किताब लिख wo Humein kaisey मिलेगी rhe?</v>
      </c>
      <c r="C741" s="1" t="s">
        <v>7</v>
      </c>
      <c r="D741" s="1" t="s">
        <v>5</v>
      </c>
    </row>
    <row r="742" spans="1:4" ht="13.2" x14ac:dyDescent="0.25">
      <c r="A742" s="1" t="s">
        <v>748</v>
      </c>
      <c r="B742" t="str">
        <f ca="1">IFERROR(__xludf.DUMMYFUNCTION("GOOGLETRANSLATE(B742,""en"",""hi"")"),"कर रहे हैं बौद्धिक लोगो, VO बस majak कर रही थी ...")</f>
        <v>कर रहे हैं बौद्धिक लोगो, VO बस majak कर रही थी ...</v>
      </c>
      <c r="C742" s="1" t="s">
        <v>7</v>
      </c>
      <c r="D742" s="1" t="s">
        <v>5</v>
      </c>
    </row>
    <row r="743" spans="1:4" ht="13.2" x14ac:dyDescent="0.25">
      <c r="A743" s="1" t="s">
        <v>749</v>
      </c>
      <c r="B743" t="str">
        <f ca="1">IFERROR(__xludf.DUMMYFUNCTION("GOOGLETRANSLATE(B743,""en"",""hi"")"),"भूत Gussa RHA ज है chutie pe😠😠😠")</f>
        <v>भूत Gussa RHA ज है chutie pe😠😠😠</v>
      </c>
      <c r="C743" s="1" t="s">
        <v>4</v>
      </c>
      <c r="D743" s="1" t="s">
        <v>5</v>
      </c>
    </row>
    <row r="744" spans="1:4" ht="13.2" x14ac:dyDescent="0.25">
      <c r="A744" s="1" t="s">
        <v>750</v>
      </c>
      <c r="B744" t="str">
        <f ca="1">IFERROR(__xludf.DUMMYFUNCTION("GOOGLETRANSLATE(B744,""en"",""hi"")"),"जो भाजपा का samarthan karta वह देश प्रेमी वह या जो भाजपा ke Khilaf बोलता VOH वह
वोह tukde tukde गेंग वह (tukde tukde JOD कर mazbut भारत बंता वह savidhan
संशोधन मुझे tukdo tukdo मुझे Bant कर भारत kamzor hoga)")</f>
        <v>जो भाजपा का samarthan karta वह देश प्रेमी वह या जो भाजपा ke Khilaf बोलता VOH वह
वोह tukde tukde गेंग वह (tukde tukde JOD कर mazbut भारत बंता वह savidhan
संशोधन मुझे tukdo tukdo मुझे Bant कर भारत kamzor hoga)</v>
      </c>
      <c r="C744" s="1" t="s">
        <v>13</v>
      </c>
      <c r="D744" s="1" t="s">
        <v>5</v>
      </c>
    </row>
    <row r="745" spans="1:4" ht="13.2" x14ac:dyDescent="0.25">
      <c r="A745" s="1" t="s">
        <v>751</v>
      </c>
      <c r="B745" t="str">
        <f ca="1">IFERROR(__xludf.DUMMYFUNCTION("GOOGLETRANSLATE(B745,""en"",""hi"")"),"भाई आपने कबीर सिंग को 9/10 दिया😊
पर आपके इस वीडियो को 10/10 रेटिंग👌👌 ऐसे ही वीडियो बनाएं और 'रोशनी' फैलाएं👍👍")</f>
        <v>भाई आपने कबीर सिंग को 9/10 दिया😊
पर आपके इस वीडियो को 10/10 रेटिंग👌👌 ऐसे ही वीडियो बनाएं और 'रोशनी' फैलाएं👍👍</v>
      </c>
      <c r="C745" s="1" t="s">
        <v>7</v>
      </c>
      <c r="D745" s="1" t="s">
        <v>5</v>
      </c>
    </row>
    <row r="746" spans="1:4" ht="13.2" x14ac:dyDescent="0.25">
      <c r="A746" s="1" t="s">
        <v>752</v>
      </c>
      <c r="B746" t="str">
        <f ca="1">IFERROR(__xludf.DUMMYFUNCTION("GOOGLETRANSLATE(B746,""en"",""hi"")"),"खाले समीक्षा bhut बोल ते हो यार टकसाल करते हो ka kam वह दाना bute बोल टा की समीक्षा
हड़बड़ाना राहा")</f>
        <v>खाले समीक्षा bhut बोल ते हो यार टकसाल करते हो ka kam वह दाना bute बोल टा की समीक्षा
हड़बड़ाना राहा</v>
      </c>
      <c r="C746" s="1" t="s">
        <v>13</v>
      </c>
      <c r="D746" s="1" t="s">
        <v>5</v>
      </c>
    </row>
    <row r="747" spans="1:4" ht="13.2" x14ac:dyDescent="0.25">
      <c r="A747" s="1" t="s">
        <v>753</v>
      </c>
      <c r="B747" t="str">
        <f ca="1">IFERROR(__xludf.DUMMYFUNCTION("GOOGLETRANSLATE(B747,""en"",""hi"")"),"मैं और उदार कौन भाई मुख्य दर्द से जनता kisko लक्ष्य कर rhe ho एसएएफ एसएएफ bula
दिया करो भाई Jinhe नही Pata Hai उदार (musalmano) bechare उलझन में होते
hai")</f>
        <v>मैं और उदार कौन भाई मुख्य दर्द से जनता kisko लक्ष्य कर rhe ho एसएएफ एसएएफ bula
दिया करो भाई Jinhe नही Pata Hai उदार (musalmano) bechare उलझन में होते
hai</v>
      </c>
      <c r="C747" s="1" t="s">
        <v>13</v>
      </c>
      <c r="D747" s="1" t="s">
        <v>5</v>
      </c>
    </row>
    <row r="748" spans="1:4" ht="13.2" x14ac:dyDescent="0.25">
      <c r="A748" s="1" t="s">
        <v>754</v>
      </c>
      <c r="B748" t="str">
        <f ca="1">IFERROR(__xludf.DUMMYFUNCTION("GOOGLETRANSLATE(B748,""en"",""hi"")"),"[08:12] (https://www.youtube.com/watch?v=N_ZMfQMZos0&amp;t=8m12s) khatam
baat😂😂😂😂🤘 ... प्यार हो गया")</f>
        <v>[08:12] (https://www.youtube.com/watch?v=N_ZMfQMZos0&amp;t=8m12s) khatam
baat😂😂😂😂🤘 ... प्यार हो गया</v>
      </c>
      <c r="C748" s="1" t="s">
        <v>7</v>
      </c>
      <c r="D748" s="1" t="s">
        <v>5</v>
      </c>
    </row>
    <row r="749" spans="1:4" ht="13.2" x14ac:dyDescent="0.25">
      <c r="A749" s="1" t="s">
        <v>755</v>
      </c>
      <c r="B749" t="str">
        <f ca="1">IFERROR(__xludf.DUMMYFUNCTION("GOOGLETRANSLATE(B749,""en"",""hi"")"),"वो लॉग कबीर गाओ फिल्म ko galat समाज रहे है VO unki Galti, जनसंपर्क aap dusre
फिल्म ko galat समाज रहे है तु आप की Galti")</f>
        <v>वो लॉग कबीर गाओ फिल्म ko galat समाज रहे है VO unki Galti, जनसंपर्क aap dusre
फिल्म ko galat समाज रहे है तु आप की Galti</v>
      </c>
      <c r="C749" s="1" t="s">
        <v>7</v>
      </c>
      <c r="D749" s="1" t="s">
        <v>5</v>
      </c>
    </row>
    <row r="750" spans="1:4" ht="13.2" x14ac:dyDescent="0.25">
      <c r="A750" s="1" t="s">
        <v>756</v>
      </c>
      <c r="B750" t="str">
        <f ca="1">IFERROR(__xludf.DUMMYFUNCTION("GOOGLETRANSLATE(B750,""en"",""hi"")"),"मैं उर chutiya आदमी 👌 लगता है। फिल्म समीक्षा dekhne aya तु Chodu bana राहा hai 😊")</f>
        <v>मैं उर chutiya आदमी 👌 लगता है। फिल्म समीक्षा dekhne aya तु Chodu bana राहा hai 😊</v>
      </c>
      <c r="C750" s="1" t="s">
        <v>4</v>
      </c>
      <c r="D750" s="1" t="s">
        <v>29</v>
      </c>
    </row>
    <row r="751" spans="1:4" ht="13.2" x14ac:dyDescent="0.25">
      <c r="A751" s="1" t="s">
        <v>757</v>
      </c>
      <c r="B751" t="str">
        <f ca="1">IFERROR(__xludf.DUMMYFUNCTION("GOOGLETRANSLATE(B751,""en"",""hi"")"),"कबीर सिंह ऐसी फिल्म hai jisse ह्यूम ये सिख Milti Hai जो चीज़ करनी नही
hai पनीर wo 😂😂")</f>
        <v>कबीर सिंह ऐसी फिल्म hai jisse ह्यूम ये सिख Milti Hai जो चीज़ करनी नही
hai पनीर wo 😂😂</v>
      </c>
      <c r="C751" s="1" t="s">
        <v>7</v>
      </c>
      <c r="D751" s="1" t="s">
        <v>5</v>
      </c>
    </row>
    <row r="752" spans="1:4" ht="13.2" x14ac:dyDescent="0.25">
      <c r="A752" s="1" t="s">
        <v>758</v>
      </c>
      <c r="B752" t="str">
        <f ca="1">IFERROR(__xludf.DUMMYFUNCTION("GOOGLETRANSLATE(B752,""en"",""hi"")"),"MST 😂😂😂😂😂😂")</f>
        <v>MST 😂😂😂😂😂😂</v>
      </c>
      <c r="C752" s="1" t="s">
        <v>7</v>
      </c>
      <c r="D752" s="1" t="s">
        <v>5</v>
      </c>
    </row>
    <row r="753" spans="1:4" ht="13.2" x14ac:dyDescent="0.25">
      <c r="A753" s="1" t="s">
        <v>759</v>
      </c>
      <c r="B753" t="str">
        <f ca="1">IFERROR(__xludf.DUMMYFUNCTION("GOOGLETRANSLATE(B753,""en"",""hi"")"),"जय श्रीराम जय हिन्द")</f>
        <v>जय श्रीराम जय हिन्द</v>
      </c>
      <c r="C753" s="1" t="s">
        <v>7</v>
      </c>
      <c r="D753" s="1" t="s">
        <v>5</v>
      </c>
    </row>
    <row r="754" spans="1:4" ht="13.2" x14ac:dyDescent="0.25">
      <c r="A754" s="1" t="s">
        <v>760</v>
      </c>
      <c r="B754" t="str">
        <f ca="1">IFERROR(__xludf.DUMMYFUNCTION("GOOGLETRANSLATE(B754,""en"",""hi"")"),"Shwetabh भाई kbhi kbhi Bht हो jata hu ... सरकार काम nhi lgri भाई उदास ..")</f>
        <v>Shwetabh भाई kbhi kbhi Bht हो jata hu ... सरकार काम nhi lgri भाई उदास ..</v>
      </c>
      <c r="C754" s="1" t="s">
        <v>7</v>
      </c>
      <c r="D754" s="1" t="s">
        <v>5</v>
      </c>
    </row>
    <row r="755" spans="1:4" ht="13.2" x14ac:dyDescent="0.25">
      <c r="A755" s="1" t="s">
        <v>761</v>
      </c>
      <c r="B755" t="str">
        <f ca="1">IFERROR(__xludf.DUMMYFUNCTION("GOOGLETRANSLATE(B755,""en"",""hi"")"),"भैया .... बस एक बात samazh नी आ री की aaapne है फिल्म को देख kaise
ली .......
Acha हा .... Hamare liye 😂")</f>
        <v>भैया .... बस एक बात samazh नी आ री की aaapne है फिल्म को देख kaise
ली .......
Acha हा .... Hamare liye 😂</v>
      </c>
      <c r="C755" s="1" t="s">
        <v>7</v>
      </c>
      <c r="D755" s="1" t="s">
        <v>5</v>
      </c>
    </row>
    <row r="756" spans="1:4" ht="13.2" x14ac:dyDescent="0.25">
      <c r="A756" s="1" t="s">
        <v>762</v>
      </c>
      <c r="B756" t="str">
        <f ca="1">IFERROR(__xludf.DUMMYFUNCTION("GOOGLETRANSLATE(B756,""en"",""hi"")"),"सर खिलजी का सेनापति kaffur समलैंगिक था तु Bhul gye सेना प्रमुख Jisne
खिलजी ko Bht से जंग मुझे विजय dilayi")</f>
        <v>सर खिलजी का सेनापति kaffur समलैंगिक था तु Bhul gye सेना प्रमुख Jisne
खिलजी ko Bht से जंग मुझे विजय dilayi</v>
      </c>
      <c r="C756" s="1" t="s">
        <v>13</v>
      </c>
      <c r="D756" s="1" t="s">
        <v>5</v>
      </c>
    </row>
    <row r="757" spans="1:4" ht="13.2" x14ac:dyDescent="0.25">
      <c r="A757" s="1" t="s">
        <v>763</v>
      </c>
      <c r="B757" t="str">
        <f ca="1">IFERROR(__xludf.DUMMYFUNCTION("GOOGLETRANSLATE(B757,""en"",""hi"")"),"हे भगवान, ये बेचारा कपिल नामक अविकसित मस्तिष्क लड़के जैसे लोग ही अगर राष्ट्रीय
चैनल पर भारतीय नौजवानों के प्रतिनिधि के रूप में शामिल होंगे तो फिर इससे अधिक
शर्मनाक और क्या हो सकता है!")</f>
        <v>हे भगवान, ये बेचारा कपिल नामक अविकसित मस्तिष्क लड़के जैसे लोग ही अगर राष्ट्रीय
चैनल पर भारतीय नौजवानों के प्रतिनिधि के रूप में शामिल होंगे तो फिर इससे अधिक
शर्मनाक और क्या हो सकता है!</v>
      </c>
      <c r="C757" s="1" t="s">
        <v>4</v>
      </c>
      <c r="D757" s="1" t="s">
        <v>5</v>
      </c>
    </row>
    <row r="758" spans="1:4" ht="13.2" x14ac:dyDescent="0.25">
      <c r="A758" s="1" t="s">
        <v>764</v>
      </c>
      <c r="B758" t="str">
        <f ca="1">IFERROR(__xludf.DUMMYFUNCTION("GOOGLETRANSLATE(B758,""en"",""hi"")"),"भाई भाई भाई")</f>
        <v>भाई भाई भाई</v>
      </c>
      <c r="C758" s="1" t="s">
        <v>7</v>
      </c>
      <c r="D758" s="1" t="s">
        <v>5</v>
      </c>
    </row>
    <row r="759" spans="1:4" ht="13.2" x14ac:dyDescent="0.25">
      <c r="A759" s="1" t="s">
        <v>765</v>
      </c>
      <c r="B759" t="str">
        <f ca="1">IFERROR(__xludf.DUMMYFUNCTION("GOOGLETRANSLATE(B759,""en"",""hi"")"),"चेतन तू चुप चारा bhadve")</f>
        <v>चेतन तू चुप चारा bhadve</v>
      </c>
      <c r="C759" s="1" t="s">
        <v>4</v>
      </c>
      <c r="D759" s="1" t="s">
        <v>29</v>
      </c>
    </row>
    <row r="760" spans="1:4" ht="13.2" x14ac:dyDescent="0.25">
      <c r="A760" s="1" t="s">
        <v>766</v>
      </c>
      <c r="B760" t="str">
        <f ca="1">IFERROR(__xludf.DUMMYFUNCTION("GOOGLETRANSLATE(B760,""en"",""hi"")"),"Bohot Accha बोला apne ..... ये sb faminist apne हिसाब से दुनिया को न्यायाधीश karte
hai ... jo उनको Thik वही साही बाकि galat")</f>
        <v>Bohot Accha बोला apne ..... ये sb faminist apne हिसाब से दुनिया को न्यायाधीश karte
hai ... jo उनको Thik वही साही बाकि galat</v>
      </c>
      <c r="C760" s="1" t="s">
        <v>13</v>
      </c>
      <c r="D760" s="1" t="s">
        <v>5</v>
      </c>
    </row>
    <row r="761" spans="1:4" ht="13.2" x14ac:dyDescent="0.25">
      <c r="A761" s="1" t="s">
        <v>767</v>
      </c>
      <c r="B761" t="str">
        <f ca="1">IFERROR(__xludf.DUMMYFUNCTION("GOOGLETRANSLATE(B761,""en"",""hi"")"),"Raanjhanaa Kesi लगी मैं आपको")</f>
        <v>Raanjhanaa Kesi लगी मैं आपको</v>
      </c>
      <c r="C761" s="1" t="s">
        <v>7</v>
      </c>
      <c r="D761" s="1" t="s">
        <v>5</v>
      </c>
    </row>
    <row r="762" spans="1:4" ht="13.2" x14ac:dyDescent="0.25">
      <c r="A762" s="1" t="s">
        <v>768</v>
      </c>
      <c r="B762" t="str">
        <f ca="1">IFERROR(__xludf.DUMMYFUNCTION("GOOGLETRANSLATE(B762,""en"",""hi"")"),"कोई ज Jisne अभी तक कबीर सिंह नही Dekhi .. 🙌🏻")</f>
        <v>कोई ज Jisne अभी तक कबीर सिंह नही Dekhi .. 🙌🏻</v>
      </c>
      <c r="C762" s="1" t="s">
        <v>7</v>
      </c>
      <c r="D762" s="1" t="s">
        <v>5</v>
      </c>
    </row>
    <row r="763" spans="1:4" ht="13.2" x14ac:dyDescent="0.25">
      <c r="A763" s="1" t="s">
        <v>769</v>
      </c>
      <c r="B763" t="str">
        <f ca="1">IFERROR(__xludf.DUMMYFUNCTION("GOOGLETRANSLATE(B763,""en"",""hi"")"),"थोडा PHLE bnana chahiye था तु वीडियो भाई")</f>
        <v>थोडा PHLE bnana chahiye था तु वीडियो भाई</v>
      </c>
      <c r="C763" s="1" t="s">
        <v>7</v>
      </c>
      <c r="D763" s="1" t="s">
        <v>5</v>
      </c>
    </row>
    <row r="764" spans="1:4" ht="13.2" x14ac:dyDescent="0.25">
      <c r="A764" s="1" t="s">
        <v>770</v>
      </c>
      <c r="B764" t="str">
        <f ca="1">IFERROR(__xludf.DUMMYFUNCTION("GOOGLETRANSLATE(B764,""en"",""hi"")"),"लड़की glat घास")</f>
        <v>लड़की glat घास</v>
      </c>
      <c r="C764" s="1" t="s">
        <v>7</v>
      </c>
      <c r="D764" s="1" t="s">
        <v>5</v>
      </c>
    </row>
    <row r="765" spans="1:4" ht="13.2" x14ac:dyDescent="0.25">
      <c r="A765" s="1" t="s">
        <v>771</v>
      </c>
      <c r="B765" t="str">
        <f ca="1">IFERROR(__xludf.DUMMYFUNCTION("GOOGLETRANSLATE(B765,""en"",""hi"")"),"Maksm साहब मी kabse समीक्षा का Intezar कर राहा ठा है")</f>
        <v>Maksm साहब मी kabse समीक्षा का Intezar कर राहा ठा है</v>
      </c>
      <c r="C765" s="1" t="s">
        <v>7</v>
      </c>
      <c r="D765" s="1" t="s">
        <v>5</v>
      </c>
    </row>
    <row r="766" spans="1:4" ht="13.2" x14ac:dyDescent="0.25">
      <c r="A766" s="1" t="s">
        <v>772</v>
      </c>
      <c r="B766" t="str">
        <f ca="1">IFERROR(__xludf.DUMMYFUNCTION("GOOGLETRANSLATE(B766,""en"",""hi"")"),"दीन का औसत 2
😂😂😂👍")</f>
        <v>दीन का औसत 2
😂😂😂👍</v>
      </c>
      <c r="C766" s="1" t="s">
        <v>7</v>
      </c>
      <c r="D766" s="1" t="s">
        <v>5</v>
      </c>
    </row>
    <row r="767" spans="1:4" ht="13.2" x14ac:dyDescent="0.25">
      <c r="A767" s="1" t="s">
        <v>773</v>
      </c>
      <c r="B767" t="str">
        <f ca="1">IFERROR(__xludf.DUMMYFUNCTION("GOOGLETRANSLATE(B767,""en"",""hi"")"),"उदारवादी लोग इन कबीर सिंह uri फिल्म ko dekhne ka baad ekdum PGL होते हैं तो
आने वाले समय हुंह तो एम्बुलेंस की zarrorat pade गी")</f>
        <v>उदारवादी लोग इन कबीर सिंह uri फिल्म ko dekhne ka baad ekdum PGL होते हैं तो
आने वाले समय हुंह तो एम्बुलेंस की zarrorat pade गी</v>
      </c>
      <c r="C767" s="1" t="s">
        <v>7</v>
      </c>
      <c r="D767" s="1" t="s">
        <v>5</v>
      </c>
    </row>
    <row r="768" spans="1:4" ht="13.2" x14ac:dyDescent="0.25">
      <c r="A768" s="1" t="s">
        <v>774</v>
      </c>
      <c r="B768" t="str">
        <f ca="1">IFERROR(__xludf.DUMMYFUNCTION("GOOGLETRANSLATE(B768,""en"",""hi"")"),"आईएसएस bili ko Pinjra कश्मीर अंदर डालो ... जेल मुझे डालो")</f>
        <v>आईएसएस bili ko Pinjra कश्मीर अंदर डालो ... जेल मुझे डालो</v>
      </c>
      <c r="C768" s="1" t="s">
        <v>13</v>
      </c>
      <c r="D768" s="1" t="s">
        <v>5</v>
      </c>
    </row>
    <row r="769" spans="1:4" ht="13.2" x14ac:dyDescent="0.25">
      <c r="A769" s="1" t="s">
        <v>775</v>
      </c>
      <c r="B769" t="str">
        <f ca="1">IFERROR(__xludf.DUMMYFUNCTION("GOOGLETRANSLATE(B769,""en"",""hi"")"),"मैं और laundey KY हाल")</f>
        <v>मैं और laundey KY हाल</v>
      </c>
      <c r="C769" s="1" t="s">
        <v>7</v>
      </c>
      <c r="D769" s="1" t="s">
        <v>5</v>
      </c>
    </row>
    <row r="770" spans="1:4" ht="13.2" x14ac:dyDescent="0.25">
      <c r="A770" s="1" t="s">
        <v>776</v>
      </c>
      <c r="B770" t="str">
        <f ca="1">IFERROR(__xludf.DUMMYFUNCTION("GOOGLETRANSLATE(B770,""en"",""hi"")"),"तेरी काहे सुलग रही है बे")</f>
        <v>तेरी काहे सुलग रही है बे</v>
      </c>
      <c r="C770" s="1" t="s">
        <v>13</v>
      </c>
      <c r="D770" s="1" t="s">
        <v>5</v>
      </c>
    </row>
    <row r="771" spans="1:4" ht="13.2" x14ac:dyDescent="0.25">
      <c r="A771" s="1" t="s">
        <v>777</v>
      </c>
      <c r="B771" t="str">
        <f ca="1">IFERROR(__xludf.DUMMYFUNCTION("GOOGLETRANSLATE(B771,""en"",""hi"")"),"sbse jayada जाट हाय समलैंगिक सेक्स karte HN")</f>
        <v>sbse jayada जाट हाय समलैंगिक सेक्स karte HN</v>
      </c>
      <c r="C771" s="1" t="s">
        <v>13</v>
      </c>
      <c r="D771" s="1" t="s">
        <v>29</v>
      </c>
    </row>
    <row r="772" spans="1:4" ht="13.2" x14ac:dyDescent="0.25">
      <c r="A772" s="1" t="s">
        <v>778</v>
      </c>
      <c r="B772" t="str">
        <f ca="1">IFERROR(__xludf.DUMMYFUNCTION("GOOGLETRANSLATE(B772,""en"",""hi"")"),"गांडू साले 20 मिनट की वीडियो banake 40 ऐड दाल RHA पगला")</f>
        <v>गांडू साले 20 मिनट की वीडियो banake 40 ऐड दाल RHA पगला</v>
      </c>
      <c r="C772" s="1" t="s">
        <v>4</v>
      </c>
      <c r="D772" s="1" t="s">
        <v>5</v>
      </c>
    </row>
    <row r="773" spans="1:4" ht="13.2" x14ac:dyDescent="0.25">
      <c r="A773" s="1" t="s">
        <v>779</v>
      </c>
      <c r="B773" t="str">
        <f ca="1">IFERROR(__xludf.DUMMYFUNCTION("GOOGLETRANSLATE(B773,""en"",""hi"")"),"अरे मेरे भाई, फिल्म रिव्यू कर रहे हो या कथा सुना रहे हो? काफी बोरिंग है आपको
सुनना।")</f>
        <v>अरे मेरे भाई, फिल्म रिव्यू कर रहे हो या कथा सुना रहे हो? काफी बोरिंग है आपको
सुनना।</v>
      </c>
      <c r="C773" s="1" t="s">
        <v>7</v>
      </c>
      <c r="D773" s="1" t="s">
        <v>5</v>
      </c>
    </row>
    <row r="774" spans="1:4" ht="13.2" x14ac:dyDescent="0.25">
      <c r="A774" s="1" t="s">
        <v>780</v>
      </c>
      <c r="B774" t="str">
        <f ca="1">IFERROR(__xludf.DUMMYFUNCTION("GOOGLETRANSLATE(B774,""en"",""hi"")"),"[01:51] (https://www.youtube.com/watch?v=p7ssviyHAe0&amp;t=1m51s) भाई का
reaction😂😂😂😂😂😂😂")</f>
        <v>[01:51] (https://www.youtube.com/watch?v=p7ssviyHAe0&amp;t=1m51s) भाई का
reaction😂😂😂😂😂😂😂</v>
      </c>
      <c r="C774" s="1" t="s">
        <v>7</v>
      </c>
      <c r="D774" s="1" t="s">
        <v>5</v>
      </c>
    </row>
    <row r="775" spans="1:4" ht="13.2" x14ac:dyDescent="0.25">
      <c r="A775" s="1" t="s">
        <v>781</v>
      </c>
      <c r="B775" t="str">
        <f ca="1">IFERROR(__xludf.DUMMYFUNCTION("GOOGLETRANSLATE(B775,""en"",""hi"")"),"टोपी नारीवादी। तेरे ko तु समझदार समीक्षा lagta hai.Section 375 कृति है
चलचित्र। गांड gal गया नारीवादी का isse।")</f>
        <v>टोपी नारीवादी। तेरे ko तु समझदार समीक्षा lagta hai.Section 375 कृति है
चलचित्र। गांड gal गया नारीवादी का isse।</v>
      </c>
      <c r="C775" s="1" t="s">
        <v>4</v>
      </c>
      <c r="D775" s="1" t="s">
        <v>29</v>
      </c>
    </row>
    <row r="776" spans="1:4" ht="13.2" x14ac:dyDescent="0.25">
      <c r="A776" s="1" t="s">
        <v>782</v>
      </c>
      <c r="B776" t="str">
        <f ca="1">IFERROR(__xludf.DUMMYFUNCTION("GOOGLETRANSLATE(B776,""en"",""hi"")"),"हा भाई")</f>
        <v>हा भाई</v>
      </c>
      <c r="C776" s="1" t="s">
        <v>7</v>
      </c>
      <c r="D776" s="1" t="s">
        <v>5</v>
      </c>
    </row>
    <row r="777" spans="1:4" ht="13.2" x14ac:dyDescent="0.25">
      <c r="A777" s="1" t="s">
        <v>783</v>
      </c>
      <c r="B777" t="str">
        <f ca="1">IFERROR(__xludf.DUMMYFUNCTION("GOOGLETRANSLATE(B777,""en"",""hi"")"),"BHAI MOVIE TOH सुपरहिट HAI 😘😘")</f>
        <v>BHAI MOVIE TOH सुपरहिट HAI 😘😘</v>
      </c>
      <c r="C777" s="1" t="s">
        <v>7</v>
      </c>
      <c r="D777" s="1" t="s">
        <v>5</v>
      </c>
    </row>
    <row r="778" spans="1:4" ht="13.2" x14ac:dyDescent="0.25">
      <c r="A778" s="1" t="s">
        <v>784</v>
      </c>
      <c r="B778" t="str">
        <f ca="1">IFERROR(__xludf.DUMMYFUNCTION("GOOGLETRANSLATE(B778,""en"",""hi"")"),"Gawaron की कामी नही ज !!
जो fuddu de rhe ज स्वीकार nhi कर rhe वो लॉग कारण हाय। मैं और लोगो को bewakoof
बाटा rhe h! Ajeeb दृश्य ज!")</f>
        <v>Gawaron की कामी नही ज !!
जो fuddu de rhe ज स्वीकार nhi कर rhe वो लॉग कारण हाय। मैं और लोगो को bewakoof
बाटा rhe h! Ajeeb दृश्य ज!</v>
      </c>
      <c r="C778" s="1" t="s">
        <v>13</v>
      </c>
      <c r="D778" s="1" t="s">
        <v>5</v>
      </c>
    </row>
    <row r="779" spans="1:4" ht="13.2" x14ac:dyDescent="0.25">
      <c r="A779" s="1" t="s">
        <v>785</v>
      </c>
      <c r="B779" t="str">
        <f ca="1">IFERROR(__xludf.DUMMYFUNCTION("GOOGLETRANSLATE(B779,""en"",""hi"")"),"theek ज भैया को वो। ये किस नारीवादी aur उदार ne बोला jispr आपने वीडियो
bana Daali? क्षमा करें मुझे सोशल मीडिया से kaafi दरवाजा हू। करने के लिए EAI baatin Sunai नही
deti। Aapse वह पाटा chalta ज की दुनिया मुझे esa भी chall रा ज")</f>
        <v>theek ज भैया को वो। ये किस नारीवादी aur उदार ne बोला jispr आपने वीडियो
bana Daali? क्षमा करें मुझे सोशल मीडिया से kaafi दरवाजा हू। करने के लिए EAI baatin Sunai नही
deti। Aapse वह पाटा chalta ज की दुनिया मुझे esa भी chall रा ज</v>
      </c>
      <c r="C779" s="1" t="s">
        <v>7</v>
      </c>
      <c r="D779" s="1" t="s">
        <v>5</v>
      </c>
    </row>
    <row r="780" spans="1:4" ht="13.2" x14ac:dyDescent="0.25">
      <c r="A780" s="1" t="s">
        <v>786</v>
      </c>
      <c r="B780" t="str">
        <f ca="1">IFERROR(__xludf.DUMMYFUNCTION("GOOGLETRANSLATE(B780,""en"",""hi"")"),"@Rishita श्रीवास्तव 😔")</f>
        <v>@Rishita श्रीवास्तव 😔</v>
      </c>
      <c r="C780" s="1" t="s">
        <v>7</v>
      </c>
      <c r="D780" s="1" t="s">
        <v>5</v>
      </c>
    </row>
    <row r="781" spans="1:4" ht="13.2" x14ac:dyDescent="0.25">
      <c r="A781" s="1" t="s">
        <v>787</v>
      </c>
      <c r="B781" t="str">
        <f ca="1">IFERROR(__xludf.DUMMYFUNCTION("GOOGLETRANSLATE(B781,""en"",""hi"")"),"संक्षेप में
Ramadhir-- प्रहार तक iss देश mein सिनेमा hai टैब तक लोग इन chutiya bannte rahenge
😂")</f>
        <v>संक्षेप में
Ramadhir-- प्रहार तक iss देश mein सिनेमा hai टैब तक लोग इन chutiya bannte rahenge
😂</v>
      </c>
      <c r="C781" s="1" t="s">
        <v>7</v>
      </c>
      <c r="D781" s="1" t="s">
        <v>5</v>
      </c>
    </row>
    <row r="782" spans="1:4" ht="13.2" x14ac:dyDescent="0.25">
      <c r="A782" s="1" t="s">
        <v>788</v>
      </c>
      <c r="B782" t="str">
        <f ca="1">IFERROR(__xludf.DUMMYFUNCTION("GOOGLETRANSLATE(B782,""en"",""hi"")"),"Gyaan एमटी चोद CHL")</f>
        <v>Gyaan एमटी चोद CHL</v>
      </c>
      <c r="C782" s="1" t="s">
        <v>4</v>
      </c>
      <c r="D782" s="1" t="s">
        <v>29</v>
      </c>
    </row>
    <row r="783" spans="1:4" ht="13.2" x14ac:dyDescent="0.25">
      <c r="A783" s="1" t="s">
        <v>789</v>
      </c>
      <c r="B783" t="str">
        <f ca="1">IFERROR(__xludf.DUMMYFUNCTION("GOOGLETRANSLATE(B783,""en"",""hi"")"),"Ekdum साही बात। एक ही मात्र वाली लग रहा है। मेरे लिए 35 मिनट से jyada jhel हाय nhi
पाटा तु chootiya सी फिल्म। खलनायक चाहे tameez से बात भी kre लड़की से करने के लिए
लॉग इन करें gaaliya देते hain उपयोग करते हैं, aur हीरो भूमि का topa Jaisa, कुछ भी kr le, wo"&amp;"
Accha हाय lagta hai chootiya जनता को। Gaandu बॉलीवुड।")</f>
        <v>Ekdum साही बात। एक ही मात्र वाली लग रहा है। मेरे लिए 35 मिनट से jyada jhel हाय nhi
पाटा तु chootiya सी फिल्म। खलनायक चाहे tameez से बात भी kre लड़की से करने के लिए
लॉग इन करें gaaliya देते hain उपयोग करते हैं, aur हीरो भूमि का topa Jaisa, कुछ भी kr le, wo
Accha हाय lagta hai chootiya जनता को। Gaandu बॉलीवुड।</v>
      </c>
      <c r="C783" s="1" t="s">
        <v>4</v>
      </c>
      <c r="D783" s="1" t="s">
        <v>29</v>
      </c>
    </row>
    <row r="784" spans="1:4" ht="13.2" x14ac:dyDescent="0.25">
      <c r="A784" s="1" t="s">
        <v>790</v>
      </c>
      <c r="B784" t="str">
        <f ca="1">IFERROR(__xludf.DUMMYFUNCTION("GOOGLETRANSLATE(B784,""en"",""hi"")"),"Bagal कश्मीर बाल दिखाना 😭😭😂😂😂😂")</f>
        <v>Bagal कश्मीर बाल दिखाना 😭😭😂😂😂😂</v>
      </c>
      <c r="C784" s="1" t="s">
        <v>7</v>
      </c>
      <c r="D784" s="1" t="s">
        <v>5</v>
      </c>
    </row>
    <row r="785" spans="1:4" ht="13.2" x14ac:dyDescent="0.25">
      <c r="A785" s="1" t="s">
        <v>791</v>
      </c>
      <c r="B785" t="str">
        <f ca="1">IFERROR(__xludf.DUMMYFUNCTION("GOOGLETRANSLATE(B785,""en"",""hi"")"),"** ek ek kr k bolo को mein समझ मीटर आए भी कुछ ** गोलमाल हो jata ज सब *")</f>
        <v>** ek ek kr k bolo को mein समझ मीटर आए भी कुछ ** गोलमाल हो jata ज सब *</v>
      </c>
      <c r="C785" s="1" t="s">
        <v>7</v>
      </c>
      <c r="D785" s="1" t="s">
        <v>5</v>
      </c>
    </row>
    <row r="786" spans="1:4" ht="13.2" x14ac:dyDescent="0.25">
      <c r="A786" s="1" t="s">
        <v>792</v>
      </c>
      <c r="B786" t="str">
        <f ca="1">IFERROR(__xludf.DUMMYFUNCTION("GOOGLETRANSLATE(B786,""en"",""hi"")"),"सुब्रमण्यम स्वामी ने साही Kaha ठा, मोदी ke खालिद अंतरराष्ट्रीय Sajish
Rachi ja राही ज")</f>
        <v>सुब्रमण्यम स्वामी ने साही Kaha ठा, मोदी ke खालिद अंतरराष्ट्रीय Sajish
Rachi ja राही ज</v>
      </c>
      <c r="C786" s="1" t="s">
        <v>7</v>
      </c>
      <c r="D786" s="1" t="s">
        <v>5</v>
      </c>
    </row>
    <row r="787" spans="1:4" ht="13.2" x14ac:dyDescent="0.25">
      <c r="A787" s="1" t="s">
        <v>793</v>
      </c>
      <c r="B787" t="str">
        <f ca="1">IFERROR(__xludf.DUMMYFUNCTION("GOOGLETRANSLATE(B787,""en"",""hi"")"),"मूवी khatam बात khatam")</f>
        <v>मूवी khatam बात khatam</v>
      </c>
      <c r="C787" s="1" t="s">
        <v>7</v>
      </c>
      <c r="D787" s="1" t="s">
        <v>5</v>
      </c>
    </row>
    <row r="788" spans="1:4" ht="13.2" x14ac:dyDescent="0.25">
      <c r="A788" s="1" t="s">
        <v>794</v>
      </c>
      <c r="B788" t="str">
        <f ca="1">IFERROR(__xludf.DUMMYFUNCTION("GOOGLETRANSLATE(B788,""en"",""hi"")"),"ये लोगो को sirf शाहरुख, Salmaan की बीना कहानी वाली फिल्म pasand hai आती
.karan जौहर को भी lelo")</f>
        <v>ये लोगो को sirf शाहरुख, Salmaan की बीना कहानी वाली फिल्म pasand hai आती
.karan जौहर को भी lelo</v>
      </c>
      <c r="C788" s="1" t="s">
        <v>7</v>
      </c>
      <c r="D788" s="1" t="s">
        <v>5</v>
      </c>
    </row>
    <row r="789" spans="1:4" ht="13.2" x14ac:dyDescent="0.25">
      <c r="A789" s="1" t="s">
        <v>795</v>
      </c>
      <c r="B789" t="str">
        <f ca="1">IFERROR(__xludf.DUMMYFUNCTION("GOOGLETRANSLATE(B789,""en"",""hi"")"),"Tu Ekbar मिल ja appka muh बैंड करो Bohat badhbu अता aysa एच के ज nak Ghora vi
चल sakta ज पगली churel टोपी PGL वाग idher से भारत से nikalungi तुझे")</f>
        <v>Tu Ekbar मिल ja appka muh बैंड करो Bohat badhbu अता aysa एच के ज nak Ghora vi
चल sakta ज पगली churel टोपी PGL वाग idher से भारत से nikalungi तुझे</v>
      </c>
      <c r="C789" s="1" t="s">
        <v>4</v>
      </c>
      <c r="D789" s="1" t="s">
        <v>5</v>
      </c>
    </row>
    <row r="790" spans="1:4" ht="13.2" x14ac:dyDescent="0.25">
      <c r="A790" s="1" t="s">
        <v>796</v>
      </c>
      <c r="B790" t="str">
        <f ca="1">IFERROR(__xludf.DUMMYFUNCTION("GOOGLETRANSLATE(B790,""en"",""hi"")"),"देश का बजे ही भाषा का गलत इस्तेमाल कर रहा है तौ फिर आम जनता का कहा सहना भी
पडेगा ना")</f>
        <v>देश का बजे ही भाषा का गलत इस्तेमाल कर रहा है तौ फिर आम जनता का कहा सहना भी
पडेगा ना</v>
      </c>
      <c r="C790" s="1" t="s">
        <v>13</v>
      </c>
      <c r="D790" s="1" t="s">
        <v>5</v>
      </c>
    </row>
    <row r="791" spans="1:4" ht="13.2" x14ac:dyDescent="0.25">
      <c r="A791" s="1" t="s">
        <v>797</v>
      </c>
      <c r="B791" t="str">
        <f ca="1">IFERROR(__xludf.DUMMYFUNCTION("GOOGLETRANSLATE(B791,""en"",""hi"")"),"Ei लोग इन नारीवादी Ko ranndi lagta hain muje क्ष?
Ei ranndis सशक्तिकरण, ranndis ne समाज मा choud दिया या प्युरस की शक्ति
की जिना muskil कर डी Ei ए जे कल की लड़की ...")</f>
        <v>Ei लोग इन नारीवादी Ko ranndi lagta hain muje क्ष?
Ei ranndis सशक्तिकरण, ranndis ne समाज मा choud दिया या प्युरस की शक्ति
की जिना muskil कर डी Ei ए जे कल की लड़की ...</v>
      </c>
      <c r="C791" s="1" t="s">
        <v>4</v>
      </c>
      <c r="D791" s="1" t="s">
        <v>29</v>
      </c>
    </row>
    <row r="792" spans="1:4" ht="13.2" x14ac:dyDescent="0.25">
      <c r="A792" s="1" t="s">
        <v>798</v>
      </c>
      <c r="B792" t="str">
        <f ca="1">IFERROR(__xludf.DUMMYFUNCTION("GOOGLETRANSLATE(B792,""en"",""hi"")"),"बस Veerey Di शादी ... बड़ी ज्ञान की बातें Thop राहा की अपनी समीक्षा घड़ी
हाई, yaha कोई gyaan नही dikha राहा hai ... भाई तू chutiya hai Terey समीक्षा
भी chutiya hain ... लड़कियाँ Daaru peeye को संस्कृति परम्परा ... कबीर सिंह
mein लड़का Daaru peeye मूवी के "&amp;"लिए .... Tujhey घंटा नही पाटा फिल्में ke Baare
mein ... यूट्यूब आ गया hai bhenchod sabhi chutiye shaane प्रतिबंध गए hain करने के लिए ...
यूट्यूब नही होता iski gaand पे कोई Laat भी nahi maarta ... Unsubsribed ....")</f>
        <v>बस Veerey Di शादी ... बड़ी ज्ञान की बातें Thop राहा की अपनी समीक्षा घड़ी
हाई, yaha कोई gyaan नही dikha राहा hai ... भाई तू chutiya hai Terey समीक्षा
भी chutiya hain ... लड़कियाँ Daaru peeye को संस्कृति परम्परा ... कबीर सिंह
mein लड़का Daaru peeye मूवी के लिए .... Tujhey घंटा नही पाटा फिल्में ke Baare
mein ... यूट्यूब आ गया hai bhenchod sabhi chutiye shaane प्रतिबंध गए hain करने के लिए ...
यूट्यूब नही होता iski gaand पे कोई Laat भी nahi maarta ... Unsubsribed ....</v>
      </c>
      <c r="C792" s="1" t="s">
        <v>4</v>
      </c>
      <c r="D792" s="1" t="s">
        <v>29</v>
      </c>
    </row>
    <row r="793" spans="1:4" ht="13.2" x14ac:dyDescent="0.25">
      <c r="A793" s="1" t="s">
        <v>799</v>
      </c>
      <c r="B793" t="str">
        <f ca="1">IFERROR(__xludf.DUMMYFUNCTION("GOOGLETRANSLATE(B793,""en"",""hi"")"),"जब एपी उदारवादियों की बात karte ho, apki dimaag mein wo पहला आदमी कौन aata hai")</f>
        <v>जब एपी उदारवादियों की बात karte ho, apki dimaag mein wo पहला आदमी कौन aata hai</v>
      </c>
      <c r="C793" s="1" t="s">
        <v>7</v>
      </c>
      <c r="D793" s="1" t="s">
        <v>5</v>
      </c>
    </row>
    <row r="794" spans="1:4" ht="13.2" x14ac:dyDescent="0.25">
      <c r="A794" s="1" t="s">
        <v>800</v>
      </c>
      <c r="B794" t="str">
        <f ca="1">IFERROR(__xludf.DUMMYFUNCTION("GOOGLETRANSLATE(B794,""en"",""hi"")"),"अल 498se एके 10jindgi brbad होती")</f>
        <v>अल 498se एके 10jindgi brbad होती</v>
      </c>
      <c r="C794" s="1" t="s">
        <v>7</v>
      </c>
      <c r="D794" s="1" t="s">
        <v>5</v>
      </c>
    </row>
    <row r="795" spans="1:4" ht="13.2" x14ac:dyDescent="0.25">
      <c r="A795" s="1" t="s">
        <v>801</v>
      </c>
      <c r="B795" t="str">
        <f ca="1">IFERROR(__xludf.DUMMYFUNCTION("GOOGLETRANSLATE(B795,""en"",""hi"")"),"जियो मालिक")</f>
        <v>जियो मालिक</v>
      </c>
      <c r="C795" s="1" t="s">
        <v>7</v>
      </c>
      <c r="D795" s="1" t="s">
        <v>5</v>
      </c>
    </row>
    <row r="796" spans="1:4" ht="13.2" x14ac:dyDescent="0.25">
      <c r="A796" s="1" t="s">
        <v>802</v>
      </c>
      <c r="B796" t="str">
        <f ca="1">IFERROR(__xludf.DUMMYFUNCTION("GOOGLETRANSLATE(B796,""en"",""hi"")"),"मूवी की दर्शन galat hain, aur युवा पीढ़ी wo बराबर galat असर भी
dalti hain, lekin फिर भी शाहिद कपूर का performance😍😍ek नहीं।")</f>
        <v>मूवी की दर्शन galat hain, aur युवा पीढ़ी wo बराबर galat असर भी
dalti hain, lekin फिर भी शाहिद कपूर का performance😍😍ek नहीं।</v>
      </c>
      <c r="C796" s="1" t="s">
        <v>7</v>
      </c>
      <c r="D796" s="1" t="s">
        <v>5</v>
      </c>
    </row>
    <row r="797" spans="1:4" ht="13.2" x14ac:dyDescent="0.25">
      <c r="A797" s="1" t="s">
        <v>803</v>
      </c>
      <c r="B797" t="str">
        <f ca="1">IFERROR(__xludf.DUMMYFUNCTION("GOOGLETRANSLATE(B797,""en"",""hi"")"),"वाह क्या एक सोच! खतरा करके सेक्स कवाना, unzip होक kisi औरत कश्मीर के लिए लड़की
Piche daudna, लड़की ko pitna। ये सब तुमको mardangi लगती hai? aur तु Hamari
परम्परा कब से हो गई?")</f>
        <v>वाह क्या एक सोच! खतरा करके सेक्स कवाना, unzip होक kisi औरत कश्मीर के लिए लड़की
Piche daudna, लड़की ko pitna। ये सब तुमको mardangi लगती hai? aur तु Hamari
परम्परा कब से हो गई?</v>
      </c>
      <c r="C797" s="1" t="s">
        <v>13</v>
      </c>
      <c r="D797" s="1" t="s">
        <v>29</v>
      </c>
    </row>
    <row r="798" spans="1:4" ht="13.2" x14ac:dyDescent="0.25">
      <c r="A798" s="1" t="s">
        <v>804</v>
      </c>
      <c r="B798" t="str">
        <f ca="1">IFERROR(__xludf.DUMMYFUNCTION("GOOGLETRANSLATE(B798,""en"",""hi"")"),"ESE लड़के कुत्ते होते ज बिक्री लड़कों dhabba ज सममूल्य नाम ke")</f>
        <v>ESE लड़के कुत्ते होते ज बिक्री लड़कों dhabba ज सममूल्य नाम ke</v>
      </c>
      <c r="C798" s="1" t="s">
        <v>4</v>
      </c>
      <c r="D798" s="1" t="s">
        <v>29</v>
      </c>
    </row>
    <row r="799" spans="1:4" ht="13.2" x14ac:dyDescent="0.25">
      <c r="A799" s="1" t="s">
        <v>805</v>
      </c>
      <c r="B799" t="str">
        <f ca="1">IFERROR(__xludf.DUMMYFUNCTION("GOOGLETRANSLATE(B799,""en"",""hi"")"),"रवीश .. bahot Aacha anchoreship किया आपने ..")</f>
        <v>रवीश .. bahot Aacha anchoreship किया आपने ..</v>
      </c>
      <c r="C799" s="1" t="s">
        <v>7</v>
      </c>
      <c r="D799" s="1" t="s">
        <v>5</v>
      </c>
    </row>
    <row r="800" spans="1:4" ht="13.2" x14ac:dyDescent="0.25">
      <c r="A800" s="1" t="s">
        <v>806</v>
      </c>
      <c r="B800" t="str">
        <f ca="1">IFERROR(__xludf.DUMMYFUNCTION("GOOGLETRANSLATE(B800,""en"",""hi"")"),"अमित bhai..ab तु मीडिया ट्रिपल तलाक कश्मीर पीछे क्यूं पैड gya hai।")</f>
        <v>अमित bhai..ab तु मीडिया ट्रिपल तलाक कश्मीर पीछे क्यूं पैड gya hai।</v>
      </c>
      <c r="C800" s="1" t="s">
        <v>7</v>
      </c>
      <c r="D800" s="1" t="s">
        <v>5</v>
      </c>
    </row>
    <row r="801" spans="1:4" ht="13.2" x14ac:dyDescent="0.25">
      <c r="A801" s="1" t="s">
        <v>807</v>
      </c>
      <c r="B801" t="str">
        <f ca="1">IFERROR(__xludf.DUMMYFUNCTION("GOOGLETRANSLATE(B801,""en"",""hi"")"),"क्षमा करें, लेकिन तु 377 अधिनियम mijhe साही नही लगा मात्र हिसाब से समलैंगिक aur समलैंगिक वाला
Pyr ghatiya hai ची")</f>
        <v>क्षमा करें, लेकिन तु 377 अधिनियम mijhe साही नही लगा मात्र हिसाब से समलैंगिक aur समलैंगिक वाला
Pyr ghatiya hai ची</v>
      </c>
      <c r="C801" s="1" t="s">
        <v>13</v>
      </c>
      <c r="D801" s="1" t="s">
        <v>5</v>
      </c>
    </row>
    <row r="802" spans="1:4" ht="13.2" x14ac:dyDescent="0.25">
      <c r="A802" s="1" t="s">
        <v>808</v>
      </c>
      <c r="B802" t="str">
        <f ca="1">IFERROR(__xludf.DUMMYFUNCTION("GOOGLETRANSLATE(B802,""en"",""hi"")"),"संत कबीर सिंह इंसान 🙂")</f>
        <v>संत कबीर सिंह इंसान 🙂</v>
      </c>
      <c r="C802" s="1" t="s">
        <v>7</v>
      </c>
      <c r="D802" s="1" t="s">
        <v>5</v>
      </c>
    </row>
    <row r="803" spans="1:4" ht="13.2" x14ac:dyDescent="0.25">
      <c r="A803" s="1" t="s">
        <v>809</v>
      </c>
      <c r="B803" t="str">
        <f ca="1">IFERROR(__xludf.DUMMYFUNCTION("GOOGLETRANSLATE(B803,""en"",""hi"")"),"bcz वह knws पुरी जनता ये chodap ko पर देख कश्मीर apni marwa राही ज")</f>
        <v>bcz वह knws पुरी जनता ये chodap ko पर देख कश्मीर apni marwa राही ज</v>
      </c>
      <c r="C803" s="1" t="s">
        <v>4</v>
      </c>
      <c r="D803" s="1" t="s">
        <v>29</v>
      </c>
    </row>
    <row r="804" spans="1:4" ht="13.2" x14ac:dyDescent="0.25">
      <c r="A804" s="1" t="s">
        <v>810</v>
      </c>
      <c r="B804" t="str">
        <f ca="1">IFERROR(__xludf.DUMMYFUNCTION("GOOGLETRANSLATE(B804,""en"",""hi"")"),"मेन बॉलीवुड फिल्में dekhna हाय बैंड कर दिया hai पिछले 10-11 महीनों से करने के लिए")</f>
        <v>मेन बॉलीवुड फिल्में dekhna हाय बैंड कर दिया hai पिछले 10-11 महीनों से करने के लिए</v>
      </c>
      <c r="C804" s="1" t="s">
        <v>7</v>
      </c>
      <c r="D804" s="1" t="s">
        <v>5</v>
      </c>
    </row>
    <row r="805" spans="1:4" ht="13.2" x14ac:dyDescent="0.25">
      <c r="A805" s="1" t="s">
        <v>811</v>
      </c>
      <c r="B805" t="str">
        <f ca="1">IFERROR(__xludf.DUMMYFUNCTION("GOOGLETRANSLATE(B805,""en"",""hi"")"),"वह परामर्श करने के लिए नही Vai अगर itna Gussa अता कर्ण Chahi वह तु वह fiml kysa
mein समझ नही मेरा मेरी jo x कक्ष mtae थी usne apne boyfrnd keliye finile अनुकरणीय
लिया था करने के लिए क्या तुम लव वह esa होता वह माता-पिता ke sath bitau Thik हो दीन कुछ करने क"&amp;"े लिए
Jayega सब")</f>
        <v>वह परामर्श करने के लिए नही Vai अगर itna Gussa अता कर्ण Chahi वह तु वह fiml kysa
mein समझ नही मेरा मेरी jo x कक्ष mtae थी usne apne boyfrnd keliye finile अनुकरणीय
लिया था करने के लिए क्या तुम लव वह esa होता वह माता-पिता ke sath bitau Thik हो दीन कुछ करने के लिए
Jayega सब</v>
      </c>
      <c r="C805" s="1" t="s">
        <v>7</v>
      </c>
      <c r="D805" s="1" t="s">
        <v>5</v>
      </c>
    </row>
    <row r="806" spans="1:4" ht="13.2" x14ac:dyDescent="0.25">
      <c r="A806" s="1" t="s">
        <v>812</v>
      </c>
      <c r="B806" t="str">
        <f ca="1">IFERROR(__xludf.DUMMYFUNCTION("GOOGLETRANSLATE(B806,""en"",""hi"")"),"@Fuckin 'Smartasses पूरी तरह से bruh .... आईएमडीबी ne ख जोकर ko zyada रेटिंग di ज ....
अब चमत्कार प्रशंसकों की jhaate लाल हो RHI ज 😅🤣")</f>
        <v>@Fuckin 'Smartasses पूरी तरह से bruh .... आईएमडीबी ne ख जोकर ko zyada रेटिंग di ज ....
अब चमत्कार प्रशंसकों की jhaate लाल हो RHI ज 😅🤣</v>
      </c>
      <c r="C806" s="1" t="s">
        <v>13</v>
      </c>
      <c r="D806" s="1" t="s">
        <v>5</v>
      </c>
    </row>
    <row r="807" spans="1:4" ht="13.2" x14ac:dyDescent="0.25">
      <c r="A807" s="1" t="s">
        <v>813</v>
      </c>
      <c r="B807" t="str">
        <f ca="1">IFERROR(__xludf.DUMMYFUNCTION("GOOGLETRANSLATE(B807,""en"",""hi"")"),"कुत्ते ranu मोंदोल")</f>
        <v>कुत्ते ranu मोंदोल</v>
      </c>
      <c r="C807" s="1" t="s">
        <v>4</v>
      </c>
      <c r="D807" s="1" t="s">
        <v>5</v>
      </c>
    </row>
    <row r="808" spans="1:4" ht="13.2" x14ac:dyDescent="0.25">
      <c r="A808" s="1" t="s">
        <v>814</v>
      </c>
      <c r="B808" t="str">
        <f ca="1">IFERROR(__xludf.DUMMYFUNCTION("GOOGLETRANSLATE(B808,""en"",""hi"")"),"अगर सभी आतंकवादी और आपराधिक ko faansi हो जाए सब इस्लाम khatam ho तो
जाए 🤣😆
जय हिंद जय भारत 🙏")</f>
        <v>अगर सभी आतंकवादी और आपराधिक ko faansi हो जाए सब इस्लाम khatam ho तो
जाए 🤣😆
जय हिंद जय भारत 🙏</v>
      </c>
      <c r="C808" s="1" t="s">
        <v>13</v>
      </c>
      <c r="D808" s="1" t="s">
        <v>5</v>
      </c>
    </row>
    <row r="809" spans="1:4" ht="13.2" x14ac:dyDescent="0.25">
      <c r="A809" s="1" t="s">
        <v>815</v>
      </c>
      <c r="B809" t="str">
        <f ca="1">IFERROR(__xludf.DUMMYFUNCTION("GOOGLETRANSLATE(B809,""en"",""hi"")"),"Itne ganwar kaise ho sakte कुछ लॉग। विशेष रूप से भाई jhat।")</f>
        <v>Itne ganwar kaise ho sakte कुछ लॉग। विशेष रूप से भाई jhat।</v>
      </c>
      <c r="C809" s="1" t="s">
        <v>13</v>
      </c>
      <c r="D809" s="1" t="s">
        <v>5</v>
      </c>
    </row>
    <row r="810" spans="1:4" ht="13.2" x14ac:dyDescent="0.25">
      <c r="A810" s="1" t="s">
        <v>816</v>
      </c>
      <c r="B810" t="str">
        <f ca="1">IFERROR(__xludf.DUMMYFUNCTION("GOOGLETRANSLATE(B810,""en"",""hi"")"),"@KHAN शाहब कबीर सिंह ne kaise भारत फिल्म की gaand पे Laat maarke उसको
nikaala सब थिएटर से याद hai ना")</f>
        <v>@KHAN शाहब कबीर सिंह ne kaise भारत फिल्म की gaand पे Laat maarke उसको
nikaala सब थिएटर से याद hai ना</v>
      </c>
      <c r="C810" s="1" t="s">
        <v>4</v>
      </c>
      <c r="D810" s="1" t="s">
        <v>5</v>
      </c>
    </row>
    <row r="811" spans="1:4" ht="13.2" x14ac:dyDescent="0.25">
      <c r="A811" s="1" t="s">
        <v>817</v>
      </c>
      <c r="B811" t="str">
        <f ca="1">IFERROR(__xludf.DUMMYFUNCTION("GOOGLETRANSLATE(B811,""en"",""hi"")"),"Diljit Dosanjh की पु njabi फिल्म shada ka समीक्षा Kro कृपया")</f>
        <v>Diljit Dosanjh की पु njabi फिल्म shada ka समीक्षा Kro कृपया</v>
      </c>
      <c r="C811" s="1" t="s">
        <v>7</v>
      </c>
      <c r="D811" s="1" t="s">
        <v>5</v>
      </c>
    </row>
    <row r="812" spans="1:4" ht="13.2" x14ac:dyDescent="0.25">
      <c r="A812" s="1" t="s">
        <v>818</v>
      </c>
      <c r="B812" t="str">
        <f ca="1">IFERROR(__xludf.DUMMYFUNCTION("GOOGLETRANSLATE(B812,""en"",""hi"")"),"Rivia नी के @Geralt")</f>
        <v>Rivia नी के @Geralt</v>
      </c>
      <c r="C812" s="1" t="s">
        <v>7</v>
      </c>
      <c r="D812" s="1" t="s">
        <v>5</v>
      </c>
    </row>
    <row r="813" spans="1:4" ht="13.2" x14ac:dyDescent="0.25">
      <c r="A813" s="1" t="s">
        <v>819</v>
      </c>
      <c r="B813" t="str">
        <f ca="1">IFERROR(__xludf.DUMMYFUNCTION("GOOGLETRANSLATE(B813,""en"",""hi"")"),"Ajj मर्द अरब gya मीटर apni Nazron मुझे")</f>
        <v>Ajj मर्द अरब gya मीटर apni Nazron मुझे</v>
      </c>
      <c r="C813" s="1" t="s">
        <v>7</v>
      </c>
      <c r="D813" s="1" t="s">
        <v>5</v>
      </c>
    </row>
    <row r="814" spans="1:4" ht="13.2" x14ac:dyDescent="0.25">
      <c r="A814" s="1" t="s">
        <v>820</v>
      </c>
      <c r="B814" t="str">
        <f ca="1">IFERROR(__xludf.DUMMYFUNCTION("GOOGLETRANSLATE(B814,""en"",""hi"")"),"भाई Aapka टी शर्ट Bahut हाय aachhi hain")</f>
        <v>भाई Aapka टी शर्ट Bahut हाय aachhi hain</v>
      </c>
      <c r="C814" s="1" t="s">
        <v>7</v>
      </c>
      <c r="D814" s="1" t="s">
        <v>5</v>
      </c>
    </row>
    <row r="815" spans="1:4" ht="13.2" x14ac:dyDescent="0.25">
      <c r="A815" s="1" t="s">
        <v>821</v>
      </c>
      <c r="B815" t="str">
        <f ca="1">IFERROR(__xludf.DUMMYFUNCTION("GOOGLETRANSLATE(B815,""en"",""hi"")"),"@Adarsh ​​राजपूत 🤣कटुए ,, नकली नाम रखकर हरामिगीरी करते हो, इसलिए तो दुनियाभर मे लात
खाते फिरते हो। तुम हलाला की औलादो का कोई ईमान तो है नही")</f>
        <v>@Adarsh ​​राजपूत 🤣कटुए ,, नकली नाम रखकर हरामिगीरी करते हो, इसलिए तो दुनियाभर मे लात
खाते फिरते हो। तुम हलाला की औलादो का कोई ईमान तो है नही</v>
      </c>
      <c r="C815" s="1" t="s">
        <v>4</v>
      </c>
      <c r="D815" s="1" t="s">
        <v>29</v>
      </c>
    </row>
    <row r="816" spans="1:4" ht="13.2" x14ac:dyDescent="0.25">
      <c r="A816" s="1" t="s">
        <v>822</v>
      </c>
      <c r="B816" t="str">
        <f ca="1">IFERROR(__xludf.DUMMYFUNCTION("GOOGLETRANSLATE(B816,""en"",""hi"")"),"Aapke rewiews sirf फिल्म समीक्षा nhi होता ... Alag वह होता hai..Aisa lagta hai
आपने Hamare दिल की वह बातें hai ki करने के लिए ... यही sb करण hai k aapki समीक्षा
Itni Acchi होती hai।")</f>
        <v>Aapke rewiews sirf फिल्म समीक्षा nhi होता ... Alag वह होता hai..Aisa lagta hai
आपने Hamare दिल की वह बातें hai ki करने के लिए ... यही sb करण hai k aapki समीक्षा
Itni Acchi होती hai।</v>
      </c>
      <c r="C816" s="1" t="s">
        <v>7</v>
      </c>
      <c r="D816" s="1" t="s">
        <v>5</v>
      </c>
    </row>
    <row r="817" spans="1:4" ht="13.2" x14ac:dyDescent="0.25">
      <c r="A817" s="1" t="s">
        <v>823</v>
      </c>
      <c r="B817" t="str">
        <f ca="1">IFERROR(__xludf.DUMMYFUNCTION("GOOGLETRANSLATE(B817,""en"",""hi"")"),"मेन अभी तक कबीर सिंह nhi Dekhi
Kunki मुझ्े paehli हाय पाटा था ISME chutiyapa hy sirf")</f>
        <v>मेन अभी तक कबीर सिंह nhi Dekhi
Kunki मुझ्े paehli हाय पाटा था ISME chutiyapa hy sirf</v>
      </c>
      <c r="C817" s="1" t="s">
        <v>7</v>
      </c>
      <c r="D817" s="1" t="s">
        <v>5</v>
      </c>
    </row>
    <row r="818" spans="1:4" ht="13.2" x14ac:dyDescent="0.25">
      <c r="A818" s="1" t="s">
        <v>824</v>
      </c>
      <c r="B818" t="str">
        <f ca="1">IFERROR(__xludf.DUMMYFUNCTION("GOOGLETRANSLATE(B818,""en"",""hi"")"),"ये फिल्म समीक्षा क्या समाचार चैनल hai क्या मैं उलझन में फिल्म मतलब सिर्फ एक हूँ
मनोरंजन aur कुछ नही")</f>
        <v>ये फिल्म समीक्षा क्या समाचार चैनल hai क्या मैं उलझन में फिल्म मतलब सिर्फ एक हूँ
मनोरंजन aur कुछ नही</v>
      </c>
      <c r="C818" s="1" t="s">
        <v>7</v>
      </c>
      <c r="D818" s="1" t="s">
        <v>5</v>
      </c>
    </row>
    <row r="819" spans="1:4" ht="13.2" x14ac:dyDescent="0.25">
      <c r="A819" s="1" t="s">
        <v>825</v>
      </c>
      <c r="B819" t="str">
        <f ca="1">IFERROR(__xludf.DUMMYFUNCTION("GOOGLETRANSLATE(B819,""en"",""hi"")"),"सच dikha दिया प्रतीक भाई 😂 😂")</f>
        <v>सच dikha दिया प्रतीक भाई 😂 😂</v>
      </c>
      <c r="C819" s="1" t="s">
        <v>7</v>
      </c>
      <c r="D819" s="1" t="s">
        <v>5</v>
      </c>
    </row>
    <row r="820" spans="1:4" ht="13.2" x14ac:dyDescent="0.25">
      <c r="A820" s="1" t="s">
        <v>826</v>
      </c>
      <c r="B820" t="str">
        <f ca="1">IFERROR(__xludf.DUMMYFUNCTION("GOOGLETRANSLATE(B820,""en"",""hi"")"),"Haaaaaaaaaaaaat साला")</f>
        <v>Haaaaaaaaaaaaat साला</v>
      </c>
      <c r="C820" s="1" t="s">
        <v>4</v>
      </c>
      <c r="D820" s="1" t="s">
        <v>5</v>
      </c>
    </row>
    <row r="821" spans="1:4" ht="13.2" x14ac:dyDescent="0.25">
      <c r="A821" s="1" t="s">
        <v>827</v>
      </c>
      <c r="B821" t="str">
        <f ca="1">IFERROR(__xludf.DUMMYFUNCTION("GOOGLETRANSLATE(B821,""en"",""hi"")"),"फिल्म kondekh ke itna bhavuk क्यु हो रहे ज
dekhne वेले ke पारित भी dimag ज
वॉन konsa asal मुझे कबीर सिंह प्रतिबंध Jayega")</f>
        <v>फिल्म kondekh ke itna bhavuk क्यु हो रहे ज
dekhne वेले ke पारित भी dimag ज
वॉन konsa asal मुझे कबीर सिंह प्रतिबंध Jayega</v>
      </c>
      <c r="C821" s="1" t="s">
        <v>13</v>
      </c>
      <c r="D821" s="1" t="s">
        <v>5</v>
      </c>
    </row>
    <row r="822" spans="1:4" ht="13.2" x14ac:dyDescent="0.25">
      <c r="A822" s="1" t="s">
        <v>828</v>
      </c>
      <c r="B822" t="str">
        <f ca="1">IFERROR(__xludf.DUMMYFUNCTION("GOOGLETRANSLATE(B822,""en"",""hi"")"),"करना चाहिए पद्मावती फिल्म को देख लो")</f>
        <v>करना चाहिए पद्मावती फिल्म को देख लो</v>
      </c>
      <c r="C822" s="1" t="s">
        <v>7</v>
      </c>
      <c r="D822" s="1" t="s">
        <v>5</v>
      </c>
    </row>
    <row r="823" spans="1:4" ht="13.2" x14ac:dyDescent="0.25">
      <c r="A823" s="1" t="s">
        <v>829</v>
      </c>
      <c r="B823" t="str">
        <f ca="1">IFERROR(__xludf.DUMMYFUNCTION("GOOGLETRANSLATE(B823,""en"",""hi"")"),"करने के लिए भाई मुझ्े bohot maja aya muvie dekhne मुझे। मेरी एक्स की याद agai मुझ्े")</f>
        <v>करने के लिए भाई मुझ्े bohot maja aya muvie dekhne मुझे। मेरी एक्स की याद agai मुझ्े</v>
      </c>
      <c r="C823" s="1" t="s">
        <v>7</v>
      </c>
      <c r="D823" s="1" t="s">
        <v>5</v>
      </c>
    </row>
    <row r="824" spans="1:4" ht="13.2" x14ac:dyDescent="0.25">
      <c r="A824" s="1" t="s">
        <v>830</v>
      </c>
      <c r="B824" t="str">
        <f ca="1">IFERROR(__xludf.DUMMYFUNCTION("GOOGLETRANSLATE(B824,""en"",""hi"")"),"@Motivational चैनल भाई ईएसआई relatioship की माँ की choot jisme कोई परिपक्वता
ना हो। भगवान ne करोड़ लड़की बनाया hai। एक लड़की के liye itna दिन khudko
नुकसान पहुँचा कर्ण कोई गर्व की बाथ nhi hai।
Launde वो होते ज jo वास्तविकता karte ज पर करके इस कदम स्वीकार "&amp;"करते हैं।
भाई प्रेरक tereko सूट nhi karta चैनल। माफ़ करना")</f>
        <v>@Motivational चैनल भाई ईएसआई relatioship की माँ की choot jisme कोई परिपक्वता
ना हो। भगवान ne करोड़ लड़की बनाया hai। एक लड़की के liye itna दिन khudko
नुकसान पहुँचा कर्ण कोई गर्व की बाथ nhi hai।
Launde वो होते ज jo वास्तविकता karte ज पर करके इस कदम स्वीकार करते हैं।
भाई प्रेरक tereko सूट nhi karta चैनल। माफ़ करना</v>
      </c>
      <c r="C824" s="1" t="s">
        <v>4</v>
      </c>
      <c r="D824" s="1" t="s">
        <v>29</v>
      </c>
    </row>
    <row r="825" spans="1:4" ht="13.2" x14ac:dyDescent="0.25">
      <c r="A825" s="1" t="s">
        <v>831</v>
      </c>
      <c r="B825" t="str">
        <f ca="1">IFERROR(__xludf.DUMMYFUNCTION("GOOGLETRANSLATE(B825,""en"",""hi"")"),"Atlast तु किया ja skta hai ki गैर लड़ाके व्यापार मुझे अनुमति देने के किया ja sakta
hai ...
सहमत है या नहीं .. ????")</f>
        <v>Atlast तु किया ja skta hai ki गैर लड़ाके व्यापार मुझे अनुमति देने के किया ja sakta
hai ...
सहमत है या नहीं .. ????</v>
      </c>
      <c r="C825" s="1" t="s">
        <v>7</v>
      </c>
      <c r="D825" s="1" t="s">
        <v>5</v>
      </c>
    </row>
    <row r="826" spans="1:4" ht="13.2" x14ac:dyDescent="0.25">
      <c r="A826" s="1" t="s">
        <v>832</v>
      </c>
      <c r="B826" t="str">
        <f ca="1">IFERROR(__xludf.DUMMYFUNCTION("GOOGLETRANSLATE(B826,""en"",""hi"")"),"@Soma सान्याल आरामदायक लगा hoga यद्यपि di शादी Veere")</f>
        <v>@Soma सान्याल आरामदायक लगा hoga यद्यपि di शादी Veere</v>
      </c>
      <c r="C826" s="1" t="s">
        <v>7</v>
      </c>
      <c r="D826" s="1" t="s">
        <v>5</v>
      </c>
    </row>
    <row r="827" spans="1:4" ht="13.2" x14ac:dyDescent="0.25">
      <c r="A827" s="1" t="s">
        <v>833</v>
      </c>
      <c r="B827" t="str">
        <f ca="1">IFERROR(__xludf.DUMMYFUNCTION("GOOGLETRANSLATE(B827,""en"",""hi"")"),"विनय Jeengar 4 ppl की हत्या के बारे में उनकी कार्य कोई आश्चर्य की बात थी ... जय हो महिलाओं का
सुरक्षा ....")</f>
        <v>विनय Jeengar 4 ppl की हत्या के बारे में उनकी कार्य कोई आश्चर्य की बात थी ... जय हो महिलाओं का
सुरक्षा ....</v>
      </c>
      <c r="C827" s="1" t="s">
        <v>13</v>
      </c>
      <c r="D827" s="1" t="s">
        <v>5</v>
      </c>
    </row>
    <row r="828" spans="1:4" ht="13.2" x14ac:dyDescent="0.25">
      <c r="A828" s="1" t="s">
        <v>834</v>
      </c>
      <c r="B828" t="str">
        <f ca="1">IFERROR(__xludf.DUMMYFUNCTION("GOOGLETRANSLATE(B828,""en"",""hi"")"),"प्रतीक borade")</f>
        <v>प्रतीक borade</v>
      </c>
      <c r="C828" s="1" t="s">
        <v>7</v>
      </c>
      <c r="D828" s="1" t="s">
        <v>5</v>
      </c>
    </row>
    <row r="829" spans="1:4" ht="13.2" x14ac:dyDescent="0.25">
      <c r="A829" s="1" t="s">
        <v>835</v>
      </c>
      <c r="B829" t="str">
        <f ca="1">IFERROR(__xludf.DUMMYFUNCTION("GOOGLETRANSLATE(B829,""en"",""hi"")"),"अरुंधति सही hai
Saley 2002 के गुजरात Aap Bhul गए क्या")</f>
        <v>अरुंधति सही hai
Saley 2002 के गुजरात Aap Bhul गए क्या</v>
      </c>
      <c r="C829" s="1" t="s">
        <v>4</v>
      </c>
      <c r="D829" s="1" t="s">
        <v>5</v>
      </c>
    </row>
    <row r="830" spans="1:4" ht="13.2" x14ac:dyDescent="0.25">
      <c r="A830" s="1" t="s">
        <v>836</v>
      </c>
      <c r="B830" t="str">
        <f ca="1">IFERROR(__xludf.DUMMYFUNCTION("GOOGLETRANSLATE(B830,""en"",""hi"")"),"हां glat ज फिर nhi Hona cahiya")</f>
        <v>हां glat ज फिर nhi Hona cahiya</v>
      </c>
      <c r="C830" s="1" t="s">
        <v>7</v>
      </c>
      <c r="D830" s="1" t="s">
        <v>5</v>
      </c>
    </row>
    <row r="831" spans="1:4" ht="13.2" x14ac:dyDescent="0.25">
      <c r="A831" s="1" t="s">
        <v>837</v>
      </c>
      <c r="B831" t="str">
        <f ca="1">IFERROR(__xludf.DUMMYFUNCTION("GOOGLETRANSLATE(B831,""en"",""hi"")"),"जय हिंद जय भारत।
धन्यवाद महोदय.....")</f>
        <v>जय हिंद जय भारत।
धन्यवाद महोदय.....</v>
      </c>
      <c r="C831" s="1" t="s">
        <v>7</v>
      </c>
      <c r="D831" s="1" t="s">
        <v>5</v>
      </c>
    </row>
    <row r="832" spans="1:4" ht="13.2" x14ac:dyDescent="0.25">
      <c r="A832" s="1" t="s">
        <v>838</v>
      </c>
      <c r="B832" t="str">
        <f ca="1">IFERROR(__xludf.DUMMYFUNCTION("GOOGLETRANSLATE(B832,""en"",""hi"")"),"hahaha")</f>
        <v>hahaha</v>
      </c>
      <c r="C832" s="1" t="s">
        <v>7</v>
      </c>
      <c r="D832" s="1" t="s">
        <v>5</v>
      </c>
    </row>
    <row r="833" spans="1:4" ht="13.2" x14ac:dyDescent="0.25">
      <c r="A833" s="1" t="s">
        <v>839</v>
      </c>
      <c r="B833" t="str">
        <f ca="1">IFERROR(__xludf.DUMMYFUNCTION("GOOGLETRANSLATE(B833,""en"",""hi"")"),"Muje संजू फिर से dekhni padi थी तु फिल्म पर देख कर। अल्ट्रा chudap फिल्म थी")</f>
        <v>Muje संजू फिर से dekhni padi थी तु फिल्म पर देख कर। अल्ट्रा chudap फिल्म थी</v>
      </c>
      <c r="C833" s="1" t="s">
        <v>13</v>
      </c>
      <c r="D833" s="1" t="s">
        <v>5</v>
      </c>
    </row>
    <row r="834" spans="1:4" ht="13.2" x14ac:dyDescent="0.25">
      <c r="A834" s="1" t="s">
        <v>840</v>
      </c>
      <c r="B834" t="str">
        <f ca="1">IFERROR(__xludf.DUMMYFUNCTION("GOOGLETRANSLATE(B834,""en"",""hi"")"),"भाई Hamare शहर मुझे तो लगी भी nhi hai अभी तक saaho chichore aur एआइके aur
jhapand फिल्म लगी hai")</f>
        <v>भाई Hamare शहर मुझे तो लगी भी nhi hai अभी तक saaho chichore aur एआइके aur
jhapand फिल्म लगी hai</v>
      </c>
      <c r="C834" s="1" t="s">
        <v>7</v>
      </c>
      <c r="D834" s="1" t="s">
        <v>5</v>
      </c>
    </row>
    <row r="835" spans="1:4" ht="13.2" x14ac:dyDescent="0.25">
      <c r="A835" s="1" t="s">
        <v>841</v>
      </c>
      <c r="B835" t="str">
        <f ca="1">IFERROR(__xludf.DUMMYFUNCTION("GOOGLETRANSLATE(B835,""en"",""hi"")"),"Unohane galat Kaha उनको Kahana chahiye।
रंगा मोदी
बिल्ला Shah😃😃")</f>
        <v>Unohane galat Kaha उनको Kahana chahiye।
रंगा मोदी
बिल्ला Shah😃😃</v>
      </c>
      <c r="C835" s="1" t="s">
        <v>13</v>
      </c>
      <c r="D835" s="1" t="s">
        <v>5</v>
      </c>
    </row>
    <row r="836" spans="1:4" ht="13.2" x14ac:dyDescent="0.25">
      <c r="A836" s="1" t="s">
        <v>842</v>
      </c>
      <c r="B836" t="str">
        <f ca="1">IFERROR(__xludf.DUMMYFUNCTION("GOOGLETRANSLATE(B836,""en"",""hi"")"),"Chutiya bkchod swetabh")</f>
        <v>Chutiya bkchod swetabh</v>
      </c>
      <c r="C836" s="1" t="s">
        <v>4</v>
      </c>
      <c r="D836" s="1" t="s">
        <v>5</v>
      </c>
    </row>
    <row r="837" spans="1:4" ht="13.2" x14ac:dyDescent="0.25">
      <c r="A837" s="1" t="s">
        <v>843</v>
      </c>
      <c r="B837" t="str">
        <f ca="1">IFERROR(__xludf.DUMMYFUNCTION("GOOGLETRANSLATE(B837,""en"",""hi"")"),"भाई khne किया इ सी हो यार बिंदु पे aya करो")</f>
        <v>भाई khne किया इ सी हो यार बिंदु पे aya करो</v>
      </c>
      <c r="C837" s="1" t="s">
        <v>7</v>
      </c>
      <c r="D837" s="1" t="s">
        <v>5</v>
      </c>
    </row>
    <row r="838" spans="1:4" ht="13.2" x14ac:dyDescent="0.25">
      <c r="A838" s="1" t="s">
        <v>844</v>
      </c>
      <c r="B838" t="str">
        <f ca="1">IFERROR(__xludf.DUMMYFUNCTION("GOOGLETRANSLATE(B838,""en"",""hi"")"),"सब व्यापार हाई भाई .. !!")</f>
        <v>सब व्यापार हाई भाई .. !!</v>
      </c>
      <c r="C838" s="1" t="s">
        <v>7</v>
      </c>
      <c r="D838" s="1" t="s">
        <v>5</v>
      </c>
    </row>
    <row r="839" spans="1:4" ht="13.2" x14ac:dyDescent="0.25">
      <c r="A839" s="1" t="s">
        <v>845</v>
      </c>
      <c r="B839" t="str">
        <f ca="1">IFERROR(__xludf.DUMMYFUNCTION("GOOGLETRANSLATE(B839,""en"",""hi"")"),"यहां तक ​​कि Vala का ऑटो jaato सा jayada khnowledege hai में पारित")</f>
        <v>यहां तक ​​कि Vala का ऑटो jaato सा jayada khnowledege hai में पारित</v>
      </c>
      <c r="C839" s="1" t="s">
        <v>13</v>
      </c>
      <c r="D839" s="1" t="s">
        <v>5</v>
      </c>
    </row>
    <row r="840" spans="1:4" ht="13.2" x14ac:dyDescent="0.25">
      <c r="A840" s="1" t="s">
        <v>846</v>
      </c>
      <c r="B840" t="str">
        <f ca="1">IFERROR(__xludf.DUMMYFUNCTION("GOOGLETRANSLATE(B840,""en"",""hi"")"),"भारत को भारत हि रहने दे सुप्रीम कोठा")</f>
        <v>भारत को भारत हि रहने दे सुप्रीम कोठा</v>
      </c>
      <c r="C840" s="1" t="s">
        <v>13</v>
      </c>
      <c r="D840" s="1" t="s">
        <v>5</v>
      </c>
    </row>
    <row r="841" spans="1:4" ht="13.2" x14ac:dyDescent="0.25">
      <c r="A841" s="1" t="s">
        <v>847</v>
      </c>
      <c r="B841" t="str">
        <f ca="1">IFERROR(__xludf.DUMMYFUNCTION("GOOGLETRANSLATE(B841,""en"",""hi"")"),"क्या सबरिमलय मुझे aurato ko nhi जना Chahiye करने के लिए ....")</f>
        <v>क्या सबरिमलय मुझे aurato ko nhi जना Chahiye करने के लिए ....</v>
      </c>
      <c r="C841" s="1" t="s">
        <v>7</v>
      </c>
      <c r="D841" s="1" t="s">
        <v>5</v>
      </c>
    </row>
    <row r="842" spans="1:4" ht="13.2" x14ac:dyDescent="0.25">
      <c r="A842" s="1" t="s">
        <v>848</v>
      </c>
      <c r="B842" t="str">
        <f ca="1">IFERROR(__xludf.DUMMYFUNCTION("GOOGLETRANSLATE(B842,""en"",""hi"")"),"dalle राजदीप की महत्व क्यो badhata hai lallantop है?")</f>
        <v>dalle राजदीप की महत्व क्यो badhata hai lallantop है?</v>
      </c>
      <c r="C842" s="1" t="s">
        <v>13</v>
      </c>
      <c r="D842" s="1" t="s">
        <v>29</v>
      </c>
    </row>
    <row r="843" spans="1:4" ht="13.2" x14ac:dyDescent="0.25">
      <c r="A843" s="1" t="s">
        <v>849</v>
      </c>
      <c r="B843" t="str">
        <f ca="1">IFERROR(__xludf.DUMMYFUNCTION("GOOGLETRANSLATE(B843,""en"",""hi"")"),"नारीवादी walo की मा की chut 😤😤😤")</f>
        <v>नारीवादी walo की मा की chut 😤😤😤</v>
      </c>
      <c r="C843" s="1" t="s">
        <v>4</v>
      </c>
      <c r="D843" s="1" t="s">
        <v>29</v>
      </c>
    </row>
    <row r="844" spans="1:4" ht="13.2" x14ac:dyDescent="0.25">
      <c r="A844" s="1" t="s">
        <v>850</v>
      </c>
      <c r="B844" t="str">
        <f ca="1">IFERROR(__xludf.DUMMYFUNCTION("GOOGLETRANSLATE(B844,""en"",""hi"")"),"बिक्री के jitne madarchod LGBT लोगों hai भारत mein Sabko मार्च डालो फिर देश से है
bhagao। madarchod chutiyon में ko जीने का हक नही। मैन औरत शादी सब है
प्राकृतिक। हान hinjde जू Paida होते hai hai sakte रह wo। उनका Alag श्रेणी
hai। सममूल्य बाकि जो एलजीबीटी "&amp;"hai उनको मार्च bhagao। Ish महान देश मुझे एलजीबीटी के liye कोई
jagah नही। lgbts बंद भाड़ में जाओ")</f>
        <v>बिक्री के jitne madarchod LGBT लोगों hai भारत mein Sabko मार्च डालो फिर देश से है
bhagao। madarchod chutiyon में ko जीने का हक नही। मैन औरत शादी सब है
प्राकृतिक। हान hinjde जू Paida होते hai hai sakte रह wo। उनका Alag श्रेणी
hai। सममूल्य बाकि जो एलजीबीटी hai उनको मार्च bhagao। Ish महान देश मुझे एलजीबीटी के liye कोई
jagah नही। lgbts बंद भाड़ में जाओ</v>
      </c>
      <c r="C844" s="1" t="s">
        <v>4</v>
      </c>
      <c r="D844" s="1" t="s">
        <v>29</v>
      </c>
    </row>
    <row r="845" spans="1:4" ht="13.2" x14ac:dyDescent="0.25">
      <c r="A845" s="1" t="s">
        <v>851</v>
      </c>
      <c r="B845" t="str">
        <f ca="1">IFERROR(__xludf.DUMMYFUNCTION("GOOGLETRANSLATE(B845,""en"",""hi"")"),"गांड वसा जाति hai 🤣🤣🤣🤣")</f>
        <v>गांड वसा जाति hai 🤣🤣🤣🤣</v>
      </c>
      <c r="C845" s="1" t="s">
        <v>4</v>
      </c>
      <c r="D845" s="1" t="s">
        <v>29</v>
      </c>
    </row>
    <row r="846" spans="1:4" ht="13.2" x14ac:dyDescent="0.25">
      <c r="A846" s="1" t="s">
        <v>852</v>
      </c>
      <c r="B846" t="str">
        <f ca="1">IFERROR(__xludf.DUMMYFUNCTION("GOOGLETRANSLATE(B846,""en"",""hi"")"),"@Aggressive दस्ते कबीर गाओ फिल्म मुख्य तो मुझ्े कही vi आतंकवादी dikha Nehi
.... लेकिन तेरा वीडियो मुख्य शुरू करने से हाय .. वाही terrorism..sunneko मिला
..... हाँ Keya कि ?? !!!!!!!")</f>
        <v>@Aggressive दस्ते कबीर गाओ फिल्म मुख्य तो मुझ्े कही vi आतंकवादी dikha Nehi
.... लेकिन तेरा वीडियो मुख्य शुरू करने से हाय .. वाही terrorism..sunneko मिला
..... हाँ Keya कि ?? !!!!!!!</v>
      </c>
      <c r="C846" s="1" t="s">
        <v>7</v>
      </c>
      <c r="D846" s="1" t="s">
        <v>5</v>
      </c>
    </row>
    <row r="847" spans="1:4" ht="13.2" x14ac:dyDescent="0.25">
      <c r="A847" s="1" t="s">
        <v>853</v>
      </c>
      <c r="B847" t="str">
        <f ca="1">IFERROR(__xludf.DUMMYFUNCTION("GOOGLETRANSLATE(B847,""en"",""hi"")"),"अच्छा हुआ उसने ओसामा बिन लादेन नही बोला।")</f>
        <v>अच्छा हुआ उसने ओसामा बिन लादेन नही बोला।</v>
      </c>
      <c r="C847" s="1" t="s">
        <v>7</v>
      </c>
      <c r="D847" s="1" t="s">
        <v>5</v>
      </c>
    </row>
    <row r="848" spans="1:4" ht="13.2" x14ac:dyDescent="0.25">
      <c r="A848" s="1" t="s">
        <v>854</v>
      </c>
      <c r="B848" t="str">
        <f ca="1">IFERROR(__xludf.DUMMYFUNCTION("GOOGLETRANSLATE(B848,""en"",""hi"")"),"श्रेया ko chata bajana chahiye था यूएसएस पीला शर्ट, बन्दे ke।")</f>
        <v>श्रेया ko chata bajana chahiye था यूएसएस पीला शर्ट, बन्दे ke।</v>
      </c>
      <c r="C848" s="1" t="s">
        <v>13</v>
      </c>
      <c r="D848" s="1" t="s">
        <v>5</v>
      </c>
    </row>
    <row r="849" spans="1:4" ht="13.2" x14ac:dyDescent="0.25">
      <c r="A849" s="1" t="s">
        <v>855</v>
      </c>
      <c r="B849" t="str">
        <f ca="1">IFERROR(__xludf.DUMMYFUNCTION("GOOGLETRANSLATE(B849,""en"",""hi"")"),"कोई chutiya नही hai उपयोग अपना मूर्ति माने कश्मीर liye सच batau को ladkiyo ko lagta
hai k Ladko Ko पास dimag हाय Nahi होता
करने के लिए ladkiya यू हमेशा kamine Ladko से ही प्यार करती hai aur सरल मैं और सच batau
और शांत Ladko chutiya बोल कश्मीर गूंगा कर det"&amp;"i hai jhut lagta हो को apne कश्मीर BF के कश्मीर
नंगे बारे में जानकारी लो कोई Masum शरीफ मिला Bolna MERKO को
4 अधिक शॉट के लिए Vese और Veere Di शादी भी ladkiyo dimag खरब कर राही
hai ladkiya भी isse प्रेरणा ले sakti hai")</f>
        <v>कोई chutiya नही hai उपयोग अपना मूर्ति माने कश्मीर liye सच batau को ladkiyo ko lagta
hai k Ladko Ko पास dimag हाय Nahi होता
करने के लिए ladkiya यू हमेशा kamine Ladko से ही प्यार करती hai aur सरल मैं और सच batau
और शांत Ladko chutiya बोल कश्मीर गूंगा कर deti hai jhut lagta हो को apne कश्मीर BF के कश्मीर
नंगे बारे में जानकारी लो कोई Masum शरीफ मिला Bolna MERKO को
4 अधिक शॉट के लिए Vese और Veere Di शादी भी ladkiyo dimag खरब कर राही
hai ladkiya भी isse प्रेरणा ले sakti hai</v>
      </c>
      <c r="C849" s="1" t="s">
        <v>4</v>
      </c>
      <c r="D849" s="1" t="s">
        <v>29</v>
      </c>
    </row>
    <row r="850" spans="1:4" ht="13.2" x14ac:dyDescent="0.25">
      <c r="A850" s="1" t="s">
        <v>856</v>
      </c>
      <c r="B850" t="str">
        <f ca="1">IFERROR(__xludf.DUMMYFUNCTION("GOOGLETRANSLATE(B850,""en"",""hi"")"),"rahenge idhr, khayenge idhr, नागरिक idhr ke, aur अल जज़ीरा, एनडीटीवी, प्रिंट,
स्क्रॉल मुझे जाएंगे aur idhr ka हाय बुरा bolenge।")</f>
        <v>rahenge idhr, khayenge idhr, नागरिक idhr ke, aur अल जज़ीरा, एनडीटीवी, प्रिंट,
स्क्रॉल मुझे जाएंगे aur idhr ka हाय बुरा bolenge।</v>
      </c>
      <c r="C850" s="1" t="s">
        <v>13</v>
      </c>
      <c r="D850" s="1" t="s">
        <v>5</v>
      </c>
    </row>
    <row r="851" spans="1:4" ht="13.2" x14ac:dyDescent="0.25">
      <c r="A851" s="1" t="s">
        <v>857</v>
      </c>
      <c r="B851" t="str">
        <f ca="1">IFERROR(__xludf.DUMMYFUNCTION("GOOGLETRANSLATE(B851,""en"",""hi"")"),"sochte ज हॉलीवुड मुझे भी ऐसी फिल्म bnti ज लॉग इन करें जो हॉलीवुड मुझे ऐसे लोगो के लिए
ko नायक nhi antihero फिर खलनायक बोला jata ज तु chutiyapa भारत मुझे हाय प्रसिद्ध ज")</f>
        <v>sochte ज हॉलीवुड मुझे भी ऐसी फिल्म bnti ज लॉग इन करें जो हॉलीवुड मुझे ऐसे लोगो के लिए
ko नायक nhi antihero फिर खलनायक बोला jata ज तु chutiyapa भारत मुझे हाय प्रसिद्ध ज</v>
      </c>
      <c r="C851" s="1" t="s">
        <v>4</v>
      </c>
      <c r="D851" s="1" t="s">
        <v>5</v>
      </c>
    </row>
    <row r="852" spans="1:4" ht="13.2" x14ac:dyDescent="0.25">
      <c r="A852" s="1" t="s">
        <v>858</v>
      </c>
      <c r="B852" t="str">
        <f ca="1">IFERROR(__xludf.DUMMYFUNCTION("GOOGLETRANSLATE(B852,""en"",""hi"")"),"Nautankibaaz ..")</f>
        <v>Nautankibaaz ..</v>
      </c>
      <c r="C852" s="1" t="s">
        <v>7</v>
      </c>
      <c r="D852" s="1" t="s">
        <v>5</v>
      </c>
    </row>
    <row r="853" spans="1:4" ht="13.2" x14ac:dyDescent="0.25">
      <c r="A853" s="1" t="s">
        <v>859</v>
      </c>
      <c r="B853" t="str">
        <f ca="1">IFERROR(__xludf.DUMMYFUNCTION("GOOGLETRANSLATE(B853,""en"",""hi"")"),"chutiya हाट मुझे चाकू- leke कौन corncern leta hai फिर ...")</f>
        <v>chutiya हाट मुझे चाकू- leke कौन corncern leta hai फिर ...</v>
      </c>
      <c r="C853" s="1" t="s">
        <v>4</v>
      </c>
      <c r="D853" s="1" t="s">
        <v>5</v>
      </c>
    </row>
    <row r="854" spans="1:4" ht="13.2" x14ac:dyDescent="0.25">
      <c r="A854" s="1" t="s">
        <v>860</v>
      </c>
      <c r="B854" t="str">
        <f ca="1">IFERROR(__xludf.DUMMYFUNCTION("GOOGLETRANSLATE(B854,""en"",""hi"")"),"अबे चुप tereko क्या समस्या hai .... तुम बास अपना राय de rhe hai")</f>
        <v>अबे चुप tereko क्या समस्या hai .... तुम बास अपना राय de rhe hai</v>
      </c>
      <c r="C854" s="1" t="s">
        <v>13</v>
      </c>
      <c r="D854" s="1" t="s">
        <v>5</v>
      </c>
    </row>
    <row r="855" spans="1:4" ht="13.2" x14ac:dyDescent="0.25">
      <c r="A855" s="1" t="s">
        <v>861</v>
      </c>
      <c r="B855" t="str">
        <f ca="1">IFERROR(__xludf.DUMMYFUNCTION("GOOGLETRANSLATE(B855,""en"",""hi"")"),"खुदा तो ह ही गांडू गे इस हरामी ने ओरो के दिमाग मे भी गन्दगी भर दी")</f>
        <v>खुदा तो ह ही गांडू गे इस हरामी ने ओरो के दिमाग मे भी गन्दगी भर दी</v>
      </c>
      <c r="C855" s="1" t="s">
        <v>4</v>
      </c>
      <c r="D855" s="1" t="s">
        <v>29</v>
      </c>
    </row>
    <row r="856" spans="1:4" ht="13.2" x14ac:dyDescent="0.25">
      <c r="A856" s="1" t="s">
        <v>862</v>
      </c>
      <c r="B856" t="str">
        <f ca="1">IFERROR(__xludf.DUMMYFUNCTION("GOOGLETRANSLATE(B856,""en"",""hi"")"),"gooru")</f>
        <v>gooru</v>
      </c>
      <c r="C856" s="1" t="s">
        <v>7</v>
      </c>
      <c r="D856" s="1" t="s">
        <v>5</v>
      </c>
    </row>
    <row r="857" spans="1:4" ht="13.2" x14ac:dyDescent="0.25">
      <c r="A857" s="1" t="s">
        <v>863</v>
      </c>
      <c r="B857" t="str">
        <f ca="1">IFERROR(__xludf.DUMMYFUNCTION("GOOGLETRANSLATE(B857,""en"",""hi"")"),"MST")</f>
        <v>MST</v>
      </c>
      <c r="C857" s="1" t="s">
        <v>7</v>
      </c>
      <c r="D857" s="1" t="s">
        <v>5</v>
      </c>
    </row>
    <row r="858" spans="1:4" ht="13.2" x14ac:dyDescent="0.25">
      <c r="A858" s="1" t="s">
        <v>864</v>
      </c>
      <c r="B858" t="str">
        <f ca="1">IFERROR(__xludf.DUMMYFUNCTION("GOOGLETRANSLATE(B858,""en"",""hi"")"),"कोई कुछ भी बोले, Autowale bhaiyaa सबसे अच्छा है !! ❤️🤘")</f>
        <v>कोई कुछ भी बोले, Autowale bhaiyaa सबसे अच्छा है !! ❤️🤘</v>
      </c>
      <c r="C858" s="1" t="s">
        <v>7</v>
      </c>
      <c r="D858" s="1" t="s">
        <v>5</v>
      </c>
    </row>
    <row r="859" spans="1:4" ht="13.2" x14ac:dyDescent="0.25">
      <c r="A859" s="1" t="s">
        <v>865</v>
      </c>
      <c r="B859" t="str">
        <f ca="1">IFERROR(__xludf.DUMMYFUNCTION("GOOGLETRANSLATE(B859,""en"",""hi"")"),"बिल्कुल सही कहा भाई।")</f>
        <v>बिल्कुल सही कहा भाई।</v>
      </c>
      <c r="C859" s="1" t="s">
        <v>7</v>
      </c>
      <c r="D859" s="1" t="s">
        <v>5</v>
      </c>
    </row>
    <row r="860" spans="1:4" ht="13.2" x14ac:dyDescent="0.25">
      <c r="A860" s="1" t="s">
        <v>866</v>
      </c>
      <c r="B860" t="str">
        <f ca="1">IFERROR(__xludf.DUMMYFUNCTION("GOOGLETRANSLATE(B860,""en"",""hi"")"),"Hahaha मुझे भी ek नारी हू, aur मेने तु फिल्म 1 दिन 1 शो देखा था, aur
आज तक मात्र dimag से nei निकला राहा वह, itna था तु फिल्म Accha, Yesa
प्रेमी kisko nei chahiye ..")</f>
        <v>Hahaha मुझे भी ek नारी हू, aur मेने तु फिल्म 1 दिन 1 शो देखा था, aur
आज तक मात्र dimag से nei निकला राहा वह, itna था तु फिल्म Accha, Yesa
प्रेमी kisko nei chahiye ..</v>
      </c>
      <c r="C860" s="1" t="s">
        <v>7</v>
      </c>
      <c r="D860" s="1" t="s">
        <v>5</v>
      </c>
    </row>
    <row r="861" spans="1:4" ht="13.2" x14ac:dyDescent="0.25">
      <c r="A861" s="1" t="s">
        <v>867</v>
      </c>
      <c r="B861" t="str">
        <f ca="1">IFERROR(__xludf.DUMMYFUNCTION("GOOGLETRANSLATE(B861,""en"",""hi"")"),"** प्रशान्त सर! जय जय सियाराम **
 ** 10 जनवरी! मित्रों आज विश्व हिन्दी दिवस है ... !!! **
** हम सब की पहचान है हिन्दी, **
** भारत देश की शान है हिन्दी **
 ** हम सभी हिन्दी भाषियों पर माँ हिंदी का बहुत ऋण है ... माँ के ऋण को चुका पाना
सम्भव नहीं ... "&amp;"पर उसके सम्मान को बढ़ाने के लिए उसकी सेवा में अपने सामर्थ्य
अनुसार प्रयास तो किया ही जा सकता है ... !!! **
 ** संघ लोक सेवा आयोग बुद्धि को हिन्दी में लाकर माँ हिन्दी की जो सेवा अध्ययन बुद्धि ने की है उसकी
प्रशंसा के लिए मेरे पास शब्द नहीं हैं ... !!! *"&amp;"*
प्रथम विश्व हिन्दी सम्मेलन 10 जनवरी, 1975 को नागपुर में आयोजित हुआ था ... इसीलिए
10 जनवरी को विश्व हिन्दी दिवस के रूप में मनाया जाता है ... !!!
भारत सरकार ने 2006 से प्रति वर्ष 10 जनवरी को विश्व हिन्दी दिवस मनाए जाने की
घोषणा की थी ... !!!")</f>
        <v>** प्रशान्त सर! जय जय सियाराम **
 ** 10 जनवरी! मित्रों आज विश्व हिन्दी दिवस है ... !!! **
** हम सब की पहचान है हिन्दी, **
** भारत देश की शान है हिन्दी **
 ** हम सभी हिन्दी भाषियों पर माँ हिंदी का बहुत ऋण है ... माँ के ऋण को चुका पाना
सम्भव नहीं ... पर उसके सम्मान को बढ़ाने के लिए उसकी सेवा में अपने सामर्थ्य
अनुसार प्रयास तो किया ही जा सकता है ... !!! **
 ** संघ लोक सेवा आयोग बुद्धि को हिन्दी में लाकर माँ हिन्दी की जो सेवा अध्ययन बुद्धि ने की है उसकी
प्रशंसा के लिए मेरे पास शब्द नहीं हैं ... !!! **
प्रथम विश्व हिन्दी सम्मेलन 10 जनवरी, 1975 को नागपुर में आयोजित हुआ था ... इसीलिए
10 जनवरी को विश्व हिन्दी दिवस के रूप में मनाया जाता है ... !!!
भारत सरकार ने 2006 से प्रति वर्ष 10 जनवरी को विश्व हिन्दी दिवस मनाए जाने की
घोषणा की थी ... !!!</v>
      </c>
      <c r="C861" s="1" t="s">
        <v>7</v>
      </c>
      <c r="D861" s="1" t="s">
        <v>5</v>
      </c>
    </row>
    <row r="862" spans="1:4" ht="13.2" x14ac:dyDescent="0.25">
      <c r="A862" s="1" t="s">
        <v>868</v>
      </c>
      <c r="B862" t="str">
        <f ca="1">IFERROR(__xludf.DUMMYFUNCTION("GOOGLETRANSLATE(B862,""en"",""hi"")"),"इनको Veere di शादी ..4 अधिक शॉट hai pasdn bahut इनको jaise फिल्म को खुश
mtkb inke हिसाब एसएस लड़की दारु Piye sutaa Lagaye उंगली करे नारीवादी VO के लिए")</f>
        <v>इनको Veere di शादी ..4 अधिक शॉट hai pasdn bahut इनको jaise फिल्म को खुश
mtkb inke हिसाब एसएस लड़की दारु Piye sutaa Lagaye उंगली करे नारीवादी VO के लिए</v>
      </c>
      <c r="C862" s="1" t="s">
        <v>13</v>
      </c>
      <c r="D862" s="1" t="s">
        <v>29</v>
      </c>
    </row>
    <row r="863" spans="1:4" ht="13.2" x14ac:dyDescent="0.25">
      <c r="A863" s="1" t="s">
        <v>869</v>
      </c>
      <c r="B863" t="str">
        <f ca="1">IFERROR(__xludf.DUMMYFUNCTION("GOOGLETRANSLATE(B863,""en"",""hi"")"),"हाय Arnabji और Nupurji 😁🤗✊🕉🇮🇳🙏😊")</f>
        <v>हाय Arnabji और Nupurji 😁🤗✊🕉🇮🇳🙏😊</v>
      </c>
      <c r="C863" s="1" t="s">
        <v>7</v>
      </c>
      <c r="D863" s="1" t="s">
        <v>5</v>
      </c>
    </row>
    <row r="864" spans="1:4" ht="13.2" x14ac:dyDescent="0.25">
      <c r="A864" s="1" t="s">
        <v>870</v>
      </c>
      <c r="B864" t="str">
        <f ca="1">IFERROR(__xludf.DUMMYFUNCTION("GOOGLETRANSLATE(B864,""en"",""hi"")"),"Shii होन कश्मीर bawjood bhii आदमी ko ... इंसाफ nhii मिला फिल्म मेई रैंडी .... एबीबी
क्या कर sakte hai")</f>
        <v>Shii होन कश्मीर bawjood bhii आदमी ko ... इंसाफ nhii मिला फिल्म मेई रैंडी .... एबीबी
क्या कर sakte hai</v>
      </c>
      <c r="C864" s="1" t="s">
        <v>4</v>
      </c>
      <c r="D864" s="1" t="s">
        <v>29</v>
      </c>
    </row>
    <row r="865" spans="1:4" ht="13.2" x14ac:dyDescent="0.25">
      <c r="A865" s="1" t="s">
        <v>871</v>
      </c>
      <c r="B865" t="str">
        <f ca="1">IFERROR(__xludf.DUMMYFUNCTION("GOOGLETRANSLATE(B865,""en"",""hi"")"),"मि। सरदेशाई ....... अरुंधति राय का यह प्रतीकात्मक विरोध और गुस्से के शब्द थे जो
आपको भी बुरा लगा हमें भी बुरा लगा लेकिन आपसे यह भी जानना चाहूँगा कि हमारा
प्रधान सेवक (चौकीदार-फकीर) जब मुँह उठाकर किसी भी बुद्धिजीवी को अर्बन नक्सल कह
देता है तो क्या इस फकीर"&amp;" के खिलाफ तब प्राथमिकी दर्ज नहीँ की जानी चाहिए?")</f>
        <v>मि। सरदेशाई ....... अरुंधति राय का यह प्रतीकात्मक विरोध और गुस्से के शब्द थे जो
आपको भी बुरा लगा हमें भी बुरा लगा लेकिन आपसे यह भी जानना चाहूँगा कि हमारा
प्रधान सेवक (चौकीदार-फकीर) जब मुँह उठाकर किसी भी बुद्धिजीवी को अर्बन नक्सल कह
देता है तो क्या इस फकीर के खिलाफ तब प्राथमिकी दर्ज नहीँ की जानी चाहिए?</v>
      </c>
      <c r="C865" s="1" t="s">
        <v>13</v>
      </c>
      <c r="D865" s="1" t="s">
        <v>5</v>
      </c>
    </row>
    <row r="866" spans="1:4" ht="13.2" x14ac:dyDescent="0.25">
      <c r="A866" s="1" t="s">
        <v>872</v>
      </c>
      <c r="B866" t="str">
        <f ca="1">IFERROR(__xludf.DUMMYFUNCTION("GOOGLETRANSLATE(B866,""en"",""hi"")"),"बहन मेरी ट्रेलर मुझे सब saaf किया hai फिल्म kaise होन वाली hai तुमने देखा
nhi देखा muzhe nhi पीटीए lekin देखा होता तो तुम jaise सती savtri ldki ko nhi
जना chahiye था अब फिल्में ऐसे वह होन वली इतने असहज होन का Dhong
ऐसा shod 😂😂")</f>
        <v>बहन मेरी ट्रेलर मुझे सब saaf किया hai फिल्म kaise होन वाली hai तुमने देखा
nhi देखा muzhe nhi पीटीए lekin देखा होता तो तुम jaise सती savtri ldki ko nhi
जना chahiye था अब फिल्में ऐसे वह होन वली इतने असहज होन का Dhong
ऐसा shod 😂😂</v>
      </c>
      <c r="C866" s="1" t="s">
        <v>13</v>
      </c>
      <c r="D866" s="1" t="s">
        <v>5</v>
      </c>
    </row>
    <row r="867" spans="1:4" ht="13.2" x14ac:dyDescent="0.25">
      <c r="A867" s="1" t="s">
        <v>873</v>
      </c>
      <c r="B867" t="str">
        <f ca="1">IFERROR(__xludf.DUMMYFUNCTION("GOOGLETRANSLATE(B867,""en"",""hi"")"),"Mojhe वह aap ko सलमान खान से समस्या lagta वह")</f>
        <v>Mojhe वह aap ko सलमान खान से समस्या lagta वह</v>
      </c>
      <c r="C867" s="1" t="s">
        <v>7</v>
      </c>
      <c r="D867" s="1" t="s">
        <v>5</v>
      </c>
    </row>
    <row r="868" spans="1:4" ht="13.2" x14ac:dyDescent="0.25">
      <c r="A868" s="1" t="s">
        <v>874</v>
      </c>
      <c r="B868" t="str">
        <f ca="1">IFERROR(__xludf.DUMMYFUNCTION("GOOGLETRANSLATE(B868,""en"",""hi"")"),"लड़की लड़के को कुत्ते की tarah प्यार karta hai लड़के लड़की को कुत्ते की tarah
प्यार करती hai😂😂😂")</f>
        <v>लड़की लड़के को कुत्ते की tarah प्यार karta hai लड़के लड़की को कुत्ते की tarah
प्यार करती hai😂😂😂</v>
      </c>
      <c r="C868" s="1" t="s">
        <v>7</v>
      </c>
      <c r="D868" s="1" t="s">
        <v>5</v>
      </c>
    </row>
    <row r="869" spans="1:4" ht="13.2" x14ac:dyDescent="0.25">
      <c r="A869" s="1" t="s">
        <v>875</v>
      </c>
      <c r="B869" t="str">
        <f ca="1">IFERROR(__xludf.DUMMYFUNCTION("GOOGLETRANSLATE(B869,""en"",""hi"")"),"जबरदस्त हंसी
तू भी कबीर सिंह हाय hoga asal जिंदगी माई shayad🤣
Bhosdiwala")</f>
        <v>जबरदस्त हंसी
तू भी कबीर सिंह हाय hoga asal जिंदगी माई shayad🤣
Bhosdiwala</v>
      </c>
      <c r="C869" s="1" t="s">
        <v>4</v>
      </c>
      <c r="D869" s="1" t="s">
        <v>29</v>
      </c>
    </row>
    <row r="870" spans="1:4" ht="13.2" x14ac:dyDescent="0.25">
      <c r="A870" s="1" t="s">
        <v>876</v>
      </c>
      <c r="B870" t="str">
        <f ca="1">IFERROR(__xludf.DUMMYFUNCTION("GOOGLETRANSLATE(B870,""en"",""hi"")"),"भाई साब गुप्त समाज कर्ण hai खराब कराटे hai उनको संस्कृति चलाने")</f>
        <v>भाई साब गुप्त समाज कर्ण hai खराब कराटे hai उनको संस्कृति चलाने</v>
      </c>
      <c r="C870" s="1" t="s">
        <v>13</v>
      </c>
      <c r="D870" s="1" t="s">
        <v>5</v>
      </c>
    </row>
    <row r="871" spans="1:4" ht="13.2" x14ac:dyDescent="0.25">
      <c r="A871" s="1" t="s">
        <v>877</v>
      </c>
      <c r="B871" t="str">
        <f ca="1">IFERROR(__xludf.DUMMYFUNCTION("GOOGLETRANSLATE(B871,""en"",""hi"")"),"Thumare कार्रवाई hyna bahooth bahooth Acha नै लगा .Tume सेकंड 377 ko nikalnese
कुशी फिर GAMME hy समाज nahee aaya.lekin मैं एक बात कहना चाहता हूँ hareak
insanku apni marzisee geeneki सही कैसे VO tumnaku passand pade ya na
pade.ovrath कू हमारे ऐसे insanoku "&amp;"chedna उपयोग टीज़ कर्ण mardangi nahee होती
अगर वैसा कर्ण mardangi samjetho pehle apni gharwale rehtena आप की माँ हमारे
बहन ussey करो kameene")</f>
        <v>Thumare कार्रवाई hyna bahooth bahooth Acha नै लगा .Tume सेकंड 377 ko nikalnese
कुशी फिर GAMME hy समाज nahee aaya.lekin मैं एक बात कहना चाहता हूँ hareak
insanku apni marzisee geeneki सही कैसे VO tumnaku passand pade ya na
pade.ovrath कू हमारे ऐसे insanoku chedna उपयोग टीज़ कर्ण mardangi nahee होती
अगर वैसा कर्ण mardangi samjetho pehle apni gharwale rehtena आप की माँ हमारे
बहन ussey करो kameene</v>
      </c>
      <c r="C871" s="1" t="s">
        <v>4</v>
      </c>
      <c r="D871" s="1" t="s">
        <v>29</v>
      </c>
    </row>
    <row r="872" spans="1:4" ht="13.2" x14ac:dyDescent="0.25">
      <c r="A872" s="1" t="s">
        <v>878</v>
      </c>
      <c r="B872" t="str">
        <f ca="1">IFERROR(__xludf.DUMMYFUNCTION("GOOGLETRANSLATE(B872,""en"",""hi"")"),"रंगा बिल्ला कहना bilkul galat hai।
Hame मोदी शाह से asahmati हो सकती hai सममूल्य hame उनका aur apni मर्यादा का
ध्यान rakhna Chahye - Rastrahit मुझे Jaari")</f>
        <v>रंगा बिल्ला कहना bilkul galat hai।
Hame मोदी शाह से asahmati हो सकती hai सममूल्य hame उनका aur apni मर्यादा का
ध्यान rakhna Chahye - Rastrahit मुझे Jaari</v>
      </c>
      <c r="C872" s="1" t="s">
        <v>7</v>
      </c>
      <c r="D872" s="1" t="s">
        <v>5</v>
      </c>
    </row>
    <row r="873" spans="1:4" ht="13.2" x14ac:dyDescent="0.25">
      <c r="A873" s="1" t="s">
        <v>879</v>
      </c>
      <c r="B873" t="str">
        <f ca="1">IFERROR(__xludf.DUMMYFUNCTION("GOOGLETRANSLATE(B873,""en"",""hi"")"),"ये भड़वे बाप की औलाद है")</f>
        <v>ये भड़वे बाप की औलाद है</v>
      </c>
      <c r="C873" s="1" t="s">
        <v>4</v>
      </c>
      <c r="D873" s="1" t="s">
        <v>29</v>
      </c>
    </row>
    <row r="874" spans="1:4" ht="13.2" x14ac:dyDescent="0.25">
      <c r="A874" s="1" t="s">
        <v>880</v>
      </c>
      <c r="B874" t="str">
        <f ca="1">IFERROR(__xludf.DUMMYFUNCTION("GOOGLETRANSLATE(B874,""en"",""hi"")"),"जियो भाई")</f>
        <v>जियो भाई</v>
      </c>
      <c r="C874" s="1" t="s">
        <v>7</v>
      </c>
      <c r="D874" s="1" t="s">
        <v>5</v>
      </c>
    </row>
    <row r="875" spans="1:4" ht="13.2" x14ac:dyDescent="0.25">
      <c r="A875" s="1" t="s">
        <v>881</v>
      </c>
      <c r="B875" t="str">
        <f ca="1">IFERROR(__xludf.DUMMYFUNCTION("GOOGLETRANSLATE(B875,""en"",""hi"")"),"भाई एस्ली कहानी मैने पिछली बार राजमार्ग फिल्म mein Dekhi थी। Aap अगर समीक्षा
Kro को Accha hoga")</f>
        <v>भाई एस्ली कहानी मैने पिछली बार राजमार्ग फिल्म mein Dekhi थी। Aap अगर समीक्षा
Kro को Accha hoga</v>
      </c>
      <c r="C875" s="1" t="s">
        <v>7</v>
      </c>
      <c r="D875" s="1" t="s">
        <v>5</v>
      </c>
    </row>
    <row r="876" spans="1:4" ht="13.2" x14ac:dyDescent="0.25">
      <c r="A876" s="1" t="s">
        <v>882</v>
      </c>
      <c r="B876" t="str">
        <f ca="1">IFERROR(__xludf.DUMMYFUNCTION("GOOGLETRANSLATE(B876,""en"",""hi"")"),"चाची ..... माल dikh rehi HN ..makup m😂😂😂")</f>
        <v>चाची ..... माल dikh rehi HN ..makup m😂😂😂</v>
      </c>
      <c r="C876" s="1" t="s">
        <v>7</v>
      </c>
      <c r="D876" s="1" t="s">
        <v>5</v>
      </c>
    </row>
    <row r="877" spans="1:4" ht="13.2" x14ac:dyDescent="0.25">
      <c r="A877" s="1" t="s">
        <v>883</v>
      </c>
      <c r="B877" t="str">
        <f ca="1">IFERROR(__xludf.DUMMYFUNCTION("GOOGLETRANSLATE(B877,""en"",""hi"")"),"हाँ bilkul साही")</f>
        <v>हाँ bilkul साही</v>
      </c>
      <c r="C877" s="1" t="s">
        <v>7</v>
      </c>
      <c r="D877" s="1" t="s">
        <v>5</v>
      </c>
    </row>
    <row r="878" spans="1:4" ht="13.2" x14ac:dyDescent="0.25">
      <c r="A878" s="1" t="s">
        <v>884</v>
      </c>
      <c r="B878" t="str">
        <f ca="1">IFERROR(__xludf.DUMMYFUNCTION("GOOGLETRANSLATE(B878,""en"",""hi"")"),"तुम न्यायाधीश Kese kronge की कोई समलैंगिक ज")</f>
        <v>तुम न्यायाधीश Kese kronge की कोई समलैंगिक ज</v>
      </c>
      <c r="C878" s="1" t="s">
        <v>7</v>
      </c>
      <c r="D878" s="1" t="s">
        <v>29</v>
      </c>
    </row>
    <row r="879" spans="1:4" ht="13.2" x14ac:dyDescent="0.25">
      <c r="A879" s="1" t="s">
        <v>885</v>
      </c>
      <c r="B879" t="str">
        <f ca="1">IFERROR(__xludf.DUMMYFUNCTION("GOOGLETRANSLATE(B879,""en"",""hi"")"),"समीक्षा के liye sirf मुबारक")</f>
        <v>समीक्षा के liye sirf मुबारक</v>
      </c>
      <c r="C879" s="1" t="s">
        <v>7</v>
      </c>
      <c r="D879" s="1" t="s">
        <v>5</v>
      </c>
    </row>
    <row r="880" spans="1:4" ht="13.2" x14ac:dyDescent="0.25">
      <c r="A880" s="1" t="s">
        <v>886</v>
      </c>
      <c r="B880" t="str">
        <f ca="1">IFERROR(__xludf.DUMMYFUNCTION("GOOGLETRANSLATE(B880,""en"",""hi"")"),"बॉलीवुड मुझे jitini zyada मूवी Hyped होती hai Utni हाय Ghatiya होती hai")</f>
        <v>बॉलीवुड मुझे jitini zyada मूवी Hyped होती hai Utni हाय Ghatiya होती hai</v>
      </c>
      <c r="C880" s="1" t="s">
        <v>7</v>
      </c>
      <c r="D880" s="1" t="s">
        <v>5</v>
      </c>
    </row>
    <row r="881" spans="1:4" ht="13.2" x14ac:dyDescent="0.25">
      <c r="A881" s="1" t="s">
        <v>887</v>
      </c>
      <c r="B881" t="str">
        <f ca="1">IFERROR(__xludf.DUMMYFUNCTION("GOOGLETRANSLATE(B881,""en"",""hi"")"),"choot Dogi")</f>
        <v>choot Dogi</v>
      </c>
      <c r="C881" s="1" t="s">
        <v>4</v>
      </c>
      <c r="D881" s="1" t="s">
        <v>29</v>
      </c>
    </row>
    <row r="882" spans="1:4" ht="13.2" x14ac:dyDescent="0.25">
      <c r="A882" s="1" t="s">
        <v>888</v>
      </c>
      <c r="B882" t="str">
        <f ca="1">IFERROR(__xludf.DUMMYFUNCTION("GOOGLETRANSLATE(B882,""en"",""hi"")"),"नही")</f>
        <v>नही</v>
      </c>
      <c r="C882" s="1" t="s">
        <v>7</v>
      </c>
      <c r="D882" s="1" t="s">
        <v>5</v>
      </c>
    </row>
    <row r="883" spans="1:4" ht="13.2" x14ac:dyDescent="0.25">
      <c r="A883" s="1" t="s">
        <v>889</v>
      </c>
      <c r="B883" t="str">
        <f ca="1">IFERROR(__xludf.DUMMYFUNCTION("GOOGLETRANSLATE(B883,""en"",""hi"")"),"सिनेमा Thik hai साल मनोरंजन कश्मीर hai liye को wgera ...
बी एस तु sb दवा wgera लेना Chijo ko पालन एमटी Kro जीवन में GLT होता है bs
मुझे ... फिल्म देखो bs मनोरंजन कश्मीर liye")</f>
        <v>सिनेमा Thik hai साल मनोरंजन कश्मीर hai liye को wgera ...
बी एस तु sb दवा wgera लेना Chijo ko पालन एमटी Kro जीवन में GLT होता है bs
मुझे ... फिल्म देखो bs मनोरंजन कश्मीर liye</v>
      </c>
      <c r="C883" s="1" t="s">
        <v>7</v>
      </c>
      <c r="D883" s="1" t="s">
        <v>5</v>
      </c>
    </row>
    <row r="884" spans="1:4" ht="13.2" x14ac:dyDescent="0.25">
      <c r="A884" s="1" t="s">
        <v>890</v>
      </c>
      <c r="B884" t="str">
        <f ca="1">IFERROR(__xludf.DUMMYFUNCTION("GOOGLETRANSLATE(B884,""en"",""hi"")"),"कभी rabish कुमार को भी ली Aiye")</f>
        <v>कभी rabish कुमार को भी ली Aiye</v>
      </c>
      <c r="C884" s="1" t="s">
        <v>7</v>
      </c>
      <c r="D884" s="1" t="s">
        <v>5</v>
      </c>
    </row>
    <row r="885" spans="1:4" ht="13.2" x14ac:dyDescent="0.25">
      <c r="A885" s="1" t="s">
        <v>891</v>
      </c>
      <c r="B885" t="str">
        <f ca="1">IFERROR(__xludf.DUMMYFUNCTION("GOOGLETRANSLATE(B885,""en"",""hi"")"),"सर स्वर्णसिंह ko जो 10% का डिस्काउंट मिला hai uspe वीडियो banaiye श्रीमान")</f>
        <v>सर स्वर्णसिंह ko जो 10% का डिस्काउंट मिला hai uspe वीडियो banaiye श्रीमान</v>
      </c>
      <c r="C885" s="1" t="s">
        <v>7</v>
      </c>
      <c r="D885" s="1" t="s">
        <v>5</v>
      </c>
    </row>
    <row r="886" spans="1:4" ht="13.2" x14ac:dyDescent="0.25">
      <c r="A886" s="1" t="s">
        <v>892</v>
      </c>
      <c r="B886" t="str">
        <f ca="1">IFERROR(__xludf.DUMMYFUNCTION("GOOGLETRANSLATE(B886,""en"",""hi"")"),"madharchod में LYK बीप")</f>
        <v>madharchod में LYK बीप</v>
      </c>
      <c r="C886" s="1" t="s">
        <v>7</v>
      </c>
      <c r="D886" s="1" t="s">
        <v>29</v>
      </c>
    </row>
    <row r="887" spans="1:4" ht="13.2" x14ac:dyDescent="0.25">
      <c r="A887" s="1" t="s">
        <v>893</v>
      </c>
      <c r="B887" t="str">
        <f ca="1">IFERROR(__xludf.DUMMYFUNCTION("GOOGLETRANSLATE(B887,""en"",""hi"")"),"बहुत ही शानदार मूवी है")</f>
        <v>बहुत ही शानदार मूवी है</v>
      </c>
      <c r="C887" s="1" t="s">
        <v>7</v>
      </c>
      <c r="D887" s="1" t="s">
        <v>5</v>
      </c>
    </row>
    <row r="888" spans="1:4" ht="13.2" x14ac:dyDescent="0.25">
      <c r="A888" s="1" t="s">
        <v>894</v>
      </c>
      <c r="B888" t="str">
        <f ca="1">IFERROR(__xludf.DUMMYFUNCTION("GOOGLETRANSLATE(B888,""en"",""hi"")"),"शाई वह बात")</f>
        <v>शाई वह बात</v>
      </c>
      <c r="C888" s="1" t="s">
        <v>7</v>
      </c>
      <c r="D888" s="1" t="s">
        <v>5</v>
      </c>
    </row>
    <row r="889" spans="1:4" ht="13.2" x14ac:dyDescent="0.25">
      <c r="A889" s="1" t="s">
        <v>895</v>
      </c>
      <c r="B889" t="str">
        <f ca="1">IFERROR(__xludf.DUMMYFUNCTION("GOOGLETRANSLATE(B889,""en"",""hi"")"),"ली को नमस्ते भाई मुझे फिल्म की।
Lekin फिल्म साथी वाली सुचरिता की साही से leli😂😂😂😂।")</f>
        <v>ली को नमस्ते भाई मुझे फिल्म की।
Lekin फिल्म साथी वाली सुचरिता की साही से leli😂😂😂😂।</v>
      </c>
      <c r="C889" s="1" t="s">
        <v>13</v>
      </c>
      <c r="D889" s="1" t="s">
        <v>29</v>
      </c>
    </row>
    <row r="890" spans="1:4" ht="13.2" x14ac:dyDescent="0.25">
      <c r="A890" s="1" t="s">
        <v>896</v>
      </c>
      <c r="B890" t="str">
        <f ca="1">IFERROR(__xludf.DUMMYFUNCTION("GOOGLETRANSLATE(B890,""en"",""hi"")"),"सर में सब filmko ko Adhik को बढ़ावा देने के क्यु nhi किया Jaata।")</f>
        <v>सर में सब filmko ko Adhik को बढ़ावा देने के क्यु nhi किया Jaata।</v>
      </c>
      <c r="C890" s="1" t="s">
        <v>7</v>
      </c>
      <c r="D890" s="1" t="s">
        <v>5</v>
      </c>
    </row>
    <row r="891" spans="1:4" ht="13.2" x14ac:dyDescent="0.25">
      <c r="A891" s="1" t="s">
        <v>897</v>
      </c>
      <c r="B891" t="str">
        <f ca="1">IFERROR(__xludf.DUMMYFUNCTION("GOOGLETRANSLATE(B891,""en"",""hi"")"),"सर मैं आपको मारिया सलाम🙏")</f>
        <v>सर मैं आपको मारिया सलाम🙏</v>
      </c>
      <c r="C891" s="1" t="s">
        <v>7</v>
      </c>
      <c r="D891" s="1" t="s">
        <v>5</v>
      </c>
    </row>
    <row r="892" spans="1:4" ht="13.2" x14ac:dyDescent="0.25">
      <c r="A892" s="1" t="s">
        <v>898</v>
      </c>
      <c r="B892" t="str">
        <f ca="1">IFERROR(__xludf.DUMMYFUNCTION("GOOGLETRANSLATE(B892,""en"",""hi"")"),"Lakshay चौधरी भाई ne बैंड के लिए बाजा di आईएसएस faminist की")</f>
        <v>Lakshay चौधरी भाई ne बैंड के लिए बाजा di आईएसएस faminist की</v>
      </c>
      <c r="C892" s="1" t="s">
        <v>7</v>
      </c>
      <c r="D892" s="1" t="s">
        <v>5</v>
      </c>
    </row>
    <row r="893" spans="1:4" ht="13.2" x14ac:dyDescent="0.25">
      <c r="A893" s="1" t="s">
        <v>899</v>
      </c>
      <c r="B893" t="str">
        <f ca="1">IFERROR(__xludf.DUMMYFUNCTION("GOOGLETRANSLATE(B893,""en"",""hi"")"),"भाई ek समीक्षा जोकर फिल्म जनसंपर्क bhi😅")</f>
        <v>भाई ek समीक्षा जोकर फिल्म जनसंपर्क bhi😅</v>
      </c>
      <c r="C893" s="1" t="s">
        <v>7</v>
      </c>
      <c r="D893" s="1" t="s">
        <v>5</v>
      </c>
    </row>
    <row r="894" spans="1:4" ht="13.2" x14ac:dyDescent="0.25">
      <c r="A894" s="1" t="s">
        <v>900</v>
      </c>
      <c r="B894" t="str">
        <f ca="1">IFERROR(__xludf.DUMMYFUNCTION("GOOGLETRANSLATE(B894,""en"",""hi"")"),"Bahut साही मालिक ... नायक हो तुम ..desh ko आज तुम्हारी jarurat hai")</f>
        <v>Bahut साही मालिक ... नायक हो तुम ..desh ko आज तुम्हारी jarurat hai</v>
      </c>
      <c r="C894" s="1" t="s">
        <v>7</v>
      </c>
      <c r="D894" s="1" t="s">
        <v>5</v>
      </c>
    </row>
    <row r="895" spans="1:4" ht="13.2" x14ac:dyDescent="0.25">
      <c r="A895" s="1" t="s">
        <v>901</v>
      </c>
      <c r="B895" t="str">
        <f ca="1">IFERROR(__xludf.DUMMYFUNCTION("GOOGLETRANSLATE(B895,""en"",""hi"")"),"आरंभ से लेके अंत तक फिल्म अच्छी लगी लेकिन समझने वाली बात ये है कि अगर 100
लडकियो का रेप होता है तो 95 लड़कियां सामाजिक पारिवारिक दबाव के कारण इस रेप का
खुलासा नहीं कर पाती,
बाकी 5 में से 3 लडकियो का रेप साबित नहीं हो पाता और बाकी 2 में 1 रेप केस इस
तरह का"&amp;" होता है
इस फिल्म की को सबसे गंदी बात लगी वो यही लगी की इसमें उस एक लड़की बात की गई है
जो झूठा केस करके फंसाना चाहती है बाकी ना तो उन 95 लडकियो की बात की गई जो
सामाजिक दबाव के कारण कोर्ट नहीं जा सकी और ना ही उन तीनों की बात की गई जो पैसे
और अच्छे वकील के "&amp;"अभाव के कारण इस केस को जीत नहीं सकी बदले में अपने कुचरित्र का
प्रमाणपत्र अलग से ले बैठी
खैर कोई बात नहीं फिल्म ने तो दिखा दिया 100% बलात्कार के केस बदनाम करने के लिए
होते हैं
दुनिया में कोई ऐसा नियम नहीं जिसको तोड़ा ना जा सके।
क्या 2% केस गलत होने क"&amp;"ी वजह से हम इस नियम को ही गलत मान ले या ये मान ले की रेप
होते ही नहीं?")</f>
        <v>आरंभ से लेके अंत तक फिल्म अच्छी लगी लेकिन समझने वाली बात ये है कि अगर 100
लडकियो का रेप होता है तो 95 लड़कियां सामाजिक पारिवारिक दबाव के कारण इस रेप का
खुलासा नहीं कर पाती,
बाकी 5 में से 3 लडकियो का रेप साबित नहीं हो पाता और बाकी 2 में 1 रेप केस इस
तरह का होता है
इस फिल्म की को सबसे गंदी बात लगी वो यही लगी की इसमें उस एक लड़की बात की गई है
जो झूठा केस करके फंसाना चाहती है बाकी ना तो उन 95 लडकियो की बात की गई जो
सामाजिक दबाव के कारण कोर्ट नहीं जा सकी और ना ही उन तीनों की बात की गई जो पैसे
और अच्छे वकील के अभाव के कारण इस केस को जीत नहीं सकी बदले में अपने कुचरित्र का
प्रमाणपत्र अलग से ले बैठी
खैर कोई बात नहीं फिल्म ने तो दिखा दिया 100% बलात्कार के केस बदनाम करने के लिए
होते हैं
दुनिया में कोई ऐसा नियम नहीं जिसको तोड़ा ना जा सके।
क्या 2% केस गलत होने की वजह से हम इस नियम को ही गलत मान ले या ये मान ले की रेप
होते ही नहीं?</v>
      </c>
      <c r="C895" s="1" t="s">
        <v>13</v>
      </c>
      <c r="D895" s="1" t="s">
        <v>5</v>
      </c>
    </row>
    <row r="896" spans="1:4" ht="13.2" x14ac:dyDescent="0.25">
      <c r="A896" s="1" t="s">
        <v>902</v>
      </c>
      <c r="B896" t="str">
        <f ca="1">IFERROR(__xludf.DUMMYFUNCTION("GOOGLETRANSLATE(B896,""en"",""hi"")"),"नारीवादी aur उदारवादी ko achchaa Jawab diyaa। Aapke फिल्म rewie ko मुझे jaroor
dekhata hai।")</f>
        <v>नारीवादी aur उदारवादी ko achchaa Jawab diyaa। Aapke फिल्म rewie ko मुझे jaroor
dekhata hai।</v>
      </c>
      <c r="C896" s="1" t="s">
        <v>7</v>
      </c>
      <c r="D896" s="1" t="s">
        <v>5</v>
      </c>
    </row>
    <row r="897" spans="1:4" ht="13.2" x14ac:dyDescent="0.25">
      <c r="A897" s="1" t="s">
        <v>903</v>
      </c>
      <c r="B897" t="str">
        <f ca="1">IFERROR(__xludf.DUMMYFUNCTION("GOOGLETRANSLATE(B897,""en"",""hi"")"),"Yh galat ज कश्मीर हम कुछ भी Bolte जाए बराबर hame हमारे देश को आगे ly jaana ज
, आप उस yadi apne aap ko buddhijibi Bolte ज भी Besa socheye देश हेट मुझे, ना कश्मीर
हर Chez ko raajniti मुझे ghasit डी yh achee बात nhi h")</f>
        <v>Yh galat ज कश्मीर हम कुछ भी Bolte जाए बराबर hame हमारे देश को आगे ly jaana ज
, आप उस yadi apne aap ko buddhijibi Bolte ज भी Besa socheye देश हेट मुझे, ना कश्मीर
हर Chez ko raajniti मुझे ghasit डी yh achee बात nhi h</v>
      </c>
      <c r="C897" s="1" t="s">
        <v>7</v>
      </c>
      <c r="D897" s="1" t="s">
        <v>5</v>
      </c>
    </row>
    <row r="898" spans="1:4" ht="13.2" x14ac:dyDescent="0.25">
      <c r="A898" s="1" t="s">
        <v>904</v>
      </c>
      <c r="B898" t="str">
        <f ca="1">IFERROR(__xludf.DUMMYFUNCTION("GOOGLETRANSLATE(B898,""en"",""hi"")"),"मैं और सर ऐसी Kon सी फिल्म hain जिसे dekhne कश्मीर हो गए या समीक्षा बुरा aap हैरान
karne मुझे थोड़ा समय लेना pada मैं आपको ....... Plz ans श्रीमान")</f>
        <v>मैं और सर ऐसी Kon सी फिल्म hain जिसे dekhne कश्मीर हो गए या समीक्षा बुरा aap हैरान
karne मुझे थोड़ा समय लेना pada मैं आपको ....... Plz ans श्रीमान</v>
      </c>
      <c r="C898" s="1" t="s">
        <v>7</v>
      </c>
      <c r="D898" s="1" t="s">
        <v>5</v>
      </c>
    </row>
    <row r="899" spans="1:4" ht="13.2" x14ac:dyDescent="0.25">
      <c r="A899" s="1" t="s">
        <v>905</v>
      </c>
      <c r="B899" t="str">
        <f ca="1">IFERROR(__xludf.DUMMYFUNCTION("GOOGLETRANSLATE(B899,""en"",""hi"")"),"सब कृपया फिल्म समीक्षा के पहले ke liye कोई Accha बांदा rkho। आईएसएस ne kbhi BHI
फिल्म समीक्षा शि nhi दीया ज isse Accha mobark साहब hai। हां कोई Accha फिल्म
आलोचकों हाय rkh lelo आज तक walo se संदर्भ करना plss")</f>
        <v>सब कृपया फिल्म समीक्षा के पहले ke liye कोई Accha बांदा rkho। आईएसएस ne kbhi BHI
फिल्म समीक्षा शि nhi दीया ज isse Accha mobark साहब hai। हां कोई Accha फिल्म
आलोचकों हाय rkh lelo आज तक walo se संदर्भ करना plss</v>
      </c>
      <c r="C899" s="1" t="s">
        <v>13</v>
      </c>
      <c r="D899" s="1" t="s">
        <v>5</v>
      </c>
    </row>
    <row r="900" spans="1:4" ht="13.2" x14ac:dyDescent="0.25">
      <c r="A900" s="1" t="s">
        <v>906</v>
      </c>
      <c r="B900" t="str">
        <f ca="1">IFERROR(__xludf.DUMMYFUNCTION("GOOGLETRANSLATE(B900,""en"",""hi"")"),"साही बात hai पोस्टिंग पे Bejo या गांड marvate हो दुश्मन से या कल कोई
नागरिक की गांड मार Jaye😊")</f>
        <v>साही बात hai पोस्टिंग पे Bejo या गांड marvate हो दुश्मन से या कल कोई
नागरिक की गांड मार Jaye😊</v>
      </c>
      <c r="C900" s="1" t="s">
        <v>4</v>
      </c>
      <c r="D900" s="1" t="s">
        <v>5</v>
      </c>
    </row>
    <row r="901" spans="1:4" ht="13.2" x14ac:dyDescent="0.25">
      <c r="A901" s="1" t="s">
        <v>907</v>
      </c>
      <c r="B901" t="str">
        <f ca="1">IFERROR(__xludf.DUMMYFUNCTION("GOOGLETRANSLATE(B901,""en"",""hi"")"),"Hahaha aabhi Sanama है")</f>
        <v>Hahaha aabhi Sanama है</v>
      </c>
      <c r="C901" s="1" t="s">
        <v>7</v>
      </c>
      <c r="D901" s="1" t="s">
        <v>5</v>
      </c>
    </row>
    <row r="902" spans="1:4" ht="13.2" x14ac:dyDescent="0.25">
      <c r="A902" s="1" t="s">
        <v>908</v>
      </c>
      <c r="B902" t="str">
        <f ca="1">IFERROR(__xludf.DUMMYFUNCTION("GOOGLETRANSLATE(B902,""en"",""hi"")"),"है chutiye ko hataa कश्मीर दूसरा बांदा Rakho .... कोमल नाहटा ko देखो कितनी Achhi
सकारात्मक दृष्टिकोण के साथ tarah विश्लेषण karta hai .... है chutiye ko हटाओ Jaldi")</f>
        <v>है chutiye ko hataa कश्मीर दूसरा बांदा Rakho .... कोमल नाहटा ko देखो कितनी Achhi
सकारात्मक दृष्टिकोण के साथ tarah विश्लेषण karta hai .... है chutiye ko हटाओ Jaldi</v>
      </c>
      <c r="C902" s="1" t="s">
        <v>4</v>
      </c>
      <c r="D902" s="1" t="s">
        <v>5</v>
      </c>
    </row>
    <row r="903" spans="1:4" ht="13.2" x14ac:dyDescent="0.25">
      <c r="A903" s="1" t="s">
        <v>909</v>
      </c>
      <c r="B903" t="str">
        <f ca="1">IFERROR(__xludf.DUMMYFUNCTION("GOOGLETRANSLATE(B903,""en"",""hi"")"),"हकीकत dikha ke फिल्म को उबाऊ nhi केला chahte कोई निदेशक / लेखक।")</f>
        <v>हकीकत dikha ke फिल्म को उबाऊ nhi केला chahte कोई निदेशक / लेखक।</v>
      </c>
      <c r="C903" s="1" t="s">
        <v>7</v>
      </c>
      <c r="D903" s="1" t="s">
        <v>5</v>
      </c>
    </row>
    <row r="904" spans="1:4" ht="13.2" x14ac:dyDescent="0.25">
      <c r="A904" s="1" t="s">
        <v>910</v>
      </c>
      <c r="B904" t="str">
        <f ca="1">IFERROR(__xludf.DUMMYFUNCTION("GOOGLETRANSLATE(B904,""en"",""hi"")"),"जब तक बॉलीवुड hain ..log chutiya बंता rahenga ...")</f>
        <v>जब तक बॉलीवुड hain ..log chutiya बंता rahenga ...</v>
      </c>
      <c r="C904" s="1" t="s">
        <v>13</v>
      </c>
      <c r="D904" s="1" t="s">
        <v>5</v>
      </c>
    </row>
    <row r="905" spans="1:4" ht="13.2" x14ac:dyDescent="0.25">
      <c r="A905" s="1" t="s">
        <v>911</v>
      </c>
      <c r="B905" t="str">
        <f ca="1">IFERROR(__xludf.DUMMYFUNCTION("GOOGLETRANSLATE(B905,""en"",""hi"")"),"भारत वालों पागल हो समलैंगिक हो तुम्हारा नै ज कुछ करने के लिए तुम khud dosry lugon ke
naqal Karty हो शर्म की बात है आप")</f>
        <v>भारत वालों पागल हो समलैंगिक हो तुम्हारा नै ज कुछ करने के लिए तुम khud dosry lugon ke
naqal Karty हो शर्म की बात है आप</v>
      </c>
      <c r="C905" s="1" t="s">
        <v>4</v>
      </c>
      <c r="D905" s="1" t="s">
        <v>5</v>
      </c>
    </row>
    <row r="906" spans="1:4" ht="13.2" x14ac:dyDescent="0.25">
      <c r="A906" s="1" t="s">
        <v>912</v>
      </c>
      <c r="B906" t="str">
        <f ca="1">IFERROR(__xludf.DUMMYFUNCTION("GOOGLETRANSLATE(B906,""en"",""hi"")"),"चल .....")</f>
        <v>चल .....</v>
      </c>
      <c r="C906" s="1" t="s">
        <v>7</v>
      </c>
      <c r="D906" s="1" t="s">
        <v>5</v>
      </c>
    </row>
    <row r="907" spans="1:4" ht="13.2" x14ac:dyDescent="0.25">
      <c r="A907" s="1" t="s">
        <v>913</v>
      </c>
      <c r="B907" t="str">
        <f ca="1">IFERROR(__xludf.DUMMYFUNCTION("GOOGLETRANSLATE(B907,""en"",""hi"")"),"नारीवादी का माँ का bhosdha")</f>
        <v>नारीवादी का माँ का bhosdha</v>
      </c>
      <c r="C907" s="1" t="s">
        <v>4</v>
      </c>
      <c r="D907" s="1" t="s">
        <v>29</v>
      </c>
    </row>
    <row r="908" spans="1:4" ht="13.2" x14ac:dyDescent="0.25">
      <c r="A908" s="1" t="s">
        <v>914</v>
      </c>
      <c r="B908" t="str">
        <f ca="1">IFERROR(__xludf.DUMMYFUNCTION("GOOGLETRANSLATE(B908,""en"",""hi"")"),"अबे क्या करने के लिए galat ज ISME ISME क्या उंगली Krna hogayi टोपी jagah उंगली था ....")</f>
        <v>अबे क्या करने के लिए galat ज ISME ISME क्या उंगली Krna hogayi टोपी jagah उंगली था ....</v>
      </c>
      <c r="C908" s="1" t="s">
        <v>4</v>
      </c>
      <c r="D908" s="1" t="s">
        <v>5</v>
      </c>
    </row>
    <row r="909" spans="1:4" ht="13.2" x14ac:dyDescent="0.25">
      <c r="A909" s="1" t="s">
        <v>915</v>
      </c>
      <c r="B909" t="str">
        <f ca="1">IFERROR(__xludf.DUMMYFUNCTION("GOOGLETRANSLATE(B909,""en"",""hi"")"),"आसा कॉन hai jo Apni माँ की chut se nhi निकला Batao ..... मैं और का उपयोग apni माँ nhi
बोलता। तु hai bekaar भारत की भारत की शिक्षा हाय कर रहे हैं")</f>
        <v>आसा कॉन hai jo Apni माँ की chut se nhi निकला Batao ..... मैं और का उपयोग apni माँ nhi
बोलता। तु hai bekaar भारत की भारत की शिक्षा हाय कर रहे हैं</v>
      </c>
      <c r="C909" s="1" t="s">
        <v>4</v>
      </c>
      <c r="D909" s="1" t="s">
        <v>29</v>
      </c>
    </row>
    <row r="910" spans="1:4" ht="13.2" x14ac:dyDescent="0.25">
      <c r="A910" s="1" t="s">
        <v>916</v>
      </c>
      <c r="B910" t="str">
        <f ca="1">IFERROR(__xludf.DUMMYFUNCTION("GOOGLETRANSLATE(B910,""en"",""hi"")"),"Bhaii ... बॉलीवुड घाटी sabhi प्यार aur गोलमाल पे फिल्में hai bnate .... lekin
गोलमाल से बहार kaise Nikle तु कोई nhi banata फिल्में 😏😏")</f>
        <v>Bhaii ... बॉलीवुड घाटी sabhi प्यार aur गोलमाल पे फिल्में hai bnate .... lekin
गोलमाल से बहार kaise Nikle तु कोई nhi banata फिल्में 😏😏</v>
      </c>
      <c r="C910" s="1" t="s">
        <v>7</v>
      </c>
      <c r="D910" s="1" t="s">
        <v>5</v>
      </c>
    </row>
    <row r="911" spans="1:4" ht="13.2" x14ac:dyDescent="0.25">
      <c r="A911" s="1" t="s">
        <v>917</v>
      </c>
      <c r="B911" t="str">
        <f ca="1">IFERROR(__xludf.DUMMYFUNCTION("GOOGLETRANSLATE(B911,""en"",""hi"")"),"@Monu पांडे tum भेजने करो नहीं")</f>
        <v>@Monu पांडे tum भेजने करो नहीं</v>
      </c>
      <c r="C911" s="1" t="s">
        <v>7</v>
      </c>
      <c r="D911" s="1" t="s">
        <v>5</v>
      </c>
    </row>
    <row r="912" spans="1:4" ht="13.2" x14ac:dyDescent="0.25">
      <c r="A912" s="1" t="s">
        <v>918</v>
      </c>
      <c r="B912" t="str">
        <f ca="1">IFERROR(__xludf.DUMMYFUNCTION("GOOGLETRANSLATE(B912,""en"",""hi"")"),"भाई परिवार ke sath jaa sakte हा क्या")</f>
        <v>भाई परिवार ke sath jaa sakte हा क्या</v>
      </c>
      <c r="C912" s="1" t="s">
        <v>7</v>
      </c>
      <c r="D912" s="1" t="s">
        <v>5</v>
      </c>
    </row>
    <row r="913" spans="1:4" ht="13.2" x14ac:dyDescent="0.25">
      <c r="A913" s="1" t="s">
        <v>919</v>
      </c>
      <c r="B913" t="str">
        <f ca="1">IFERROR(__xludf.DUMMYFUNCTION("GOOGLETRANSLATE(B913,""en"",""hi"")"),"भाई ... बाकी हमारे अदालत फिल्म का rewiew करो .... [बॉलीवुड और हॉलीवुड]")</f>
        <v>भाई ... बाकी हमारे अदालत फिल्म का rewiew करो .... [बॉलीवुड और हॉलीवुड]</v>
      </c>
      <c r="C913" s="1" t="s">
        <v>7</v>
      </c>
      <c r="D913" s="1" t="s">
        <v>5</v>
      </c>
    </row>
    <row r="914" spans="1:4" ht="13.2" x14ac:dyDescent="0.25">
      <c r="A914" s="1" t="s">
        <v>920</v>
      </c>
      <c r="B914" t="str">
        <f ca="1">IFERROR(__xludf.DUMMYFUNCTION("GOOGLETRANSLATE(B914,""en"",""hi"")"),"डायरेक्ट मुख्य बात कर्ण कब sekhoge")</f>
        <v>डायरेक्ट मुख्य बात कर्ण कब sekhoge</v>
      </c>
      <c r="C914" s="1" t="s">
        <v>7</v>
      </c>
      <c r="D914" s="1" t="s">
        <v>5</v>
      </c>
    </row>
    <row r="915" spans="1:4" ht="13.2" x14ac:dyDescent="0.25">
      <c r="A915" s="1" t="s">
        <v>921</v>
      </c>
      <c r="B915" t="str">
        <f ca="1">IFERROR(__xludf.DUMMYFUNCTION("GOOGLETRANSLATE(B915,""en"",""hi"")"),"तुमने फिल्म lete Dekhi hai तु समीक्षा pahale chahiye था ...")</f>
        <v>तुमने फिल्म lete Dekhi hai तु समीक्षा pahale chahiye था ...</v>
      </c>
      <c r="C915" s="1" t="s">
        <v>7</v>
      </c>
      <c r="D915" s="1" t="s">
        <v>5</v>
      </c>
    </row>
    <row r="916" spans="1:4" ht="13.2" x14ac:dyDescent="0.25">
      <c r="A916" s="1" t="s">
        <v>922</v>
      </c>
      <c r="B916" t="str">
        <f ca="1">IFERROR(__xludf.DUMMYFUNCTION("GOOGLETRANSLATE(B916,""en"",""hi"")"),"sunkar bahoot Sukoon Mila, मैं सहमत")</f>
        <v>sunkar bahoot Sukoon Mila, मैं सहमत</v>
      </c>
      <c r="C916" s="1" t="s">
        <v>7</v>
      </c>
      <c r="D916" s="1" t="s">
        <v>5</v>
      </c>
    </row>
    <row r="917" spans="1:4" ht="13.2" x14ac:dyDescent="0.25">
      <c r="A917" s="1" t="s">
        <v>923</v>
      </c>
      <c r="B917" t="str">
        <f ca="1">IFERROR(__xludf.DUMMYFUNCTION("GOOGLETRANSLATE(B917,""en"",""hi"")"),"Haramjadi paidaishi saitan सुजाना हिंदू नाम का Aard leke jihadiyat failati
hai। कायर शहरी naxialist👠")</f>
        <v>Haramjadi paidaishi saitan सुजाना हिंदू नाम का Aard leke jihadiyat failati
hai। कायर शहरी naxialist👠</v>
      </c>
      <c r="C917" s="1" t="s">
        <v>4</v>
      </c>
      <c r="D917" s="1" t="s">
        <v>29</v>
      </c>
    </row>
    <row r="918" spans="1:4" ht="13.2" x14ac:dyDescent="0.25">
      <c r="A918" s="1" t="s">
        <v>924</v>
      </c>
      <c r="B918" t="str">
        <f ca="1">IFERROR(__xludf.DUMMYFUNCTION("GOOGLETRANSLATE(B918,""en"",""hi"")"),"अनुच्छेद 375 फिर ड्रीम गर्ल ...?")</f>
        <v>अनुच्छेद 375 फिर ड्रीम गर्ल ...?</v>
      </c>
      <c r="C918" s="1" t="s">
        <v>7</v>
      </c>
      <c r="D918" s="1" t="s">
        <v>5</v>
      </c>
    </row>
    <row r="919" spans="1:4" ht="13.2" x14ac:dyDescent="0.25">
      <c r="A919" s="1" t="s">
        <v>925</v>
      </c>
      <c r="B919" t="str">
        <f ca="1">IFERROR(__xludf.DUMMYFUNCTION("GOOGLETRANSLATE(B919,""en"",""hi"")"),"Bahut Acha किया अच्छा .....")</f>
        <v>Bahut Acha किया अच्छा .....</v>
      </c>
      <c r="C919" s="1" t="s">
        <v>7</v>
      </c>
      <c r="D919" s="1" t="s">
        <v>5</v>
      </c>
    </row>
    <row r="920" spans="1:4" ht="13.2" x14ac:dyDescent="0.25">
      <c r="A920" s="1" t="s">
        <v>926</v>
      </c>
      <c r="B920" t="str">
        <f ca="1">IFERROR(__xludf.DUMMYFUNCTION("GOOGLETRANSLATE(B920,""en"",""hi"")"),"मेन कबीर सिंह nhi Dekhi hai🙃")</f>
        <v>मेन कबीर सिंह nhi Dekhi hai🙃</v>
      </c>
      <c r="C920" s="1" t="s">
        <v>7</v>
      </c>
      <c r="D920" s="1" t="s">
        <v>5</v>
      </c>
    </row>
    <row r="921" spans="1:4" ht="13.2" x14ac:dyDescent="0.25">
      <c r="A921" s="1" t="s">
        <v>927</v>
      </c>
      <c r="B921" t="str">
        <f ca="1">IFERROR(__xludf.DUMMYFUNCTION("GOOGLETRANSLATE(B921,""en"",""hi"")"),"कभी कभी राजदीप सर Accha Bolte hai")</f>
        <v>कभी कभी राजदीप सर Accha Bolte hai</v>
      </c>
      <c r="C921" s="1" t="s">
        <v>7</v>
      </c>
      <c r="D921" s="1" t="s">
        <v>5</v>
      </c>
    </row>
    <row r="922" spans="1:4" ht="13.2" x14ac:dyDescent="0.25">
      <c r="A922" s="1" t="s">
        <v>928</v>
      </c>
      <c r="B922" t="str">
        <f ca="1">IFERROR(__xludf.DUMMYFUNCTION("GOOGLETRANSLATE(B922,""en"",""hi"")"),"भाई ए kiu व्यास। फिल्म hai bhai देखना चाहिए। मैं और तुमने जो विषयों नंगा ke मुझे बोला
वो तो मेरे दिल की बाते बाटा व्यास")</f>
        <v>भाई ए kiu व्यास। फिल्म hai bhai देखना चाहिए। मैं और तुमने जो विषयों नंगा ke मुझे बोला
वो तो मेरे दिल की बाते बाटा व्यास</v>
      </c>
      <c r="C922" s="1" t="s">
        <v>7</v>
      </c>
      <c r="D922" s="1" t="s">
        <v>5</v>
      </c>
    </row>
    <row r="923" spans="1:4" ht="13.2" x14ac:dyDescent="0.25">
      <c r="A923" s="1" t="s">
        <v>929</v>
      </c>
      <c r="B923" t="str">
        <f ca="1">IFERROR(__xludf.DUMMYFUNCTION("GOOGLETRANSLATE(B923,""en"",""hi"")"),"अर्नाब माँ का जना जेएनयू परिसर में हाई mein ja ke dikha")</f>
        <v>अर्नाब माँ का जना जेएनयू परिसर में हाई mein ja ke dikha</v>
      </c>
      <c r="C923" s="1" t="s">
        <v>4</v>
      </c>
      <c r="D923" s="1" t="s">
        <v>29</v>
      </c>
    </row>
    <row r="924" spans="1:4" ht="13.2" x14ac:dyDescent="0.25">
      <c r="A924" s="1" t="s">
        <v>930</v>
      </c>
      <c r="B924" t="str">
        <f ca="1">IFERROR(__xludf.DUMMYFUNCTION("GOOGLETRANSLATE(B924,""en"",""hi"")"),"दोस्तों घड़ी मणिरत्नम 'फ़िल्म है। उनकी फिल्में 100% आज की तुलना में बेहतर कर रहे हैं
Faltu अवास्तविक फिल्में। 👍👍")</f>
        <v>दोस्तों घड़ी मणिरत्नम 'फ़िल्म है। उनकी फिल्में 100% आज की तुलना में बेहतर कर रहे हैं
Faltu अवास्तविक फिल्में। 👍👍</v>
      </c>
      <c r="C924" s="1" t="s">
        <v>7</v>
      </c>
      <c r="D924" s="1" t="s">
        <v>5</v>
      </c>
    </row>
    <row r="925" spans="1:4" ht="13.2" x14ac:dyDescent="0.25">
      <c r="A925" s="1" t="s">
        <v>931</v>
      </c>
      <c r="B925" t="str">
        <f ca="1">IFERROR(__xludf.DUMMYFUNCTION("GOOGLETRANSLATE(B925,""en"",""hi"")"),"Bahut Achha
किया bae")</f>
        <v>Bahut Achha
किया bae</v>
      </c>
      <c r="C925" s="1" t="s">
        <v>7</v>
      </c>
      <c r="D925" s="1" t="s">
        <v>5</v>
      </c>
    </row>
    <row r="926" spans="1:4" ht="13.2" x14ac:dyDescent="0.25">
      <c r="A926" s="1" t="s">
        <v>932</v>
      </c>
      <c r="B926" t="str">
        <f ca="1">IFERROR(__xludf.DUMMYFUNCTION("GOOGLETRANSLATE(B926,""en"",""hi"")"),"इक हाय बात bolunga, तुझे shwetabh tumbbaad फिल्म dekhna")</f>
        <v>इक हाय बात bolunga, तुझे shwetabh tumbbaad फिल्म dekhna</v>
      </c>
      <c r="C926" s="1" t="s">
        <v>7</v>
      </c>
      <c r="D926" s="1" t="s">
        <v>5</v>
      </c>
    </row>
    <row r="927" spans="1:4" ht="13.2" x14ac:dyDescent="0.25">
      <c r="A927" s="1" t="s">
        <v>933</v>
      </c>
      <c r="B927" t="str">
        <f ca="1">IFERROR(__xludf.DUMMYFUNCTION("GOOGLETRANSLATE(B927,""en"",""hi"")"),"achi वीडियो लगी Bohat")</f>
        <v>achi वीडियो लगी Bohat</v>
      </c>
      <c r="C927" s="1" t="s">
        <v>7</v>
      </c>
      <c r="D927" s="1" t="s">
        <v>5</v>
      </c>
    </row>
    <row r="928" spans="1:4" ht="13.2" x14ac:dyDescent="0.25">
      <c r="A928" s="1" t="s">
        <v>934</v>
      </c>
      <c r="B928" t="str">
        <f ca="1">IFERROR(__xludf.DUMMYFUNCTION("GOOGLETRANSLATE(B928,""en"",""hi"")"),"तो हम क्या करे bakwass बाजी sunate हो खबर nhi milti तो")</f>
        <v>तो हम क्या करे bakwass बाजी sunate हो खबर nhi milti तो</v>
      </c>
      <c r="C928" s="1" t="s">
        <v>13</v>
      </c>
      <c r="D928" s="1" t="s">
        <v>5</v>
      </c>
    </row>
    <row r="929" spans="1:4" ht="13.2" x14ac:dyDescent="0.25">
      <c r="A929" s="1" t="s">
        <v>935</v>
      </c>
      <c r="B929" t="str">
        <f ca="1">IFERROR(__xludf.DUMMYFUNCTION("GOOGLETRANSLATE(B929,""en"",""hi"")"),"मात्र मन में सर जी आपने ki ek ek बात बोल di फिल्म ko lekar है।")</f>
        <v>मात्र मन में सर जी आपने ki ek ek बात बोल di फिल्म ko lekar है।</v>
      </c>
      <c r="C929" s="1" t="s">
        <v>7</v>
      </c>
      <c r="D929" s="1" t="s">
        <v>5</v>
      </c>
    </row>
    <row r="930" spans="1:4" ht="13.2" x14ac:dyDescent="0.25">
      <c r="A930" s="1" t="s">
        <v>936</v>
      </c>
      <c r="B930" t="str">
        <f ca="1">IFERROR(__xludf.DUMMYFUNCTION("GOOGLETRANSLATE(B930,""en"",""hi"")"),"10 में से 10? पक्का dekhunga")</f>
        <v>10 में से 10? पक्का dekhunga</v>
      </c>
      <c r="C930" s="1" t="s">
        <v>7</v>
      </c>
      <c r="D930" s="1" t="s">
        <v>5</v>
      </c>
    </row>
    <row r="931" spans="1:4" ht="13.2" x14ac:dyDescent="0.25">
      <c r="A931" s="1" t="s">
        <v>937</v>
      </c>
      <c r="B931" t="str">
        <f ca="1">IFERROR(__xludf.DUMMYFUNCTION("GOOGLETRANSLATE(B931,""en"",""hi"")"),"चल chutiye")</f>
        <v>चल chutiye</v>
      </c>
      <c r="C931" s="1" t="s">
        <v>4</v>
      </c>
      <c r="D931" s="1" t="s">
        <v>5</v>
      </c>
    </row>
    <row r="932" spans="1:4" ht="13.2" x14ac:dyDescent="0.25">
      <c r="A932" s="1" t="s">
        <v>938</v>
      </c>
      <c r="B932" t="str">
        <f ca="1">IFERROR(__xludf.DUMMYFUNCTION("GOOGLETRANSLATE(B932,""en"",""hi"")"),"1991 कश्मीर Bhule gya क्या 5 lahk लोगों aapko lekin कश्मीर पर चलते 2002 मुल्ला मार्च
wo dekhta ज कितने हिंदू मार्च wo nhi dekhta")</f>
        <v>1991 कश्मीर Bhule gya क्या 5 lahk लोगों aapko lekin कश्मीर पर चलते 2002 मुल्ला मार्च
wo dekhta ज कितने हिंदू मार्च wo nhi dekhta</v>
      </c>
      <c r="C932" s="1" t="s">
        <v>13</v>
      </c>
      <c r="D932" s="1" t="s">
        <v>5</v>
      </c>
    </row>
    <row r="933" spans="1:4" ht="13.2" x14ac:dyDescent="0.25">
      <c r="A933" s="1" t="s">
        <v>939</v>
      </c>
      <c r="B933" t="str">
        <f ca="1">IFERROR(__xludf.DUMMYFUNCTION("GOOGLETRANSLATE(B933,""en"",""hi"")"),"आईएसएसएस behankilodi ko हक Kisne दीया समीक्षा बालू के टीले का ............
Tu Veere की शादी हाय देख haraamjaadi")</f>
        <v>आईएसएसएस behankilodi ko हक Kisne दीया समीक्षा बालू के टीले का ............
Tu Veere की शादी हाय देख haraamjaadi</v>
      </c>
      <c r="C933" s="1" t="s">
        <v>4</v>
      </c>
      <c r="D933" s="1" t="s">
        <v>29</v>
      </c>
    </row>
    <row r="934" spans="1:4" ht="13.2" x14ac:dyDescent="0.25">
      <c r="A934" s="1" t="s">
        <v>940</v>
      </c>
      <c r="B934" t="str">
        <f ca="1">IFERROR(__xludf.DUMMYFUNCTION("GOOGLETRANSLATE(B934,""en"",""hi"")"),"Yahan तो कपिल की कक्षा leli😂")</f>
        <v>Yahan तो कपिल की कक्षा leli😂</v>
      </c>
      <c r="C934" s="1" t="s">
        <v>7</v>
      </c>
      <c r="D934" s="1" t="s">
        <v>5</v>
      </c>
    </row>
    <row r="935" spans="1:4" ht="13.2" x14ac:dyDescent="0.25">
      <c r="A935" s="1" t="s">
        <v>941</v>
      </c>
      <c r="B935" t="str">
        <f ca="1">IFERROR(__xludf.DUMMYFUNCTION("GOOGLETRANSLATE(B935,""en"",""hi"")"),"Sir..Indian सेना माई समलैंगिक नही होन chahiye 1bhi नही")</f>
        <v>Sir..Indian सेना माई समलैंगिक नही होन chahiye 1bhi नही</v>
      </c>
      <c r="C935" s="1" t="s">
        <v>4</v>
      </c>
      <c r="D935" s="1" t="s">
        <v>5</v>
      </c>
    </row>
    <row r="936" spans="1:4" ht="13.2" x14ac:dyDescent="0.25">
      <c r="A936" s="1" t="s">
        <v>942</v>
      </c>
      <c r="B936" t="str">
        <f ca="1">IFERROR(__xludf.DUMMYFUNCTION("GOOGLETRANSLATE(B936,""en"",""hi"")"),"@death स्टंट देख ये descrimination Maanav का मूल Bhaw hai ... कही
basha, बजाई, varn, sharir की rachnaaye aur भी कुछ तो vajahon sey descrimination
किया गया hai पुरी दुनिया mein हाय ... Naahi sirf भारत में, Kisi भी prakaar
ka क्यु ना हो वो Galat हाय हाई ..."&amp;" जो yaha Kay Brhamno ney किया ... Jisse
फुले / शाहू / अम्बेडकर ney Khatm karne Kay liyye इक saamajik आंदोलन
chalaya ... Bramhan समाज Maafi na बालू के टीले Kay Layak Aparaadh का aparadhi hai ... लेकिन
sirf ISSI बात Virodh Kay sirf ko lekar liye फिर Badaley"&amp;" Kay Bhavanao sey
mangadhant Kahaniya रचना aur Brhamno ko Gaali देना भी Galat hai .... Shoshan
karnewalon Kay Saath, Saamajik Sudhaar Laney mein भी Kuchh सहयोग कुछ तो
Brhamno ney diyaa hai ... तो ये प्रचार चटाई Chalao ... Dimaag Chalao ... !!!")</f>
        <v>@death स्टंट देख ये descrimination Maanav का मूल Bhaw hai ... कही
basha, बजाई, varn, sharir की rachnaaye aur भी कुछ तो vajahon sey descrimination
किया गया hai पुरी दुनिया mein हाय ... Naahi sirf भारत में, Kisi भी prakaar
ka क्यु ना हो वो Galat हाय हाई ... जो yaha Kay Brhamno ney किया ... Jisse
फुले / शाहू / अम्बेडकर ney Khatm karne Kay liyye इक saamajik आंदोलन
chalaya ... Bramhan समाज Maafi na बालू के टीले Kay Layak Aparaadh का aparadhi hai ... लेकिन
sirf ISSI बात Virodh Kay sirf ko lekar liye फिर Badaley Kay Bhavanao sey
mangadhant Kahaniya रचना aur Brhamno ko Gaali देना भी Galat hai .... Shoshan
karnewalon Kay Saath, Saamajik Sudhaar Laney mein भी Kuchh सहयोग कुछ तो
Brhamno ney diyaa hai ... तो ये प्रचार चटाई Chalao ... Dimaag Chalao ... !!!</v>
      </c>
      <c r="C936" s="1" t="s">
        <v>13</v>
      </c>
      <c r="D936" s="1" t="s">
        <v>5</v>
      </c>
    </row>
    <row r="937" spans="1:4" ht="13.2" x14ac:dyDescent="0.25">
      <c r="A937" s="1" t="s">
        <v>943</v>
      </c>
      <c r="B937" t="str">
        <f ca="1">IFERROR(__xludf.DUMMYFUNCTION("GOOGLETRANSLATE(B937,""en"",""hi"")"),"भाई साध्वी प्रज्ञा का नाम Bhul गया तू।")</f>
        <v>भाई साध्वी प्रज्ञा का नाम Bhul गया तू।</v>
      </c>
      <c r="C937" s="1" t="s">
        <v>7</v>
      </c>
      <c r="D937" s="1" t="s">
        <v>5</v>
      </c>
    </row>
    <row r="938" spans="1:4" ht="13.2" x14ac:dyDescent="0.25">
      <c r="A938" s="1" t="s">
        <v>944</v>
      </c>
      <c r="B938" t="str">
        <f ca="1">IFERROR(__xludf.DUMMYFUNCTION("GOOGLETRANSLATE(B938,""en"",""hi"")"),"मैं और फिल्म समीक्षा माई ये सब kiyu बताता hai tu ???
मूवी को समझाने कर ... फिल्म पे कोया Aacha लगा aur बुरा लगा ये सब बोल ..।
बोलता hai Ulta Sidha तू हर ek समीक्षा माई ये सब ..
अद्भुत महिला
कप्तान मार्वल
Raazi
Ab aur तु।")</f>
        <v>मैं और फिल्म समीक्षा माई ये सब kiyu बताता hai tu ???
मूवी को समझाने कर ... फिल्म पे कोया Aacha लगा aur बुरा लगा ये सब बोल ..।
बोलता hai Ulta Sidha तू हर ek समीक्षा माई ये सब ..
अद्भुत महिला
कप्तान मार्वल
Raazi
Ab aur तु।</v>
      </c>
      <c r="C938" s="1" t="s">
        <v>13</v>
      </c>
      <c r="D938" s="1" t="s">
        <v>5</v>
      </c>
    </row>
    <row r="939" spans="1:4" ht="13.2" x14ac:dyDescent="0.25">
      <c r="A939" s="1" t="s">
        <v>945</v>
      </c>
      <c r="B939" t="str">
        <f ca="1">IFERROR(__xludf.DUMMYFUNCTION("GOOGLETRANSLATE(B939,""en"",""hi"")"),"रंगा बिल्ला बदनाम रंग, feku तेरे लिये।")</f>
        <v>रंगा बिल्ला बदनाम रंग, feku तेरे लिये।</v>
      </c>
      <c r="C939" s="1" t="s">
        <v>7</v>
      </c>
      <c r="D939" s="1" t="s">
        <v>5</v>
      </c>
    </row>
    <row r="940" spans="1:4" ht="13.2" x14ac:dyDescent="0.25">
      <c r="A940" s="1" t="s">
        <v>946</v>
      </c>
      <c r="B940" t="str">
        <f ca="1">IFERROR(__xludf.DUMMYFUNCTION("GOOGLETRANSLATE(B940,""en"",""hi"")"),"0- [00:20] (https://www.youtube.com/watch?v=N_ZMfQMZos0&amp;t=0m20s) 50 RuPay कैट
overacting ka")</f>
        <v>0- [00:20] (https://www.youtube.com/watch?v=N_ZMfQMZos0&amp;t=0m20s) 50 RuPay कैट
overacting ka</v>
      </c>
      <c r="C940" s="1" t="s">
        <v>7</v>
      </c>
      <c r="D940" s="1" t="s">
        <v>5</v>
      </c>
    </row>
    <row r="941" spans="1:4" ht="13.2" x14ac:dyDescent="0.25">
      <c r="A941" s="1" t="s">
        <v>947</v>
      </c>
      <c r="B941" t="str">
        <f ca="1">IFERROR(__xludf.DUMMYFUNCTION("GOOGLETRANSLATE(B941,""en"",""hi"")"),"आप के लिए भाई विशाल सम्मान 😊 अल्लाह paak मैं आपको यू हमेशा खुश Rakhe ☺️")</f>
        <v>आप के लिए भाई विशाल सम्मान 😊 अल्लाह paak मैं आपको यू हमेशा खुश Rakhe ☺️</v>
      </c>
      <c r="C941" s="1" t="s">
        <v>7</v>
      </c>
      <c r="D941" s="1" t="s">
        <v>5</v>
      </c>
    </row>
    <row r="942" spans="1:4" ht="13.2" x14ac:dyDescent="0.25">
      <c r="A942" s="1" t="s">
        <v>948</v>
      </c>
      <c r="B942" t="str">
        <f ca="1">IFERROR(__xludf.DUMMYFUNCTION("GOOGLETRANSLATE(B942,""en"",""hi"")"),"""अरे बताया क्यु nahu मुझ्े bhosdike"" lolol पर
[17:25] (https://www.youtube.com/watch?v=N_ZMfQMZos0&amp;t=17m25s)")</f>
        <v>"अरे बताया क्यु nahu मुझ्े bhosdike" lolol पर
[17:25] (https://www.youtube.com/watch?v=N_ZMfQMZos0&amp;t=17m25s)</v>
      </c>
      <c r="C942" s="1" t="s">
        <v>4</v>
      </c>
      <c r="D942" s="1" t="s">
        <v>29</v>
      </c>
    </row>
    <row r="943" spans="1:4" ht="13.2" x14ac:dyDescent="0.25">
      <c r="A943" s="1" t="s">
        <v>949</v>
      </c>
      <c r="B943" t="str">
        <f ca="1">IFERROR(__xludf.DUMMYFUNCTION("GOOGLETRANSLATE(B943,""en"",""hi"")"),"सिद्धार्थ apni माँ को आज, देवदार नारीवादी की बात कर बीसी चोद। 😂")</f>
        <v>सिद्धार्थ apni माँ को आज, देवदार नारीवादी की बात कर बीसी चोद। 😂</v>
      </c>
      <c r="C943" s="1" t="s">
        <v>4</v>
      </c>
      <c r="D943" s="1" t="s">
        <v>29</v>
      </c>
    </row>
    <row r="944" spans="1:4" ht="13.2" x14ac:dyDescent="0.25">
      <c r="A944" s="1" t="s">
        <v>950</v>
      </c>
      <c r="B944" t="str">
        <f ca="1">IFERROR(__xludf.DUMMYFUNCTION("GOOGLETRANSLATE(B944,""en"",""hi"")"),"[03:50] (https://www.youtube.com/watch?v=ZzsAuDkXq1M&amp;t=3m50s) ko kattam dono
krunga
Kattam krunga mtlb
Mtlb .. mtlb क्या होता hai khattam Krna khattam Krna होता है 🤣😂😁")</f>
        <v>[03:50] (https://www.youtube.com/watch?v=ZzsAuDkXq1M&amp;t=3m50s) ko kattam dono
krunga
Kattam krunga mtlb
Mtlb .. mtlb क्या होता hai khattam Krna khattam Krna होता है 🤣😂😁</v>
      </c>
      <c r="C944" s="1" t="s">
        <v>4</v>
      </c>
      <c r="D944" s="1" t="s">
        <v>5</v>
      </c>
    </row>
    <row r="945" spans="1:4" ht="13.2" x14ac:dyDescent="0.25">
      <c r="A945" s="1" t="s">
        <v>951</v>
      </c>
      <c r="B945" t="str">
        <f ca="1">IFERROR(__xludf.DUMMYFUNCTION("GOOGLETRANSLATE(B945,""en"",""hi"")"),"अकी 24x7 isiliye दक्षिण घाव का निशान उत्तर पे apni फिल्में ko जारी नै krte h zyda
क्यूंकि उत्तर भारतीय chutiya होते ज उनको वीर di शादी Jaisi फिल्म Achhi lgti
h😬")</f>
        <v>अकी 24x7 isiliye दक्षिण घाव का निशान उत्तर पे apni फिल्में ko जारी नै krte h zyda
क्यूंकि उत्तर भारतीय chutiya होते ज उनको वीर di शादी Jaisi फिल्म Achhi lgti
h😬</v>
      </c>
      <c r="C945" s="1" t="s">
        <v>13</v>
      </c>
      <c r="D945" s="1" t="s">
        <v>5</v>
      </c>
    </row>
    <row r="946" spans="1:4" ht="13.2" x14ac:dyDescent="0.25">
      <c r="A946" s="1" t="s">
        <v>952</v>
      </c>
      <c r="B946" t="str">
        <f ca="1">IFERROR(__xludf.DUMMYFUNCTION("GOOGLETRANSLATE(B946,""en"",""hi"")"),"@Pratik Borade
&lt;https://www.quora.com/Is-it-true-that-the-Indian-Army-has-indulged-in-crimes-
जैसे-बलात्कार और यौन-misconducts&gt;
ये सब Jhoot हाय lagega तुझे ... नारीवादी की समस्या hai ... hai करने के लिए तुम्हारी हाय
नही। तुम Kahoge की Saare बलात्कार"&amp;" मामलों को hai फिर झूठे। नारीवादियों का Mazza
aata hai ये सब karne mein। भोले भले seedhe sadhe Ladko Ko बस phasa रहे
hai
तुम वीडियो apne bannao")</f>
        <v>@Pratik Borade
&lt;https://www.quora.com/Is-it-true-that-the-Indian-Army-has-indulged-in-crimes-
जैसे-बलात्कार और यौन-misconducts&gt;
ये सब Jhoot हाय lagega तुझे ... नारीवादी की समस्या hai ... hai करने के लिए तुम्हारी हाय
नही। तुम Kahoge की Saare बलात्कार मामलों को hai फिर झूठे। नारीवादियों का Mazza
aata hai ये सब karne mein। भोले भले seedhe sadhe Ladko Ko बस phasa रहे
hai
तुम वीडियो apne bannao</v>
      </c>
      <c r="C946" s="1" t="s">
        <v>13</v>
      </c>
      <c r="D946" s="1" t="s">
        <v>5</v>
      </c>
    </row>
    <row r="947" spans="1:4" ht="13.2" x14ac:dyDescent="0.25">
      <c r="A947" s="1" t="s">
        <v>953</v>
      </c>
      <c r="B947" t="str">
        <f ca="1">IFERROR(__xludf.DUMMYFUNCTION("GOOGLETRANSLATE(B947,""en"",""hi"")"),"मेरे samarthan मुझे hu ki समलैंगिकों ko की सेवा क्रने का moka मांद")</f>
        <v>मेरे samarthan मुझे hu ki समलैंगिकों ko की सेवा क्रने का moka मांद</v>
      </c>
      <c r="C947" s="1" t="s">
        <v>7</v>
      </c>
      <c r="D947" s="1" t="s">
        <v>5</v>
      </c>
    </row>
    <row r="948" spans="1:4" ht="13.2" x14ac:dyDescent="0.25">
      <c r="A948" s="1" t="s">
        <v>954</v>
      </c>
      <c r="B948" t="str">
        <f ca="1">IFERROR(__xludf.DUMMYFUNCTION("GOOGLETRANSLATE(B948,""en"",""hi"")"),"कौन hai तु librandu, Salo का नाम Batao .... एके एके कश्मीर leta hu")</f>
        <v>कौन hai तु librandu, Salo का नाम Batao .... एके एके कश्मीर leta hu</v>
      </c>
      <c r="C948" s="1" t="s">
        <v>4</v>
      </c>
      <c r="D948" s="1" t="s">
        <v>29</v>
      </c>
    </row>
    <row r="949" spans="1:4" ht="13.2" x14ac:dyDescent="0.25">
      <c r="A949" s="1" t="s">
        <v>955</v>
      </c>
      <c r="B949" t="str">
        <f ca="1">IFERROR(__xludf.DUMMYFUNCTION("GOOGLETRANSLATE(B949,""en"",""hi"")"),"@Achal यादव ...... अभय चल choot ke बाल तेरे jaise gaandu गये होंगे apni
परिवार Ko Chumma छाती dekhaane😂😂 ............... फिर भी कबीर सिंह
विदेशी मुझे भारत से पीछे राह Gyi 😂😂 .......... खेद भूल गया तेरे jaise
chutiyo Ko अर्थ भी नी पाटा hoga विदेशी का ."&amp;"....... 😂😂🤣")</f>
        <v>@Achal यादव ...... अभय चल choot ke बाल तेरे jaise gaandu गये होंगे apni
परिवार Ko Chumma छाती dekhaane😂😂 ............... फिर भी कबीर सिंह
विदेशी मुझे भारत से पीछे राह Gyi 😂😂 .......... खेद भूल गया तेरे jaise
chutiyo Ko अर्थ भी नी पाटा hoga विदेशी का ........ 😂😂🤣</v>
      </c>
      <c r="C949" s="1" t="s">
        <v>4</v>
      </c>
      <c r="D949" s="1" t="s">
        <v>29</v>
      </c>
    </row>
    <row r="950" spans="1:4" ht="13.2" x14ac:dyDescent="0.25">
      <c r="A950" s="1" t="s">
        <v>956</v>
      </c>
      <c r="B950" t="str">
        <f ca="1">IFERROR(__xludf.DUMMYFUNCTION("GOOGLETRANSLATE(B950,""en"",""hi"")"),"""जोकर"" फिल्म की समीक्षा Ka डे भाई कृपया!")</f>
        <v>"जोकर" फिल्म की समीक्षा Ka डे भाई कृपया!</v>
      </c>
      <c r="C950" s="1" t="s">
        <v>7</v>
      </c>
      <c r="D950" s="1" t="s">
        <v>5</v>
      </c>
    </row>
    <row r="951" spans="1:4" ht="13.2" x14ac:dyDescent="0.25">
      <c r="A951" s="1" t="s">
        <v>957</v>
      </c>
      <c r="B951" t="str">
        <f ca="1">IFERROR(__xludf.DUMMYFUNCTION("GOOGLETRANSLATE(B951,""en"",""hi"")"),"मुझे दुआ घास की apka बबन की jindegi मुझे भी ek कबीर सिंह jaysa Sachha
asiqe मील।")</f>
        <v>मुझे दुआ घास की apka बबन की jindegi मुझे भी ek कबीर सिंह jaysa Sachha
asiqe मील।</v>
      </c>
      <c r="C951" s="1" t="s">
        <v>7</v>
      </c>
      <c r="D951" s="1" t="s">
        <v>5</v>
      </c>
    </row>
    <row r="952" spans="1:4" ht="13.2" x14ac:dyDescent="0.25">
      <c r="A952" s="1" t="s">
        <v>958</v>
      </c>
      <c r="B952" t="str">
        <f ca="1">IFERROR(__xludf.DUMMYFUNCTION("GOOGLETRANSLATE(B952,""en"",""hi"")"),"ये गहरे baato ko गोल गोल gumakar👉sarkaar बराबर Bharosa नही राज bhadwa,
aviswaas ज भाजपा ko bewajh lapet लिया 👉librandu 👉liberal + गांडू ,, वामपंथी guuu ज
saaf saaf अरुंधति की Galti ज लोगो को bhadkaati या राज गहरे रक्षा kartaa ज
🙄")</f>
        <v>ये गहरे baato ko गोल गोल gumakar👉sarkaar बराबर Bharosa नही राज bhadwa,
aviswaas ज भाजपा ko bewajh lapet लिया 👉librandu 👉liberal + गांडू ,, वामपंथी guuu ज
saaf saaf अरुंधति की Galti ज लोगो को bhadkaati या राज गहरे रक्षा kartaa ज
🙄</v>
      </c>
      <c r="C952" s="1" t="s">
        <v>4</v>
      </c>
      <c r="D952" s="1" t="s">
        <v>29</v>
      </c>
    </row>
    <row r="953" spans="1:4" ht="13.2" x14ac:dyDescent="0.25">
      <c r="A953" s="1" t="s">
        <v>959</v>
      </c>
      <c r="B953" t="str">
        <f ca="1">IFERROR(__xludf.DUMMYFUNCTION("GOOGLETRANSLATE(B953,""en"",""hi"")"),"aap bohot माता पिता ke aadar माता पिता ke अदार bolke दुहराव हैं ना, yaha पे
कबीर प्रीति ke पपर ko तो bohot aadar karte the.feminism बात ko samhiye।
na जेक ko dusro bechiye apka प्रचार aur। bohot पक्षपाती hain aur bohot
पाखंडी hain aap")</f>
        <v>aap bohot माता पिता ke aadar माता पिता ke अदार bolke दुहराव हैं ना, yaha पे
कबीर प्रीति ke पपर ko तो bohot aadar karte the.feminism बात ko samhiye।
na जेक ko dusro bechiye apka प्रचार aur। bohot पक्षपाती hain aur bohot
पाखंडी hain aap</v>
      </c>
      <c r="C953" s="1" t="s">
        <v>13</v>
      </c>
      <c r="D953" s="1" t="s">
        <v>5</v>
      </c>
    </row>
    <row r="954" spans="1:4" ht="13.2" x14ac:dyDescent="0.25">
      <c r="A954" s="1" t="s">
        <v>960</v>
      </c>
      <c r="B954" t="str">
        <f ca="1">IFERROR(__xludf.DUMMYFUNCTION("GOOGLETRANSLATE(B954,""en"",""hi"")"),"@Faabiha खान टोपी नारीवादी हो। Pehle Halala ke khilaaf ladai Shuru Karo।")</f>
        <v>@Faabiha खान टोपी नारीवादी हो। Pehle Halala ke khilaaf ladai Shuru Karo।</v>
      </c>
      <c r="C954" s="1" t="s">
        <v>13</v>
      </c>
      <c r="D954" s="1" t="s">
        <v>5</v>
      </c>
    </row>
    <row r="955" spans="1:4" ht="13.2" x14ac:dyDescent="0.25">
      <c r="A955" s="1" t="s">
        <v>961</v>
      </c>
      <c r="B955" t="str">
        <f ca="1">IFERROR(__xludf.DUMMYFUNCTION("GOOGLETRANSLATE(B955,""en"",""hi"")"),"बॉलीवुड का Sabse chutiya नायिका sonm कपूर Haii")</f>
        <v>बॉलीवुड का Sabse chutiya नायिका sonm कपूर Haii</v>
      </c>
      <c r="C955" s="1" t="s">
        <v>13</v>
      </c>
      <c r="D955" s="1" t="s">
        <v>5</v>
      </c>
    </row>
    <row r="956" spans="1:4" ht="13.2" x14ac:dyDescent="0.25">
      <c r="A956" s="1" t="s">
        <v>962</v>
      </c>
      <c r="B956" t="str">
        <f ca="1">IFERROR(__xludf.DUMMYFUNCTION("GOOGLETRANSLATE(B956,""en"",""hi"")"),"@Harshit रावत geele Launde हो चुप")</f>
        <v>@Harshit रावत geele Launde हो चुप</v>
      </c>
      <c r="C956" s="1" t="s">
        <v>4</v>
      </c>
      <c r="D956" s="1" t="s">
        <v>5</v>
      </c>
    </row>
    <row r="957" spans="1:4" ht="13.2" x14ac:dyDescent="0.25">
      <c r="A957" s="1" t="s">
        <v>963</v>
      </c>
      <c r="B957" t="str">
        <f ca="1">IFERROR(__xludf.DUMMYFUNCTION("GOOGLETRANSLATE(B957,""en"",""hi"")"),"भाई सबसे अच्छा समीक्षा deta ज ... वो जो bhade कश्मीर tattu Kharid rkhe ज na बालू के टीले की समीक्षा
घाव का निशान Unse khi गुना badhiya ज भाई")</f>
        <v>भाई सबसे अच्छा समीक्षा deta ज ... वो जो bhade कश्मीर tattu Kharid rkhe ज na बालू के टीले की समीक्षा
घाव का निशान Unse khi गुना badhiya ज भाई</v>
      </c>
      <c r="C957" s="1" t="s">
        <v>13</v>
      </c>
      <c r="D957" s="1" t="s">
        <v>5</v>
      </c>
    </row>
    <row r="958" spans="1:4" ht="13.2" x14ac:dyDescent="0.25">
      <c r="A958" s="1" t="s">
        <v>964</v>
      </c>
      <c r="B958" t="str">
        <f ca="1">IFERROR(__xludf.DUMMYFUNCTION("GOOGLETRANSLATE(B958,""en"",""hi"")"),"@nidhi चोपड़ा निकल एल @ उद! Pahali Fursat माई nikal")</f>
        <v>@nidhi चोपड़ा निकल एल @ उद! Pahali Fursat माई nikal</v>
      </c>
      <c r="C958" s="1" t="s">
        <v>4</v>
      </c>
      <c r="D958" s="1" t="s">
        <v>29</v>
      </c>
    </row>
    <row r="959" spans="1:4" ht="13.2" x14ac:dyDescent="0.25">
      <c r="A959" s="1" t="s">
        <v>965</v>
      </c>
      <c r="B959" t="str">
        <f ca="1">IFERROR(__xludf.DUMMYFUNCTION("GOOGLETRANSLATE(B959,""en"",""hi"")"),"ये पगली औरत ne कुंग फू छात्रों का apman किया hai। Isse मार्च जना chahiye")</f>
        <v>ये पगली औरत ne कुंग फू छात्रों का apman किया hai। Isse मार्च जना chahiye</v>
      </c>
      <c r="C959" s="1" t="s">
        <v>4</v>
      </c>
      <c r="D959" s="1" t="s">
        <v>5</v>
      </c>
    </row>
    <row r="960" spans="1:4" ht="13.2" x14ac:dyDescent="0.25">
      <c r="A960" s="1" t="s">
        <v>966</v>
      </c>
      <c r="B960" t="str">
        <f ca="1">IFERROR(__xludf.DUMMYFUNCTION("GOOGLETRANSLATE(B960,""en"",""hi"")"),"जब तक देश ke लॉग ट्रांसजेंडर लोगो को चक्का bolna बैंड nahe Karege टैब है
कम से कम कुछ nahe hoga .. पाखंडी लोगों को तक चारों ओर ..")</f>
        <v>जब तक देश ke लॉग ट्रांसजेंडर लोगो को चक्का bolna बैंड nahe Karege टैब है
कम से कम कुछ nahe hoga .. पाखंडी लोगों को तक चारों ओर ..</v>
      </c>
      <c r="C960" s="1" t="s">
        <v>13</v>
      </c>
      <c r="D960" s="1" t="s">
        <v>5</v>
      </c>
    </row>
    <row r="961" spans="1:4" ht="13.2" x14ac:dyDescent="0.25">
      <c r="A961" s="1" t="s">
        <v>967</v>
      </c>
      <c r="B961" t="str">
        <f ca="1">IFERROR(__xludf.DUMMYFUNCTION("GOOGLETRANSLATE(B961,""en"",""hi"")"),"@Truthshallsetyoufree bhadwa गिरी Shuru चटाई कर इधर")</f>
        <v>@Truthshallsetyoufree bhadwa गिरी Shuru चटाई कर इधर</v>
      </c>
      <c r="C961" s="1" t="s">
        <v>4</v>
      </c>
      <c r="D961" s="1" t="s">
        <v>5</v>
      </c>
    </row>
    <row r="962" spans="1:4" ht="13.2" x14ac:dyDescent="0.25">
      <c r="A962" s="1" t="s">
        <v>968</v>
      </c>
      <c r="B962" t="str">
        <f ca="1">IFERROR(__xludf.DUMMYFUNCTION("GOOGLETRANSLATE(B962,""en"",""hi"")"),"सर सीबीआई निदेशक ke पक्ष मुझे सुप्रीम कोर्ट ने फैसला दिया ... ISPE वीडियो
banayiye")</f>
        <v>सर सीबीआई निदेशक ke पक्ष मुझे सुप्रीम कोर्ट ने फैसला दिया ... ISPE वीडियो
banayiye</v>
      </c>
      <c r="C962" s="1" t="s">
        <v>7</v>
      </c>
      <c r="D962" s="1" t="s">
        <v>5</v>
      </c>
    </row>
    <row r="963" spans="1:4" ht="13.2" x14ac:dyDescent="0.25">
      <c r="A963" s="1" t="s">
        <v>969</v>
      </c>
      <c r="B963" t="str">
        <f ca="1">IFERROR(__xludf.DUMMYFUNCTION("GOOGLETRANSLATE(B963,""en"",""hi"")"),"महोदय, कबीर सिंह को दक्षिण फिल्म की नकल hai &lt;https://youtu.be/aozErj9NqeE&gt;")</f>
        <v>महोदय, कबीर सिंह को दक्षिण फिल्म की नकल hai &lt;https://youtu.be/aozErj9NqeE&gt;</v>
      </c>
      <c r="C963" s="1" t="s">
        <v>7</v>
      </c>
      <c r="D963" s="1" t="s">
        <v>5</v>
      </c>
    </row>
    <row r="964" spans="1:4" ht="13.2" x14ac:dyDescent="0.25">
      <c r="A964" s="1" t="s">
        <v>970</v>
      </c>
      <c r="B964" t="str">
        <f ca="1">IFERROR(__xludf.DUMMYFUNCTION("GOOGLETRANSLATE(B964,""en"",""hi"")"),"Kisko smjha rhe भाई बीसी hai wo लॉग इन करें")</f>
        <v>Kisko smjha rhe भाई बीसी hai wo लॉग इन करें</v>
      </c>
      <c r="C964" s="1" t="s">
        <v>4</v>
      </c>
      <c r="D964" s="1" t="s">
        <v>29</v>
      </c>
    </row>
    <row r="965" spans="1:4" ht="13.2" x14ac:dyDescent="0.25">
      <c r="A965" s="1" t="s">
        <v>971</v>
      </c>
      <c r="B965" t="str">
        <f ca="1">IFERROR(__xludf.DUMMYFUNCTION("GOOGLETRANSLATE(B965,""en"",""hi"")"),"कॉन CHUTIYA ज jo अभि ख
बॉलीवुड की नई फिल्म
या
भारतीय मीडिया
KO ABHI बी DEK आरए एच")</f>
        <v>कॉन CHUTIYA ज jo अभि ख
बॉलीवुड की नई फिल्म
या
भारतीय मीडिया
KO ABHI बी DEK आरए एच</v>
      </c>
      <c r="C965" s="1" t="s">
        <v>4</v>
      </c>
      <c r="D965" s="1" t="s">
        <v>5</v>
      </c>
    </row>
    <row r="966" spans="1:4" ht="13.2" x14ac:dyDescent="0.25">
      <c r="A966" s="1" t="s">
        <v>972</v>
      </c>
      <c r="B966" t="str">
        <f ca="1">IFERROR(__xludf.DUMMYFUNCTION("GOOGLETRANSLATE(B966,""en"",""hi"")"),"एजीआर कोई chupa le की VO समलैंगिक ज tbji भी तो शामिल होने के जूनियर sakta ज सेना में शामिल")</f>
        <v>एजीआर कोई chupa le की VO समलैंगिक ज tbji भी तो शामिल होने के जूनियर sakta ज सेना में शामिल</v>
      </c>
      <c r="C966" s="1" t="s">
        <v>7</v>
      </c>
      <c r="D966" s="1" t="s">
        <v>5</v>
      </c>
    </row>
    <row r="967" spans="1:4" ht="13.2" x14ac:dyDescent="0.25">
      <c r="A967" s="1" t="s">
        <v>973</v>
      </c>
      <c r="B967" t="str">
        <f ca="1">IFERROR(__xludf.DUMMYFUNCTION("GOOGLETRANSLATE(B967,""en"",""hi"")"),"समलैंगिक Hona कोई bimari nhi h ... सममूल्य hmare संस्कृति समाज मुझे isse थोड़ा Alag
nazariye देखा Jaata। फिर भी समलैंगिक सेना ke warious deppt मुझे ho sakte ज
लेकिन युद्ध क्षेत्रों मुझे nhi .... Isse लोगो मुझे dheere dheere jarugta fhelegi .... हो
sakta ज"&amp;" विभिन्न देश की tarah baad मुझे हम isse अपना भी ले")</f>
        <v>समलैंगिक Hona कोई bimari nhi h ... सममूल्य hmare संस्कृति समाज मुझे isse थोड़ा Alag
nazariye देखा Jaata। फिर भी समलैंगिक सेना ke warious deppt मुझे ho sakte ज
लेकिन युद्ध क्षेत्रों मुझे nhi .... Isse लोगो मुझे dheere dheere jarugta fhelegi .... हो
sakta ज विभिन्न देश की tarah baad मुझे हम isse अपना भी ले</v>
      </c>
      <c r="C967" s="1" t="s">
        <v>7</v>
      </c>
      <c r="D967" s="1" t="s">
        <v>5</v>
      </c>
    </row>
    <row r="968" spans="1:4" ht="13.2" x14ac:dyDescent="0.25">
      <c r="A968" s="1" t="s">
        <v>974</v>
      </c>
      <c r="B968" t="str">
        <f ca="1">IFERROR(__xludf.DUMMYFUNCTION("GOOGLETRANSLATE(B968,""en"",""hi"")"),"वाह कृपया उसे अच्छे काम के लिए ताली मैं उसे सलाम वह मेरे हीरो साला मेरी d है
भाभी घर walo पे अभी दबाव दाल rehi hai k 498 ए 307 बलात्कार maintanence
Saali ne पहले से ही घरेलू हिंसा का मामला किया hai aur 15 लाख rupeye माँग
rehi hai मेरी परिवार से साला ये तो"&amp;" दहेज ले rehi hai Ulta अब मेरी परिवार
mein kisi ko हो कुछ जाए तो मुझे क्या कर्ण chahiye कोई batayega?")</f>
        <v>वाह कृपया उसे अच्छे काम के लिए ताली मैं उसे सलाम वह मेरे हीरो साला मेरी d है
भाभी घर walo पे अभी दबाव दाल rehi hai k 498 ए 307 बलात्कार maintanence
Saali ne पहले से ही घरेलू हिंसा का मामला किया hai aur 15 लाख rupeye माँग
rehi hai मेरी परिवार से साला ये तो दहेज ले rehi hai Ulta अब मेरी परिवार
mein kisi ko हो कुछ जाए तो मुझे क्या कर्ण chahiye कोई batayega?</v>
      </c>
      <c r="C968" s="1" t="s">
        <v>4</v>
      </c>
      <c r="D968" s="1" t="s">
        <v>29</v>
      </c>
    </row>
    <row r="969" spans="1:4" ht="13.2" x14ac:dyDescent="0.25">
      <c r="A969" s="1" t="s">
        <v>975</v>
      </c>
      <c r="B969" t="str">
        <f ca="1">IFERROR(__xludf.DUMMYFUNCTION("GOOGLETRANSLATE(B969,""en"",""hi"")"),"मेरे alreafy रिपोर्ट Kardi ne")</f>
        <v>मेरे alreafy रिपोर्ट Kardi ne</v>
      </c>
      <c r="C969" s="1" t="s">
        <v>7</v>
      </c>
      <c r="D969" s="1" t="s">
        <v>5</v>
      </c>
    </row>
    <row r="970" spans="1:4" ht="13.2" x14ac:dyDescent="0.25">
      <c r="A970" s="1" t="s">
        <v>976</v>
      </c>
      <c r="B970" t="str">
        <f ca="1">IFERROR(__xludf.DUMMYFUNCTION("GOOGLETRANSLATE(B970,""en"",""hi"")"),"जो भी नापसंद कर राहा hai वो नारीवादियों या उदारवादी hai अभि 455 hai")</f>
        <v>जो भी नापसंद कर राहा hai वो नारीवादियों या उदारवादी hai अभि 455 hai</v>
      </c>
      <c r="C970" s="1" t="s">
        <v>7</v>
      </c>
      <c r="D970" s="1" t="s">
        <v>5</v>
      </c>
    </row>
    <row r="971" spans="1:4" ht="13.2" x14ac:dyDescent="0.25">
      <c r="A971" s="1" t="s">
        <v>977</v>
      </c>
      <c r="B971" t="str">
        <f ca="1">IFERROR(__xludf.DUMMYFUNCTION("GOOGLETRANSLATE(B971,""en"",""hi"")"),"रो अर्नाब kuttah रो।
रो गणराज्य टीवी रो।
रो Godi मीडिया रो।
अरुंधति रॉय जिंदाबाद")</f>
        <v>रो अर्नाब kuttah रो।
रो गणराज्य टीवी रो।
रो Godi मीडिया रो।
अरुंधति रॉय जिंदाबाद</v>
      </c>
      <c r="C971" s="1" t="s">
        <v>4</v>
      </c>
      <c r="D971" s="1" t="s">
        <v>5</v>
      </c>
    </row>
    <row r="972" spans="1:4" ht="13.2" x14ac:dyDescent="0.25">
      <c r="A972" s="1" t="s">
        <v>978</v>
      </c>
      <c r="B972" t="str">
        <f ca="1">IFERROR(__xludf.DUMMYFUNCTION("GOOGLETRANSLATE(B972,""en"",""hi"")"),"अबे बो भी मर्द हाय होते hai")</f>
        <v>अबे बो भी मर्द हाय होते hai</v>
      </c>
      <c r="C972" s="1" t="s">
        <v>13</v>
      </c>
      <c r="D972" s="1" t="s">
        <v>5</v>
      </c>
    </row>
    <row r="973" spans="1:4" ht="13.2" x14ac:dyDescent="0.25">
      <c r="A973" s="1" t="s">
        <v>979</v>
      </c>
      <c r="B973" t="str">
        <f ca="1">IFERROR(__xludf.DUMMYFUNCTION("GOOGLETRANSLATE(B973,""en"",""hi"")"),"Awaz अची ज लेकिन bohot kapta ज रवैया नी kr k अभ्यास कर सकती ज")</f>
        <v>Awaz अची ज लेकिन bohot kapta ज रवैया नी kr k अभ्यास कर सकती ज</v>
      </c>
      <c r="C973" s="1" t="s">
        <v>7</v>
      </c>
      <c r="D973" s="1" t="s">
        <v>5</v>
      </c>
    </row>
    <row r="974" spans="1:4" ht="13.2" x14ac:dyDescent="0.25">
      <c r="A974" s="1" t="s">
        <v>980</v>
      </c>
      <c r="B974" t="str">
        <f ca="1">IFERROR(__xludf.DUMMYFUNCTION("GOOGLETRANSLATE(B974,""en"",""hi"")"),"Lakshay चौधरी ke baad apki वीडियो पर देख राहा हू। ... 😎 😎 ... मैं आपसे सहमत हूँ
और Lakshay ...")</f>
        <v>Lakshay चौधरी ke baad apki वीडियो पर देख राहा हू। ... 😎 😎 ... मैं आपसे सहमत हूँ
और Lakshay ...</v>
      </c>
      <c r="C974" s="1" t="s">
        <v>7</v>
      </c>
      <c r="D974" s="1" t="s">
        <v>5</v>
      </c>
    </row>
    <row r="975" spans="1:4" ht="13.2" x14ac:dyDescent="0.25">
      <c r="A975" s="1" t="s">
        <v>981</v>
      </c>
      <c r="B975" t="str">
        <f ca="1">IFERROR(__xludf.DUMMYFUNCTION("GOOGLETRANSLATE(B975,""en"",""hi"")"),"आप की सोच अची hai .....! अच्छी तरह से किया .... सर ..... 🙂🙂🙂🙂🙂🙂")</f>
        <v>आप की सोच अची hai .....! अच्छी तरह से किया .... सर ..... 🙂🙂🙂🙂🙂🙂</v>
      </c>
      <c r="C975" s="1" t="s">
        <v>7</v>
      </c>
      <c r="D975" s="1" t="s">
        <v>5</v>
      </c>
    </row>
    <row r="976" spans="1:4" ht="13.2" x14ac:dyDescent="0.25">
      <c r="A976" s="1" t="s">
        <v>982</v>
      </c>
      <c r="B976" t="str">
        <f ca="1">IFERROR(__xludf.DUMMYFUNCTION("GOOGLETRANSLATE(B976,""en"",""hi"")"),"साही Kaha भाई !!")</f>
        <v>साही Kaha भाई !!</v>
      </c>
      <c r="C976" s="1" t="s">
        <v>7</v>
      </c>
      <c r="D976" s="1" t="s">
        <v>5</v>
      </c>
    </row>
    <row r="977" spans="1:4" ht="13.2" x14ac:dyDescent="0.25">
      <c r="A977" s="1" t="s">
        <v>983</v>
      </c>
      <c r="B977" t="str">
        <f ca="1">IFERROR(__xludf.DUMMYFUNCTION("GOOGLETRANSLATE(B977,""en"",""hi"")"),"@Soma सान्याल को रात आ 10 RuPay डुंगा")</f>
        <v>@Soma सान्याल को रात आ 10 RuPay डुंगा</v>
      </c>
      <c r="C977" s="1" t="s">
        <v>7</v>
      </c>
      <c r="D977" s="1" t="s">
        <v>29</v>
      </c>
    </row>
    <row r="978" spans="1:4" ht="13.2" x14ac:dyDescent="0.25">
      <c r="A978" s="1" t="s">
        <v>984</v>
      </c>
      <c r="B978" t="str">
        <f ca="1">IFERROR(__xludf.DUMMYFUNCTION("GOOGLETRANSLATE(B978,""en"",""hi"")"),"ये खुद गद्दार है, ये चुतिया खुद टुकड़े टुकड़े गैंग के है।")</f>
        <v>ये खुद गद्दार है, ये चुतिया खुद टुकड़े टुकड़े गैंग के है।</v>
      </c>
      <c r="C978" s="1" t="s">
        <v>4</v>
      </c>
      <c r="D978" s="1" t="s">
        <v>29</v>
      </c>
    </row>
    <row r="979" spans="1:4" ht="13.2" x14ac:dyDescent="0.25">
      <c r="A979" s="1" t="s">
        <v>985</v>
      </c>
      <c r="B979" t="str">
        <f ca="1">IFERROR(__xludf.DUMMYFUNCTION("GOOGLETRANSLATE(B979,""en"",""hi"")"),"Nhi मुझे ko blkl ख Ajeeb hai खुदा ne औरत को मर्द कश्मीर सहमत nhi krti तु Bht है
liye Paida किया hai या मर्द को औरत कश्मीर liye या Bht खूबसूरत रिश्ता hai या
ahsas ख")</f>
        <v>Nhi मुझे ko blkl ख Ajeeb hai खुदा ne औरत को मर्द कश्मीर सहमत nhi krti तु Bht है
liye Paida किया hai या मर्द को औरत कश्मीर liye या Bht खूबसूरत रिश्ता hai या
ahsas ख</v>
      </c>
      <c r="C979" s="1" t="s">
        <v>13</v>
      </c>
      <c r="D979" s="1" t="s">
        <v>5</v>
      </c>
    </row>
    <row r="980" spans="1:4" ht="13.2" x14ac:dyDescent="0.25">
      <c r="A980" s="1" t="s">
        <v>986</v>
      </c>
      <c r="B980" t="str">
        <f ca="1">IFERROR(__xludf.DUMMYFUNCTION("GOOGLETRANSLATE(B980,""en"",""hi"")"),"Bilkul एलजीबीटी ko apni जीवन जीने का हक hai चाहे VO लड़कियों हो फिर बॉयज")</f>
        <v>Bilkul एलजीबीटी ko apni जीवन जीने का हक hai चाहे VO लड़कियों हो फिर बॉयज</v>
      </c>
      <c r="C980" s="1" t="s">
        <v>7</v>
      </c>
      <c r="D980" s="1" t="s">
        <v>5</v>
      </c>
    </row>
    <row r="981" spans="1:4" ht="13.2" x14ac:dyDescent="0.25">
      <c r="A981" s="1" t="s">
        <v>987</v>
      </c>
      <c r="B981" t="str">
        <f ca="1">IFERROR(__xludf.DUMMYFUNCTION("GOOGLETRANSLATE(B981,""en"",""hi"")"),"Sye रा बनाम युद्ध ke Baare बोल sakte thhe नवरात्रि se pehle")</f>
        <v>Sye रा बनाम युद्ध ke Baare बोल sakte thhe नवरात्रि se pehle</v>
      </c>
      <c r="C981" s="1" t="s">
        <v>7</v>
      </c>
      <c r="D981" s="1" t="s">
        <v>5</v>
      </c>
    </row>
    <row r="982" spans="1:4" ht="13.2" x14ac:dyDescent="0.25">
      <c r="A982" s="1" t="s">
        <v>988</v>
      </c>
      <c r="B982" t="str">
        <f ca="1">IFERROR(__xludf.DUMMYFUNCTION("GOOGLETRANSLATE(B982,""en"",""hi"")"),"hai मोदी शहरी naxl बोला bewakuf dono को debet किया")</f>
        <v>hai मोदी शहरी naxl बोला bewakuf dono को debet किया</v>
      </c>
      <c r="C982" s="1" t="s">
        <v>13</v>
      </c>
      <c r="D982" s="1" t="s">
        <v>5</v>
      </c>
    </row>
    <row r="983" spans="1:4" ht="13.2" x14ac:dyDescent="0.25">
      <c r="A983" s="1" t="s">
        <v>989</v>
      </c>
      <c r="B983" t="str">
        <f ca="1">IFERROR(__xludf.DUMMYFUNCTION("GOOGLETRANSLATE(B983,""en"",""hi"")"),"benchod देवदार तो secread खेल सीजन 2 भी Bht Aacha ज ... अभिनय sbhi की
faadu थी ना .. कहानी मीटर खामियों ज .. लेकिन मुझे अभिनय के लिए फिल्म ना हो राही ज न्यायाधीश ...")</f>
        <v>benchod देवदार तो secread खेल सीजन 2 भी Bht Aacha ज ... अभिनय sbhi की
faadu थी ना .. कहानी मीटर खामियों ज .. लेकिन मुझे अभिनय के लिए फिल्म ना हो राही ज न्यायाधीश ...</v>
      </c>
      <c r="C983" s="1" t="s">
        <v>4</v>
      </c>
      <c r="D983" s="1" t="s">
        <v>5</v>
      </c>
    </row>
    <row r="984" spans="1:4" ht="13.2" x14ac:dyDescent="0.25">
      <c r="A984" s="1" t="s">
        <v>990</v>
      </c>
      <c r="B984" t="str">
        <f ca="1">IFERROR(__xludf.DUMMYFUNCTION("GOOGLETRANSLATE(B984,""en"",""hi"")"),"chaaaku ke NOK जनसंपर्क concsent होता है ..
कार वाली दृश्य भी सहमति हाय hai")</f>
        <v>chaaaku ke NOK जनसंपर्क concsent होता है ..
कार वाली दृश्य भी सहमति हाय hai</v>
      </c>
      <c r="C984" s="1" t="s">
        <v>7</v>
      </c>
      <c r="D984" s="1" t="s">
        <v>5</v>
      </c>
    </row>
    <row r="985" spans="1:4" ht="13.2" x14ac:dyDescent="0.25">
      <c r="A985" s="1" t="s">
        <v>991</v>
      </c>
      <c r="B985" t="str">
        <f ca="1">IFERROR(__xludf.DUMMYFUNCTION("GOOGLETRANSLATE(B985,""en"",""hi"")"),"अगर मैने कबीर सिंह pehle Dekhi या ooske Baad अर्जुन रेड्डी Dekhi ...... प्राथमिकी
मुझ्े अर्जुन रेड्डी कैसी lagegi .....
कृपया उत्तर दें...")</f>
        <v>अगर मैने कबीर सिंह pehle Dekhi या ooske Baad अर्जुन रेड्डी Dekhi ...... प्राथमिकी
मुझ्े अर्जुन रेड्डी कैसी lagegi .....
कृपया उत्तर दें...</v>
      </c>
      <c r="C985" s="1" t="s">
        <v>7</v>
      </c>
      <c r="D985" s="1" t="s">
        <v>5</v>
      </c>
    </row>
    <row r="986" spans="1:4" ht="13.2" x14ac:dyDescent="0.25">
      <c r="A986" s="1" t="s">
        <v>992</v>
      </c>
      <c r="B986" t="str">
        <f ca="1">IFERROR(__xludf.DUMMYFUNCTION("GOOGLETRANSLATE(B986,""en"",""hi"")"),"ek नहीं। 🔥❤️")</f>
        <v>ek नहीं। 🔥❤️</v>
      </c>
      <c r="C986" s="1" t="s">
        <v>7</v>
      </c>
      <c r="D986" s="1" t="s">
        <v>5</v>
      </c>
    </row>
    <row r="987" spans="1:4" ht="13.2" x14ac:dyDescent="0.25">
      <c r="A987" s="1" t="s">
        <v>993</v>
      </c>
      <c r="B987" t="str">
        <f ca="1">IFERROR(__xludf.DUMMYFUNCTION("GOOGLETRANSLATE(B987,""en"",""hi"")"),"le ली k कह 😁😁")</f>
        <v>le ली k कह 😁😁</v>
      </c>
      <c r="C987" s="1" t="s">
        <v>7</v>
      </c>
      <c r="D987" s="1" t="s">
        <v>5</v>
      </c>
    </row>
    <row r="988" spans="1:4" ht="13.2" x14ac:dyDescent="0.25">
      <c r="A988" s="1" t="s">
        <v>994</v>
      </c>
      <c r="B988" t="str">
        <f ca="1">IFERROR(__xludf.DUMMYFUNCTION("GOOGLETRANSLATE(B988,""en"",""hi"")"),"भाई aap bhaut Acha Bolte ho👍
बीएसएस थोडा सा धीमी boliye साहब ❤️")</f>
        <v>भाई aap bhaut Acha Bolte ho👍
बीएसएस थोडा सा धीमी boliye साहब ❤️</v>
      </c>
      <c r="C988" s="1" t="s">
        <v>7</v>
      </c>
      <c r="D988" s="1" t="s">
        <v>5</v>
      </c>
    </row>
    <row r="989" spans="1:4" ht="13.2" x14ac:dyDescent="0.25">
      <c r="A989" s="1" t="s">
        <v>995</v>
      </c>
      <c r="B989" t="str">
        <f ca="1">IFERROR(__xludf.DUMMYFUNCTION("GOOGLETRANSLATE(B989,""en"",""hi"")"),"अच्छा है अरूंधती राय ने ऐसा बोला, अब
बहुसंख्यक समुदाय ने पुराने जूते फेंकना बन्द कर दिए है,
अरुंधति जेसो को दौड़ा दौड़ा कर जूते मारने का समय शायद नजदीक आ रहा है।")</f>
        <v>अच्छा है अरूंधती राय ने ऐसा बोला, अब
बहुसंख्यक समुदाय ने पुराने जूते फेंकना बन्द कर दिए है,
अरुंधति जेसो को दौड़ा दौड़ा कर जूते मारने का समय शायद नजदीक आ रहा है।</v>
      </c>
      <c r="C989" s="1" t="s">
        <v>13</v>
      </c>
      <c r="D989" s="1" t="s">
        <v>5</v>
      </c>
    </row>
    <row r="990" spans="1:4" ht="13.2" x14ac:dyDescent="0.25">
      <c r="A990" s="1" t="s">
        <v>996</v>
      </c>
      <c r="B990" t="str">
        <f ca="1">IFERROR(__xludf.DUMMYFUNCTION("GOOGLETRANSLATE(B990,""en"",""hi"")"),"poori फिल्म की माँ चोद di भाई ne😂😂😂😂👍👍")</f>
        <v>poori फिल्म की माँ चोद di भाई ne😂😂😂😂👍👍</v>
      </c>
      <c r="C990" s="1" t="s">
        <v>7</v>
      </c>
      <c r="D990" s="1" t="s">
        <v>29</v>
      </c>
    </row>
    <row r="991" spans="1:4" ht="13.2" x14ac:dyDescent="0.25">
      <c r="A991" s="1" t="s">
        <v>997</v>
      </c>
      <c r="B991" t="str">
        <f ca="1">IFERROR(__xludf.DUMMYFUNCTION("GOOGLETRANSLATE(B991,""en"",""hi"")"),"भाई Chhichoree मूवी का भी विश्लेषण करो plz🙌")</f>
        <v>भाई Chhichoree मूवी का भी विश्लेषण करो plz🙌</v>
      </c>
      <c r="C991" s="1" t="s">
        <v>7</v>
      </c>
      <c r="D991" s="1" t="s">
        <v>5</v>
      </c>
    </row>
    <row r="992" spans="1:4" ht="13.2" x14ac:dyDescent="0.25">
      <c r="A992" s="1" t="s">
        <v>998</v>
      </c>
      <c r="B992" t="str">
        <f ca="1">IFERROR(__xludf.DUMMYFUNCTION("GOOGLETRANSLATE(B992,""en"",""hi"")"),"कभी jahil PM Ko bakwas karte देखा hai कितना chutyapa karta hai bakchod
insan।")</f>
        <v>कभी jahil PM Ko bakwas karte देखा hai कितना chutyapa karta hai bakchod
insan।</v>
      </c>
      <c r="C992" s="1" t="s">
        <v>4</v>
      </c>
      <c r="D992" s="1" t="s">
        <v>29</v>
      </c>
    </row>
    <row r="993" spans="1:4" ht="13.2" x14ac:dyDescent="0.25">
      <c r="A993" s="1" t="s">
        <v>999</v>
      </c>
      <c r="B993" t="str">
        <f ca="1">IFERROR(__xludf.DUMMYFUNCTION("GOOGLETRANSLATE(B993,""en"",""hi"")"),"Ise KBI फिल्म dikhate हाय नी hai🤣🤣")</f>
        <v>Ise KBI फिल्म dikhate हाय नी hai🤣🤣</v>
      </c>
      <c r="C993" s="1" t="s">
        <v>7</v>
      </c>
      <c r="D993" s="1" t="s">
        <v>5</v>
      </c>
    </row>
    <row r="994" spans="1:4" ht="13.2" x14ac:dyDescent="0.25">
      <c r="A994" s="1" t="s">
        <v>1000</v>
      </c>
      <c r="B994" t="str">
        <f ca="1">IFERROR(__xludf.DUMMYFUNCTION("GOOGLETRANSLATE(B994,""en"",""hi"")"),"कर रहे हैं भाई konsi दुनिया माई rehate ho😂😂")</f>
        <v>कर रहे हैं भाई konsi दुनिया माई rehate ho😂😂</v>
      </c>
      <c r="C994" s="1" t="s">
        <v>7</v>
      </c>
      <c r="D994" s="1" t="s">
        <v>5</v>
      </c>
    </row>
    <row r="995" spans="1:4" ht="13.2" x14ac:dyDescent="0.25">
      <c r="A995" s="1" t="s">
        <v>1001</v>
      </c>
      <c r="B995" t="str">
        <f ca="1">IFERROR(__xludf.DUMMYFUNCTION("GOOGLETRANSLATE(B995,""en"",""hi"")"),"साही बोला करने के लिए")</f>
        <v>साही बोला करने के लिए</v>
      </c>
      <c r="C995" s="1" t="s">
        <v>7</v>
      </c>
      <c r="D995" s="1" t="s">
        <v>5</v>
      </c>
    </row>
    <row r="996" spans="1:4" ht="13.2" x14ac:dyDescent="0.25">
      <c r="A996" s="1" t="s">
        <v>1002</v>
      </c>
      <c r="B996" t="str">
        <f ca="1">IFERROR(__xludf.DUMMYFUNCTION("GOOGLETRANSLATE(B996,""en"",""hi"")"),"या तुम Kay कार हो राया?")</f>
        <v>या तुम Kay कार हो राया?</v>
      </c>
      <c r="C996" s="1" t="s">
        <v>7</v>
      </c>
      <c r="D996" s="1" t="s">
        <v>5</v>
      </c>
    </row>
    <row r="997" spans="1:4" ht="13.2" x14ac:dyDescent="0.25">
      <c r="A997" s="1" t="s">
        <v>1003</v>
      </c>
      <c r="B997" t="str">
        <f ca="1">IFERROR(__xludf.DUMMYFUNCTION("GOOGLETRANSLATE(B997,""en"",""hi"")"),"ये भात साही hain बराबर zyada तेरा गा नही Dhin WO खुदा samay batayega")</f>
        <v>ये भात साही hain बराबर zyada तेरा गा नही Dhin WO खुदा samay batayega</v>
      </c>
      <c r="C997" s="1" t="s">
        <v>7</v>
      </c>
      <c r="D997" s="1" t="s">
        <v>5</v>
      </c>
    </row>
    <row r="998" spans="1:4" ht="13.2" x14ac:dyDescent="0.25">
      <c r="A998" s="1" t="s">
        <v>1004</v>
      </c>
      <c r="B998" t="str">
        <f ca="1">IFERROR(__xludf.DUMMYFUNCTION("GOOGLETRANSLATE(B998,""en"",""hi"")"),"Islye मैने Kabaad सिंह नै देखा ..")</f>
        <v>Islye मैने Kabaad सिंह नै देखा ..</v>
      </c>
      <c r="C998" s="1" t="s">
        <v>7</v>
      </c>
      <c r="D998"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trac2_hin_dev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Rajput</dc:creator>
  <cp:lastModifiedBy>asus</cp:lastModifiedBy>
  <dcterms:created xsi:type="dcterms:W3CDTF">2021-04-10T05:15:55Z</dcterms:created>
  <dcterms:modified xsi:type="dcterms:W3CDTF">2021-04-10T05:15:55Z</dcterms:modified>
</cp:coreProperties>
</file>