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sus\Desktop\Project\EmotionClassification\dataset2_trac2\"/>
    </mc:Choice>
  </mc:AlternateContent>
  <xr:revisionPtr revIDLastSave="0" documentId="8_{7AAB3090-302E-4542-9C3E-2654019EBD20}" xr6:coauthVersionLast="46" xr6:coauthVersionMax="46" xr10:uidLastSave="{00000000-0000-0000-0000-000000000000}"/>
  <bookViews>
    <workbookView xWindow="-108" yWindow="-108" windowWidth="23256" windowHeight="12576" xr2:uid="{00000000-000D-0000-FFFF-FFFF00000000}"/>
  </bookViews>
  <sheets>
    <sheet name="trac2_eng_dev"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67" i="1" l="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<sst xmlns="http://schemas.openxmlformats.org/spreadsheetml/2006/main" count="3201" uniqueCount="1074">
  <si>
    <t>ID</t>
  </si>
  <si>
    <t>Sub-task A</t>
  </si>
  <si>
    <t>Sub-task B</t>
  </si>
  <si>
    <t>C7.2589</t>
  </si>
  <si>
    <t>NAG</t>
  </si>
  <si>
    <t>NGEN</t>
  </si>
  <si>
    <t>C68.872</t>
  </si>
  <si>
    <t>C36.762</t>
  </si>
  <si>
    <t>GEN</t>
  </si>
  <si>
    <t>C4.1540.1</t>
  </si>
  <si>
    <t>C59.68</t>
  </si>
  <si>
    <t>C10.753</t>
  </si>
  <si>
    <t>C4.1006.4</t>
  </si>
  <si>
    <t>C7.1717</t>
  </si>
  <si>
    <t>C10.1316</t>
  </si>
  <si>
    <t>C59.1313</t>
  </si>
  <si>
    <t>OAG</t>
  </si>
  <si>
    <t>C9.125</t>
  </si>
  <si>
    <t>C10.260</t>
  </si>
  <si>
    <t>C4.1684.2</t>
  </si>
  <si>
    <t>C26.165</t>
  </si>
  <si>
    <t>C59.1716</t>
  </si>
  <si>
    <t>C33.375</t>
  </si>
  <si>
    <t>C10.139</t>
  </si>
  <si>
    <t>C4.1969</t>
  </si>
  <si>
    <t>C7.780</t>
  </si>
  <si>
    <t>C10.321</t>
  </si>
  <si>
    <t>C59.1902</t>
  </si>
  <si>
    <t>C10.467</t>
  </si>
  <si>
    <t>C7.2604</t>
  </si>
  <si>
    <t>C10.673.5</t>
  </si>
  <si>
    <t>C7.563</t>
  </si>
  <si>
    <t>C4.2129</t>
  </si>
  <si>
    <t>C4.101</t>
  </si>
  <si>
    <t>C4.5</t>
  </si>
  <si>
    <t>CAG</t>
  </si>
  <si>
    <t>C10.160</t>
  </si>
  <si>
    <t>C59.1589</t>
  </si>
  <si>
    <t>C68.918</t>
  </si>
  <si>
    <t>C10.424</t>
  </si>
  <si>
    <t>C7.119</t>
  </si>
  <si>
    <t>C4.1121</t>
  </si>
  <si>
    <t>C45.282.4</t>
  </si>
  <si>
    <t>C58.470.1</t>
  </si>
  <si>
    <t>C26.278</t>
  </si>
  <si>
    <t>C25.492</t>
  </si>
  <si>
    <t>C10.247.1</t>
  </si>
  <si>
    <t>C7.2483</t>
  </si>
  <si>
    <t>C26.40</t>
  </si>
  <si>
    <t>C4.637.4</t>
  </si>
  <si>
    <t>C45.255</t>
  </si>
  <si>
    <t>C10.304</t>
  </si>
  <si>
    <t>C7.1639</t>
  </si>
  <si>
    <t>C64.3</t>
  </si>
  <si>
    <t>C10.1222.1</t>
  </si>
  <si>
    <t>C26.248</t>
  </si>
  <si>
    <t>C4.603</t>
  </si>
  <si>
    <t>C7.1294</t>
  </si>
  <si>
    <t>C59.251</t>
  </si>
  <si>
    <t>C10.318</t>
  </si>
  <si>
    <t>C4.1206</t>
  </si>
  <si>
    <t>C10.287</t>
  </si>
  <si>
    <t>C4.1082.1</t>
  </si>
  <si>
    <t>C7.76</t>
  </si>
  <si>
    <t>C10.526</t>
  </si>
  <si>
    <t>C4.1053</t>
  </si>
  <si>
    <t>C9.249</t>
  </si>
  <si>
    <t>C10.429</t>
  </si>
  <si>
    <t>C33.78</t>
  </si>
  <si>
    <t>C33.137</t>
  </si>
  <si>
    <t>C4.920</t>
  </si>
  <si>
    <t>C68.1353.1</t>
  </si>
  <si>
    <t>C10.521</t>
  </si>
  <si>
    <t>C4.23</t>
  </si>
  <si>
    <t>C4.311</t>
  </si>
  <si>
    <t>C7.911</t>
  </si>
  <si>
    <t>C4.52</t>
  </si>
  <si>
    <t>C4.711</t>
  </si>
  <si>
    <t>C38.216</t>
  </si>
  <si>
    <t>C7.876</t>
  </si>
  <si>
    <t>C10.450.1</t>
  </si>
  <si>
    <t>C4.99</t>
  </si>
  <si>
    <t>C33.309</t>
  </si>
  <si>
    <t>C33.560</t>
  </si>
  <si>
    <t>C44.347.1</t>
  </si>
  <si>
    <t>C33.160</t>
  </si>
  <si>
    <t>C4.653</t>
  </si>
  <si>
    <t>C59.893</t>
  </si>
  <si>
    <t>C68.669</t>
  </si>
  <si>
    <t>C10.1419</t>
  </si>
  <si>
    <t>C26.267</t>
  </si>
  <si>
    <t>C32.82</t>
  </si>
  <si>
    <t>C33.401</t>
  </si>
  <si>
    <t>C4.1220</t>
  </si>
  <si>
    <t>C4.1019</t>
  </si>
  <si>
    <t>C44.48</t>
  </si>
  <si>
    <t>C58.325</t>
  </si>
  <si>
    <t>C4.548.1</t>
  </si>
  <si>
    <t>C26.356</t>
  </si>
  <si>
    <t>C4.1020</t>
  </si>
  <si>
    <t>C7.11.4</t>
  </si>
  <si>
    <t>C7.1009</t>
  </si>
  <si>
    <t>C7.896.1</t>
  </si>
  <si>
    <t>C4.809</t>
  </si>
  <si>
    <t>C59.1079</t>
  </si>
  <si>
    <t>C7.2449</t>
  </si>
  <si>
    <t>C33.319</t>
  </si>
  <si>
    <t>C43.104</t>
  </si>
  <si>
    <t>C4.720</t>
  </si>
  <si>
    <t>C7.905.1</t>
  </si>
  <si>
    <t>C10.1039</t>
  </si>
  <si>
    <t>C65.374.1</t>
  </si>
  <si>
    <t>C7.2405.5</t>
  </si>
  <si>
    <t>C33.418</t>
  </si>
  <si>
    <t>C43.17</t>
  </si>
  <si>
    <t>C33.240</t>
  </si>
  <si>
    <t>C10.691</t>
  </si>
  <si>
    <t>C4.690</t>
  </si>
  <si>
    <t>C4.725</t>
  </si>
  <si>
    <t>C4.880</t>
  </si>
  <si>
    <t>C33.175</t>
  </si>
  <si>
    <t>C7.118</t>
  </si>
  <si>
    <t>C7.2210</t>
  </si>
  <si>
    <t>C4.2026</t>
  </si>
  <si>
    <t>C59.191</t>
  </si>
  <si>
    <t>C10.611</t>
  </si>
  <si>
    <t>C7.2514</t>
  </si>
  <si>
    <t>C4.1967</t>
  </si>
  <si>
    <t>C36.682.4</t>
  </si>
  <si>
    <t>C4.2251</t>
  </si>
  <si>
    <t>C4.528</t>
  </si>
  <si>
    <t>C7.573</t>
  </si>
  <si>
    <t>C7.1745</t>
  </si>
  <si>
    <t>C10.267.1</t>
  </si>
  <si>
    <t>C10.428</t>
  </si>
  <si>
    <t>C10.661</t>
  </si>
  <si>
    <t>C68.262</t>
  </si>
  <si>
    <t>C7.673</t>
  </si>
  <si>
    <t>C26.149</t>
  </si>
  <si>
    <t>C4.2208</t>
  </si>
  <si>
    <t>C7.1090</t>
  </si>
  <si>
    <t>C7.1720</t>
  </si>
  <si>
    <t>C9.153</t>
  </si>
  <si>
    <t>C46.156.1</t>
  </si>
  <si>
    <t>C7.1873</t>
  </si>
  <si>
    <t>C4.150</t>
  </si>
  <si>
    <t>C4.160</t>
  </si>
  <si>
    <t>C4.701.1</t>
  </si>
  <si>
    <t>C7.266</t>
  </si>
  <si>
    <t>C10.140</t>
  </si>
  <si>
    <t>C10.689</t>
  </si>
  <si>
    <t>C4.1776</t>
  </si>
  <si>
    <t>C59.323</t>
  </si>
  <si>
    <t>C7.2569.1</t>
  </si>
  <si>
    <t>C4.244</t>
  </si>
  <si>
    <t>C63.68</t>
  </si>
  <si>
    <t>C38.178</t>
  </si>
  <si>
    <t>C7.171.1</t>
  </si>
  <si>
    <t>C59.1929</t>
  </si>
  <si>
    <t>C7.2464.1</t>
  </si>
  <si>
    <t>C10.558.2</t>
  </si>
  <si>
    <t>C33.829</t>
  </si>
  <si>
    <t>C7.1211</t>
  </si>
  <si>
    <t>C4.1486</t>
  </si>
  <si>
    <t>C45.205</t>
  </si>
  <si>
    <t>C7.2075</t>
  </si>
  <si>
    <t>C26.293</t>
  </si>
  <si>
    <t>C4.2230</t>
  </si>
  <si>
    <t>C7.1415</t>
  </si>
  <si>
    <t>C26.322</t>
  </si>
  <si>
    <t>C4.391</t>
  </si>
  <si>
    <t>C4.398</t>
  </si>
  <si>
    <t>C4.680</t>
  </si>
  <si>
    <t>C10.617</t>
  </si>
  <si>
    <t>C4.2158</t>
  </si>
  <si>
    <t>C7.2057.1</t>
  </si>
  <si>
    <t>C33.583</t>
  </si>
  <si>
    <t>C59.1533</t>
  </si>
  <si>
    <t>C58.438.5</t>
  </si>
  <si>
    <t>C10.126</t>
  </si>
  <si>
    <t>C59.664</t>
  </si>
  <si>
    <t>C63.92</t>
  </si>
  <si>
    <t>C59.594</t>
  </si>
  <si>
    <t>C7.2350.1</t>
  </si>
  <si>
    <t>C7.2251</t>
  </si>
  <si>
    <t>C58.385.2</t>
  </si>
  <si>
    <t>C59.2062</t>
  </si>
  <si>
    <t>C7.1156.1</t>
  </si>
  <si>
    <t>C7.1593</t>
  </si>
  <si>
    <t>C4.1380</t>
  </si>
  <si>
    <t>C4.113</t>
  </si>
  <si>
    <t>C10.220</t>
  </si>
  <si>
    <t>C4.695</t>
  </si>
  <si>
    <t>C7.2481</t>
  </si>
  <si>
    <t>C33.610.1</t>
  </si>
  <si>
    <t>C59.574</t>
  </si>
  <si>
    <t>C4.1951</t>
  </si>
  <si>
    <t>C10.725</t>
  </si>
  <si>
    <t>C7.1568</t>
  </si>
  <si>
    <t>C7.2147</t>
  </si>
  <si>
    <t>C4.1319</t>
  </si>
  <si>
    <t>C32.123</t>
  </si>
  <si>
    <t>C43.149.4</t>
  </si>
  <si>
    <t>C10.455</t>
  </si>
  <si>
    <t>C10.602</t>
  </si>
  <si>
    <t>C4.1872</t>
  </si>
  <si>
    <t>C32.128</t>
  </si>
  <si>
    <t>C7.1218</t>
  </si>
  <si>
    <t>C26.46</t>
  </si>
  <si>
    <t>C10.754</t>
  </si>
  <si>
    <t>C4.460.1</t>
  </si>
  <si>
    <t>C7.11.5</t>
  </si>
  <si>
    <t>C10.371</t>
  </si>
  <si>
    <t>C7.2464</t>
  </si>
  <si>
    <t>C32.121</t>
  </si>
  <si>
    <t>C4.189</t>
  </si>
  <si>
    <t>C33.152</t>
  </si>
  <si>
    <t>C4.687</t>
  </si>
  <si>
    <t>C7.512</t>
  </si>
  <si>
    <t>C7.1144</t>
  </si>
  <si>
    <t>C59.1405</t>
  </si>
  <si>
    <t>C4.1943</t>
  </si>
  <si>
    <t>C7.1785</t>
  </si>
  <si>
    <t>C7.452.3</t>
  </si>
  <si>
    <t>C10.387</t>
  </si>
  <si>
    <t>C33.542</t>
  </si>
  <si>
    <t>C59.667</t>
  </si>
  <si>
    <t>C7.832</t>
  </si>
  <si>
    <t>C10.541</t>
  </si>
  <si>
    <t>C32.72</t>
  </si>
  <si>
    <t>C7.248.5</t>
  </si>
  <si>
    <t>C43.5</t>
  </si>
  <si>
    <t>C10.189</t>
  </si>
  <si>
    <t>C63.91</t>
  </si>
  <si>
    <t>C7.889</t>
  </si>
  <si>
    <t>C7.1264</t>
  </si>
  <si>
    <t>C7.697.2</t>
  </si>
  <si>
    <t>C4.1375</t>
  </si>
  <si>
    <t>C4.2161</t>
  </si>
  <si>
    <t>C10.651</t>
  </si>
  <si>
    <t>C63.110</t>
  </si>
  <si>
    <t>C7.2095</t>
  </si>
  <si>
    <t>C62.12</t>
  </si>
  <si>
    <t>C33.261</t>
  </si>
  <si>
    <t>C10.467.1</t>
  </si>
  <si>
    <t>C62.371.2</t>
  </si>
  <si>
    <t>C59.1123</t>
  </si>
  <si>
    <t>C7.1765</t>
  </si>
  <si>
    <t>C59.137</t>
  </si>
  <si>
    <t>C62.198</t>
  </si>
  <si>
    <t>C59.1912</t>
  </si>
  <si>
    <t>C38.646.3</t>
  </si>
  <si>
    <t>C7.614.2</t>
  </si>
  <si>
    <t>C33.158.1</t>
  </si>
  <si>
    <t>C68.1316</t>
  </si>
  <si>
    <t>C4.2170</t>
  </si>
  <si>
    <t>C10.151</t>
  </si>
  <si>
    <t>C10.666</t>
  </si>
  <si>
    <t>C33.680.1</t>
  </si>
  <si>
    <t>C10.25</t>
  </si>
  <si>
    <t>C4.1055</t>
  </si>
  <si>
    <t>C10.376</t>
  </si>
  <si>
    <t>C4.1251</t>
  </si>
  <si>
    <t>C45.256</t>
  </si>
  <si>
    <t>C7.853.2</t>
  </si>
  <si>
    <t>C10.249</t>
  </si>
  <si>
    <t>C4.1446</t>
  </si>
  <si>
    <t>C4.1566</t>
  </si>
  <si>
    <t>C4.2090</t>
  </si>
  <si>
    <t>C7.619.5</t>
  </si>
  <si>
    <t>C59.1163</t>
  </si>
  <si>
    <t>C7.1379</t>
  </si>
  <si>
    <t>C7.150</t>
  </si>
  <si>
    <t>C4.1864</t>
  </si>
  <si>
    <t>C4.950</t>
  </si>
  <si>
    <t>C7.1238</t>
  </si>
  <si>
    <t>C7.2046</t>
  </si>
  <si>
    <t>C26.331</t>
  </si>
  <si>
    <t>C4.1718</t>
  </si>
  <si>
    <t>C62.308</t>
  </si>
  <si>
    <t>C32.22.5</t>
  </si>
  <si>
    <t>C59.1069</t>
  </si>
  <si>
    <t>C10.440</t>
  </si>
  <si>
    <t>C7.1158</t>
  </si>
  <si>
    <t>C68.959</t>
  </si>
  <si>
    <t>C7.858</t>
  </si>
  <si>
    <t>C38.654</t>
  </si>
  <si>
    <t>C7.2269</t>
  </si>
  <si>
    <t>C4.1813.5</t>
  </si>
  <si>
    <t>C10.84</t>
  </si>
  <si>
    <t>C4.1091</t>
  </si>
  <si>
    <t>C59.817</t>
  </si>
  <si>
    <t>C10.488</t>
  </si>
  <si>
    <t>C7.1814</t>
  </si>
  <si>
    <t>C7.2143</t>
  </si>
  <si>
    <t>C7.2362.2</t>
  </si>
  <si>
    <t>C4.599</t>
  </si>
  <si>
    <t>C7.2438.1</t>
  </si>
  <si>
    <t>C26.278.1</t>
  </si>
  <si>
    <t>C7.1405</t>
  </si>
  <si>
    <t>C46.253.1</t>
  </si>
  <si>
    <t>C7.482</t>
  </si>
  <si>
    <t>C4.2074</t>
  </si>
  <si>
    <t>C59.2109</t>
  </si>
  <si>
    <t>C59.656</t>
  </si>
  <si>
    <t>C7.2042</t>
  </si>
  <si>
    <t>C33.248</t>
  </si>
  <si>
    <t>C44.182</t>
  </si>
  <si>
    <t>C10.119</t>
  </si>
  <si>
    <t>C59.2377</t>
  </si>
  <si>
    <t>C33.342</t>
  </si>
  <si>
    <t>C10.750</t>
  </si>
  <si>
    <t>C68.723</t>
  </si>
  <si>
    <t>C20.209</t>
  </si>
  <si>
    <t>C47.47.1</t>
  </si>
  <si>
    <t>C10.390</t>
  </si>
  <si>
    <t>C10.560</t>
  </si>
  <si>
    <t>C7.93</t>
  </si>
  <si>
    <t>C63.165.1</t>
  </si>
  <si>
    <t>C58.92</t>
  </si>
  <si>
    <t>C33.446</t>
  </si>
  <si>
    <t>C32.72.1</t>
  </si>
  <si>
    <t>C7.1650</t>
  </si>
  <si>
    <t>C10.132</t>
  </si>
  <si>
    <t>C62.311.1</t>
  </si>
  <si>
    <t>C7.2586</t>
  </si>
  <si>
    <t>C26.245</t>
  </si>
  <si>
    <t>C59.1198</t>
  </si>
  <si>
    <t>C33.828</t>
  </si>
  <si>
    <t>C7.1823</t>
  </si>
  <si>
    <t>C36.1070.5</t>
  </si>
  <si>
    <t>C4.1137</t>
  </si>
  <si>
    <t>C7.564</t>
  </si>
  <si>
    <t>C26.277</t>
  </si>
  <si>
    <t>C4.2084.2</t>
  </si>
  <si>
    <t>C36.694.3</t>
  </si>
  <si>
    <t>C4.1713</t>
  </si>
  <si>
    <t>C59.169</t>
  </si>
  <si>
    <t>C10.667</t>
  </si>
  <si>
    <t>C4.1158</t>
  </si>
  <si>
    <t>C4.1765</t>
  </si>
  <si>
    <t>C32.125.1</t>
  </si>
  <si>
    <t>C4.437</t>
  </si>
  <si>
    <t>C59.1055</t>
  </si>
  <si>
    <t>C10.210</t>
  </si>
  <si>
    <t>C10.466</t>
  </si>
  <si>
    <t>C4.1896</t>
  </si>
  <si>
    <t>C4.2151</t>
  </si>
  <si>
    <t>C45.24</t>
  </si>
  <si>
    <t>C10.36</t>
  </si>
  <si>
    <t>C57.37</t>
  </si>
  <si>
    <t>C4.196.1</t>
  </si>
  <si>
    <t>C7.590.3</t>
  </si>
  <si>
    <t>C33.520</t>
  </si>
  <si>
    <t>C33.558</t>
  </si>
  <si>
    <t>C4.2084.3</t>
  </si>
  <si>
    <t>C4.1705.4</t>
  </si>
  <si>
    <t>C4.480</t>
  </si>
  <si>
    <t>C68.255</t>
  </si>
  <si>
    <t>C10.6</t>
  </si>
  <si>
    <t>C4.2002.1</t>
  </si>
  <si>
    <t>C4.2093.1</t>
  </si>
  <si>
    <t>C4.579</t>
  </si>
  <si>
    <t>C59.492</t>
  </si>
  <si>
    <t>C7.2036</t>
  </si>
  <si>
    <t>C7.1176</t>
  </si>
  <si>
    <t>C10.555</t>
  </si>
  <si>
    <t>C4.852</t>
  </si>
  <si>
    <t>C7.2234</t>
  </si>
  <si>
    <t>C7.734</t>
  </si>
  <si>
    <t>C4.1947</t>
  </si>
  <si>
    <t>C59.672.3</t>
  </si>
  <si>
    <t>C7.2494</t>
  </si>
  <si>
    <t>C4.2167.1</t>
  </si>
  <si>
    <t>C10.18</t>
  </si>
  <si>
    <t>C7.868</t>
  </si>
  <si>
    <t>C4.1996</t>
  </si>
  <si>
    <t>C7.606</t>
  </si>
  <si>
    <t>C59.44</t>
  </si>
  <si>
    <t>C62.358</t>
  </si>
  <si>
    <t>C32.22.4</t>
  </si>
  <si>
    <t>C33.510.1</t>
  </si>
  <si>
    <t>C4.211</t>
  </si>
  <si>
    <t>C10.50</t>
  </si>
  <si>
    <t>C4.1907.2</t>
  </si>
  <si>
    <t>C33.512</t>
  </si>
  <si>
    <t>C10.744</t>
  </si>
  <si>
    <t>C44.367.1</t>
  </si>
  <si>
    <t>C55.94.3</t>
  </si>
  <si>
    <t>C10.535</t>
  </si>
  <si>
    <t>C7.713</t>
  </si>
  <si>
    <t>C4.518.2</t>
  </si>
  <si>
    <t>C7.1342.1</t>
  </si>
  <si>
    <t>C4.1693</t>
  </si>
  <si>
    <t>C4.845</t>
  </si>
  <si>
    <t>C65.70</t>
  </si>
  <si>
    <t>C4.1031</t>
  </si>
  <si>
    <t>C59.200</t>
  </si>
  <si>
    <t>C7.2557</t>
  </si>
  <si>
    <t>C4.2104.2</t>
  </si>
  <si>
    <t>C4.1440</t>
  </si>
  <si>
    <t>C7.2545</t>
  </si>
  <si>
    <t>C7.960</t>
  </si>
  <si>
    <t>C7.87</t>
  </si>
  <si>
    <t>C44.310.2</t>
  </si>
  <si>
    <t>C45.183.1</t>
  </si>
  <si>
    <t>C7.434</t>
  </si>
  <si>
    <t>C25.546.1</t>
  </si>
  <si>
    <t>C10.748</t>
  </si>
  <si>
    <t>C61.60</t>
  </si>
  <si>
    <t>C7.2425</t>
  </si>
  <si>
    <t>C10.673.4</t>
  </si>
  <si>
    <t>C7.1463</t>
  </si>
  <si>
    <t>C10.579</t>
  </si>
  <si>
    <t>C7.1801</t>
  </si>
  <si>
    <t>C4.854</t>
  </si>
  <si>
    <t>C59.138</t>
  </si>
  <si>
    <t>C7.2209</t>
  </si>
  <si>
    <t>C33.55</t>
  </si>
  <si>
    <t>C59.193</t>
  </si>
  <si>
    <t>C10.485</t>
  </si>
  <si>
    <t>C4.1994</t>
  </si>
  <si>
    <t>C33.251</t>
  </si>
  <si>
    <t>C10.548</t>
  </si>
  <si>
    <t>C4.1712</t>
  </si>
  <si>
    <t>C10.299</t>
  </si>
  <si>
    <t>C4.1619</t>
  </si>
  <si>
    <t>C59.439</t>
  </si>
  <si>
    <t>C26.67</t>
  </si>
  <si>
    <t>C4.1876</t>
  </si>
  <si>
    <t>C59.1259</t>
  </si>
  <si>
    <t>C59.2362</t>
  </si>
  <si>
    <t>C7.11</t>
  </si>
  <si>
    <t>C7.1880</t>
  </si>
  <si>
    <t>C4.2227</t>
  </si>
  <si>
    <t>C10.478</t>
  </si>
  <si>
    <t>C7.131</t>
  </si>
  <si>
    <t>C7.1369</t>
  </si>
  <si>
    <t>C7.2053</t>
  </si>
  <si>
    <t>C7.418</t>
  </si>
  <si>
    <t>C7.617</t>
  </si>
  <si>
    <t>C7.357</t>
  </si>
  <si>
    <t>C4.1322</t>
  </si>
  <si>
    <t>C7.1546</t>
  </si>
  <si>
    <t>C7.1749</t>
  </si>
  <si>
    <t>C4.1116</t>
  </si>
  <si>
    <t>C68.1006</t>
  </si>
  <si>
    <t>C10.273</t>
  </si>
  <si>
    <t>C7.673.1</t>
  </si>
  <si>
    <t>C7.937</t>
  </si>
  <si>
    <t>C7.1971.2</t>
  </si>
  <si>
    <t>C4.989.1</t>
  </si>
  <si>
    <t>C4.1265</t>
  </si>
  <si>
    <t>C7.2451.1</t>
  </si>
  <si>
    <t>C10.165</t>
  </si>
  <si>
    <t>C4.689</t>
  </si>
  <si>
    <t>C7.736</t>
  </si>
  <si>
    <t>C32.149.2</t>
  </si>
  <si>
    <t>C33.39</t>
  </si>
  <si>
    <t>C10.295</t>
  </si>
  <si>
    <t>C38.688</t>
  </si>
  <si>
    <t>C4.782</t>
  </si>
  <si>
    <t>C4.1459</t>
  </si>
  <si>
    <t>C7.685</t>
  </si>
  <si>
    <t>C4.335</t>
  </si>
  <si>
    <t>C32.151</t>
  </si>
  <si>
    <t>C10.1079</t>
  </si>
  <si>
    <t>C33.679.3</t>
  </si>
  <si>
    <t>C4.1813.3</t>
  </si>
  <si>
    <t>C4.2108.1</t>
  </si>
  <si>
    <t>C10.533</t>
  </si>
  <si>
    <t>C7.234</t>
  </si>
  <si>
    <t>C45.186.2</t>
  </si>
  <si>
    <t>C7.2367</t>
  </si>
  <si>
    <t>C7.222</t>
  </si>
  <si>
    <t>C7.683</t>
  </si>
  <si>
    <t>C4.1082.2</t>
  </si>
  <si>
    <t>C25.481</t>
  </si>
  <si>
    <t>C4.1285.3</t>
  </si>
  <si>
    <t>C33.432</t>
  </si>
  <si>
    <t>C33.202</t>
  </si>
  <si>
    <t>C7.1335</t>
  </si>
  <si>
    <t>C4.1014</t>
  </si>
  <si>
    <t>C4.1889</t>
  </si>
  <si>
    <t>C7.157</t>
  </si>
  <si>
    <t>C10.214</t>
  </si>
  <si>
    <t>C4.1929</t>
  </si>
  <si>
    <t>C10.436</t>
  </si>
  <si>
    <t>C4.498.3</t>
  </si>
  <si>
    <t>C59.2357</t>
  </si>
  <si>
    <t>C10.1418.1</t>
  </si>
  <si>
    <t>C4.652</t>
  </si>
  <si>
    <t>C7.194</t>
  </si>
  <si>
    <t>C7.2435</t>
  </si>
  <si>
    <t>C7.1612</t>
  </si>
  <si>
    <t>C9.4</t>
  </si>
  <si>
    <t>C7.756</t>
  </si>
  <si>
    <t>C4.1490</t>
  </si>
  <si>
    <t>C4.191</t>
  </si>
  <si>
    <t>C4.498.1</t>
  </si>
  <si>
    <t>C9.10</t>
  </si>
  <si>
    <t>C26.123</t>
  </si>
  <si>
    <t>C7.1637</t>
  </si>
  <si>
    <t>C10.558.3</t>
  </si>
  <si>
    <t>C4.1285.1</t>
  </si>
  <si>
    <t>C10.688</t>
  </si>
  <si>
    <t>C10.454</t>
  </si>
  <si>
    <t>C7.416</t>
  </si>
  <si>
    <t>C7.1631</t>
  </si>
  <si>
    <t>C58.254</t>
  </si>
  <si>
    <t>C7.1621</t>
  </si>
  <si>
    <t>C32.118</t>
  </si>
  <si>
    <t>C4.842</t>
  </si>
  <si>
    <t>C7.1336</t>
  </si>
  <si>
    <t>C4.2130.5</t>
  </si>
  <si>
    <t>C10.310</t>
  </si>
  <si>
    <t>C10.494</t>
  </si>
  <si>
    <t>C4.2108</t>
  </si>
  <si>
    <t>C10.1423.5</t>
  </si>
  <si>
    <t>C58.491</t>
  </si>
  <si>
    <t>C26.129</t>
  </si>
  <si>
    <t>C7.2324</t>
  </si>
  <si>
    <t>C7.1134</t>
  </si>
  <si>
    <t>C44.91</t>
  </si>
  <si>
    <t>C4.142</t>
  </si>
  <si>
    <t>C33.610.4</t>
  </si>
  <si>
    <t>C33.462</t>
  </si>
  <si>
    <t>C10.775</t>
  </si>
  <si>
    <t>C4.1881</t>
  </si>
  <si>
    <t>C7.1860</t>
  </si>
  <si>
    <t>C4.498</t>
  </si>
  <si>
    <t>C9.328</t>
  </si>
  <si>
    <t>C62.200.1</t>
  </si>
  <si>
    <t>C26.289</t>
  </si>
  <si>
    <t>C4.573</t>
  </si>
  <si>
    <t>C33.247</t>
  </si>
  <si>
    <t>C7.2600.2</t>
  </si>
  <si>
    <t>C38.113</t>
  </si>
  <si>
    <t>C4.1487</t>
  </si>
  <si>
    <t>C7.614.1</t>
  </si>
  <si>
    <t>C4.1851.4</t>
  </si>
  <si>
    <t>C4.789.3</t>
  </si>
  <si>
    <t>C59.1158</t>
  </si>
  <si>
    <t>C4.1029</t>
  </si>
  <si>
    <t>C4.947</t>
  </si>
  <si>
    <t>C65.430</t>
  </si>
  <si>
    <t>C33.431</t>
  </si>
  <si>
    <t>C4.2053</t>
  </si>
  <si>
    <t>C59.1000</t>
  </si>
  <si>
    <t>C68.154</t>
  </si>
  <si>
    <t>C7.1342</t>
  </si>
  <si>
    <t>C7.2517</t>
  </si>
  <si>
    <t>C26.308</t>
  </si>
  <si>
    <t>C32.8</t>
  </si>
  <si>
    <t>C4.1000</t>
  </si>
  <si>
    <t>C7.767</t>
  </si>
  <si>
    <t>C7.2097.5</t>
  </si>
  <si>
    <t>C59.29</t>
  </si>
  <si>
    <t>C7.897</t>
  </si>
  <si>
    <t>C33.560.1</t>
  </si>
  <si>
    <t>C36.280</t>
  </si>
  <si>
    <t>C33.612</t>
  </si>
  <si>
    <t>C7.396</t>
  </si>
  <si>
    <t>C26.191</t>
  </si>
  <si>
    <t>C7.2572.1</t>
  </si>
  <si>
    <t>C59.1146</t>
  </si>
  <si>
    <t>C4.792</t>
  </si>
  <si>
    <t>C7.1925</t>
  </si>
  <si>
    <t>C33.522</t>
  </si>
  <si>
    <t>C33.803</t>
  </si>
  <si>
    <t>C4.644</t>
  </si>
  <si>
    <t>C7.1614</t>
  </si>
  <si>
    <t>C33.660.1</t>
  </si>
  <si>
    <t>C26.205</t>
  </si>
  <si>
    <t>C33.600</t>
  </si>
  <si>
    <t>C45.758.1</t>
  </si>
  <si>
    <t>C10.342</t>
  </si>
  <si>
    <t>C4.1403</t>
  </si>
  <si>
    <t>C7.1371</t>
  </si>
  <si>
    <t>C62.169</t>
  </si>
  <si>
    <t>C10.82</t>
  </si>
  <si>
    <t>C4.1065</t>
  </si>
  <si>
    <t>C7.784</t>
  </si>
  <si>
    <t>C59.954</t>
  </si>
  <si>
    <t>C33.658</t>
  </si>
  <si>
    <t>C10.610</t>
  </si>
  <si>
    <t>C7.1641</t>
  </si>
  <si>
    <t>C4.1775</t>
  </si>
  <si>
    <t>C68.1139</t>
  </si>
  <si>
    <t>C68.973</t>
  </si>
  <si>
    <t>C10.128</t>
  </si>
  <si>
    <t>C4.166</t>
  </si>
  <si>
    <t>C4.1882</t>
  </si>
  <si>
    <t>C55.99</t>
  </si>
  <si>
    <t>C45.319</t>
  </si>
  <si>
    <t>C59.1037</t>
  </si>
  <si>
    <t>C68.695</t>
  </si>
  <si>
    <t>C10.620</t>
  </si>
  <si>
    <t>C7.1750</t>
  </si>
  <si>
    <t>C32.125</t>
  </si>
  <si>
    <t>C7.436</t>
  </si>
  <si>
    <t>C7.2212</t>
  </si>
  <si>
    <t>C45.513</t>
  </si>
  <si>
    <t>C10.514</t>
  </si>
  <si>
    <t>C59.73</t>
  </si>
  <si>
    <t>C4.2126</t>
  </si>
  <si>
    <t>C10.730.1</t>
  </si>
  <si>
    <t>C4.1962</t>
  </si>
  <si>
    <t>C44.262.1</t>
  </si>
  <si>
    <t>C59.1102.5</t>
  </si>
  <si>
    <t>C45.100</t>
  </si>
  <si>
    <t>C33.492</t>
  </si>
  <si>
    <t>C32.9</t>
  </si>
  <si>
    <t>C68.988</t>
  </si>
  <si>
    <t>C4.1615</t>
  </si>
  <si>
    <t>C7.2335</t>
  </si>
  <si>
    <t>C7.351.1</t>
  </si>
  <si>
    <t>C4.254</t>
  </si>
  <si>
    <t>C9.156</t>
  </si>
  <si>
    <t>C7.1303</t>
  </si>
  <si>
    <t>C26.294.3</t>
  </si>
  <si>
    <t>C4.161</t>
  </si>
  <si>
    <t>C26.285.1</t>
  </si>
  <si>
    <t>C26.314</t>
  </si>
  <si>
    <t>C33.669.2</t>
  </si>
  <si>
    <t>C25.472</t>
  </si>
  <si>
    <t>C4.622</t>
  </si>
  <si>
    <t>C4.1387</t>
  </si>
  <si>
    <t>C4.627.1</t>
  </si>
  <si>
    <t>C10.351</t>
  </si>
  <si>
    <t>C33.610.3</t>
  </si>
  <si>
    <t>C36.416</t>
  </si>
  <si>
    <t>C7.1360</t>
  </si>
  <si>
    <t>C7.727</t>
  </si>
  <si>
    <t>C10.85</t>
  </si>
  <si>
    <t>C4.1348</t>
  </si>
  <si>
    <t>C4.1187</t>
  </si>
  <si>
    <t>C4.248</t>
  </si>
  <si>
    <t>C9.239</t>
  </si>
  <si>
    <t>C7.167</t>
  </si>
  <si>
    <t>C10.444</t>
  </si>
  <si>
    <t>C62.247.1</t>
  </si>
  <si>
    <t>C10.571</t>
  </si>
  <si>
    <t>C45.404.1</t>
  </si>
  <si>
    <t>C10.154</t>
  </si>
  <si>
    <t>C47.90</t>
  </si>
  <si>
    <t>C33.764.2</t>
  </si>
  <si>
    <t>C33.567.3</t>
  </si>
  <si>
    <t>C7.1723</t>
  </si>
  <si>
    <t>C10.332.1</t>
  </si>
  <si>
    <t>C63.18</t>
  </si>
  <si>
    <t>C7.1235</t>
  </si>
  <si>
    <t>C7.1931</t>
  </si>
  <si>
    <t>C33.364</t>
  </si>
  <si>
    <t>C4.2103</t>
  </si>
  <si>
    <t>C33.394</t>
  </si>
  <si>
    <t>C4.2084.5</t>
  </si>
  <si>
    <t>C7.1549.4</t>
  </si>
  <si>
    <t>C4.1337.1</t>
  </si>
  <si>
    <t>C4.1429</t>
  </si>
  <si>
    <t>C32.80.2</t>
  </si>
  <si>
    <t>C33.177</t>
  </si>
  <si>
    <t>C33.374</t>
  </si>
  <si>
    <t>C7.2612</t>
  </si>
  <si>
    <t>C7.2532.1</t>
  </si>
  <si>
    <t>C10.185</t>
  </si>
  <si>
    <t>C32.86.5</t>
  </si>
  <si>
    <t>C4.1631</t>
  </si>
  <si>
    <t>C4.358.1</t>
  </si>
  <si>
    <t>C33.457</t>
  </si>
  <si>
    <t>C10.398</t>
  </si>
  <si>
    <t>C7.1840</t>
  </si>
  <si>
    <t>C10.683</t>
  </si>
  <si>
    <t>C4.2160</t>
  </si>
  <si>
    <t>C4.1717</t>
  </si>
  <si>
    <t>C7.200</t>
  </si>
  <si>
    <t>C7.950</t>
  </si>
  <si>
    <t>C4.2118</t>
  </si>
  <si>
    <t>C68.412.1</t>
  </si>
  <si>
    <t>C25.531</t>
  </si>
  <si>
    <t>C4.604</t>
  </si>
  <si>
    <t>C32.65</t>
  </si>
  <si>
    <t>C7.275</t>
  </si>
  <si>
    <t>C7.2456</t>
  </si>
  <si>
    <t>C4.396.1</t>
  </si>
  <si>
    <t>C63.122</t>
  </si>
  <si>
    <t>C32.51</t>
  </si>
  <si>
    <t>C7.2549.3</t>
  </si>
  <si>
    <t>C4.1085</t>
  </si>
  <si>
    <t>C4.2263</t>
  </si>
  <si>
    <t>C33.122</t>
  </si>
  <si>
    <t>C7.1916</t>
  </si>
  <si>
    <t>C59.1120</t>
  </si>
  <si>
    <t>C45.202.1</t>
  </si>
  <si>
    <t>C4.2093.2</t>
  </si>
  <si>
    <t>C4.789.2</t>
  </si>
  <si>
    <t>C59.320</t>
  </si>
  <si>
    <t>C7.2200</t>
  </si>
  <si>
    <t>C33.55.1</t>
  </si>
  <si>
    <t>C43.138</t>
  </si>
  <si>
    <t>C10.358</t>
  </si>
  <si>
    <t>C7.951</t>
  </si>
  <si>
    <t>C7.2401</t>
  </si>
  <si>
    <t>C4.939</t>
  </si>
  <si>
    <t>C4.1672</t>
  </si>
  <si>
    <t>C33.643</t>
  </si>
  <si>
    <t>C10.276</t>
  </si>
  <si>
    <t>C59.559</t>
  </si>
  <si>
    <t>C32.141</t>
  </si>
  <si>
    <t>C10.712</t>
  </si>
  <si>
    <t>C7.1839</t>
  </si>
  <si>
    <t>C26.153</t>
  </si>
  <si>
    <t>C33.210</t>
  </si>
  <si>
    <t>C7.892</t>
  </si>
  <si>
    <t>C10.487</t>
  </si>
  <si>
    <t>C7.2532.2</t>
  </si>
  <si>
    <t>C7.1530</t>
  </si>
  <si>
    <t>C4.1822</t>
  </si>
  <si>
    <t>C63.139</t>
  </si>
  <si>
    <t>C4.2140</t>
  </si>
  <si>
    <t>C4.944</t>
  </si>
  <si>
    <t>C4.301.1</t>
  </si>
  <si>
    <t>C7.2328.1</t>
  </si>
  <si>
    <t>C10.213</t>
  </si>
  <si>
    <t>C59.604</t>
  </si>
  <si>
    <t>C62.304</t>
  </si>
  <si>
    <t>C68.1144.1</t>
  </si>
  <si>
    <t>C7.444</t>
  </si>
  <si>
    <t>C32.109</t>
  </si>
  <si>
    <t>C4.1569</t>
  </si>
  <si>
    <t>C4.1744.2</t>
  </si>
  <si>
    <t>C7.1396</t>
  </si>
  <si>
    <t>C10.425</t>
  </si>
  <si>
    <t>C4.1478</t>
  </si>
  <si>
    <t>C4.670</t>
  </si>
  <si>
    <t>C33.664.3</t>
  </si>
  <si>
    <t>C7.1556</t>
  </si>
  <si>
    <t>C7.175</t>
  </si>
  <si>
    <t>C36.816.5</t>
  </si>
  <si>
    <t>C4.1561</t>
  </si>
  <si>
    <t>C58.103</t>
  </si>
  <si>
    <t>C59.1142</t>
  </si>
  <si>
    <t>C45.282.3</t>
  </si>
  <si>
    <t>C7.1366</t>
  </si>
  <si>
    <t>C33.409.1</t>
  </si>
  <si>
    <t>C10.629</t>
  </si>
  <si>
    <t>C58.399</t>
  </si>
  <si>
    <t>C7.1030</t>
  </si>
  <si>
    <t>C7.2455</t>
  </si>
  <si>
    <t>C43.148</t>
  </si>
  <si>
    <t>C10.441</t>
  </si>
  <si>
    <t>C33.329.1</t>
  </si>
  <si>
    <t>C4.692</t>
  </si>
  <si>
    <t>C4.810</t>
  </si>
  <si>
    <t>C4.2022</t>
  </si>
  <si>
    <t>C7.1705</t>
  </si>
  <si>
    <t>C7.2133.3</t>
  </si>
  <si>
    <t>C4.1258</t>
  </si>
  <si>
    <t>C4.1454.4</t>
  </si>
  <si>
    <t>C7.2120</t>
  </si>
  <si>
    <t>C26.119</t>
  </si>
  <si>
    <t>C26.219</t>
  </si>
  <si>
    <t>C10.518</t>
  </si>
  <si>
    <t>C4.87</t>
  </si>
  <si>
    <t>C7.237</t>
  </si>
  <si>
    <t>C26.194</t>
  </si>
  <si>
    <t>C7.1359</t>
  </si>
  <si>
    <t>C44.162</t>
  </si>
  <si>
    <t>C4.1076</t>
  </si>
  <si>
    <t>C33.156</t>
  </si>
  <si>
    <t>C4.1157</t>
  </si>
  <si>
    <t>C32.35</t>
  </si>
  <si>
    <t>C59.1750</t>
  </si>
  <si>
    <t>C4.1183</t>
  </si>
  <si>
    <t>C33.97</t>
  </si>
  <si>
    <t>C10.643</t>
  </si>
  <si>
    <t>C7.1544</t>
  </si>
  <si>
    <t>C10.1</t>
  </si>
  <si>
    <t>C10.406</t>
  </si>
  <si>
    <t>C10.359</t>
  </si>
  <si>
    <t>C62.221.4</t>
  </si>
  <si>
    <t>C10.264</t>
  </si>
  <si>
    <t>C4.655</t>
  </si>
  <si>
    <t>C7.702</t>
  </si>
  <si>
    <t>C33.217</t>
  </si>
  <si>
    <t>C4.1078.1</t>
  </si>
  <si>
    <t>C4.318</t>
  </si>
  <si>
    <t>C7.66</t>
  </si>
  <si>
    <t>C4.2253</t>
  </si>
  <si>
    <t>C44.238</t>
  </si>
  <si>
    <t>C33.318</t>
  </si>
  <si>
    <t>C7.197</t>
  </si>
  <si>
    <t>C10.497</t>
  </si>
  <si>
    <t>C32.155.1</t>
  </si>
  <si>
    <t>C10.62</t>
  </si>
  <si>
    <t>C4.702.4</t>
  </si>
  <si>
    <t>C32.89</t>
  </si>
  <si>
    <t>C7.1778</t>
  </si>
  <si>
    <t>C65.319</t>
  </si>
  <si>
    <t>C7.126</t>
  </si>
  <si>
    <t>C25.607</t>
  </si>
  <si>
    <t>C7.697.1</t>
  </si>
  <si>
    <t>C7.1746</t>
  </si>
  <si>
    <t>C4.967</t>
  </si>
  <si>
    <t>C7.414</t>
  </si>
  <si>
    <t>C4.104</t>
  </si>
  <si>
    <t>C4.1744</t>
  </si>
  <si>
    <t>C7.1670</t>
  </si>
  <si>
    <t>C59.831</t>
  </si>
  <si>
    <t>C10.148.1</t>
  </si>
  <si>
    <t>C4.1733</t>
  </si>
  <si>
    <t>C59.2155</t>
  </si>
  <si>
    <t>C33.451.3</t>
  </si>
  <si>
    <t>C10.677</t>
  </si>
  <si>
    <t>C4.2174</t>
  </si>
  <si>
    <t>C4.483</t>
  </si>
  <si>
    <t>C68.31</t>
  </si>
  <si>
    <t>C7.1391</t>
  </si>
  <si>
    <t>C25.470</t>
  </si>
  <si>
    <t>C10.668</t>
  </si>
  <si>
    <t>C4.1270.4</t>
  </si>
  <si>
    <t>C33.645.4</t>
  </si>
  <si>
    <t>C33.624.1</t>
  </si>
  <si>
    <t>C4.1288</t>
  </si>
  <si>
    <t>C7.158</t>
  </si>
  <si>
    <t>C59.1631</t>
  </si>
  <si>
    <t>C4.1618</t>
  </si>
  <si>
    <t>C33.778.1</t>
  </si>
  <si>
    <t>C7.760</t>
  </si>
  <si>
    <t>C58.348</t>
  </si>
  <si>
    <t>C7.748.1</t>
  </si>
  <si>
    <t>C4.1191</t>
  </si>
  <si>
    <t>C9.53</t>
  </si>
  <si>
    <t>C4.1304</t>
  </si>
  <si>
    <t>C7.696</t>
  </si>
  <si>
    <t>C7.473</t>
  </si>
  <si>
    <t>C7.1069</t>
  </si>
  <si>
    <t>C10.432</t>
  </si>
  <si>
    <t>C4.977</t>
  </si>
  <si>
    <t>C43.163.3</t>
  </si>
  <si>
    <t>C10.473</t>
  </si>
  <si>
    <t>C45.118</t>
  </si>
  <si>
    <t>C7.1827</t>
  </si>
  <si>
    <t>C7.1555</t>
  </si>
  <si>
    <t>C4.1209</t>
  </si>
  <si>
    <t>C4.85</t>
  </si>
  <si>
    <t>C4.2</t>
  </si>
  <si>
    <t>C4.55</t>
  </si>
  <si>
    <t>C47.21</t>
  </si>
  <si>
    <t>C59.1268</t>
  </si>
  <si>
    <t>C59.672</t>
  </si>
  <si>
    <t>C7.2435.1</t>
  </si>
  <si>
    <t>C59.1723.5</t>
  </si>
  <si>
    <t>C10.599</t>
  </si>
  <si>
    <t>C59.612</t>
  </si>
  <si>
    <t>C7.1538</t>
  </si>
  <si>
    <t>C7.1835</t>
  </si>
  <si>
    <t>C4.1633</t>
  </si>
  <si>
    <t>C10.120</t>
  </si>
  <si>
    <t>C10.756</t>
  </si>
  <si>
    <t>C64.12</t>
  </si>
  <si>
    <t>C7.1258</t>
  </si>
  <si>
    <t>C62.33</t>
  </si>
  <si>
    <t>C7.1897</t>
  </si>
  <si>
    <t>C33.111</t>
  </si>
  <si>
    <t>C10.695</t>
  </si>
  <si>
    <t>C32.69</t>
  </si>
  <si>
    <t>C59.440</t>
  </si>
  <si>
    <t>C4.1068</t>
  </si>
  <si>
    <t>C4.300</t>
  </si>
  <si>
    <t>C33.127</t>
  </si>
  <si>
    <t>C32.68</t>
  </si>
  <si>
    <t>C10.89</t>
  </si>
  <si>
    <t>C33.356</t>
  </si>
  <si>
    <t>C33.610.2</t>
  </si>
  <si>
    <t>C58.282</t>
  </si>
  <si>
    <t>C10.408</t>
  </si>
  <si>
    <t>C7.489</t>
  </si>
  <si>
    <t>C10.130</t>
  </si>
  <si>
    <t>C7.319</t>
  </si>
  <si>
    <t>C33.512.1</t>
  </si>
  <si>
    <t>C10.493</t>
  </si>
  <si>
    <t>C4.1893</t>
  </si>
  <si>
    <t>C10.637</t>
  </si>
  <si>
    <t>C4.1289</t>
  </si>
  <si>
    <t>C4.434</t>
  </si>
  <si>
    <t>C58.12</t>
  </si>
  <si>
    <t>C9.155</t>
  </si>
  <si>
    <t>C10.190</t>
  </si>
  <si>
    <t>C10.773.1</t>
  </si>
  <si>
    <t>C45.660.1</t>
  </si>
  <si>
    <t>C20.329.2</t>
  </si>
  <si>
    <t>C7.338</t>
  </si>
  <si>
    <t>C32.106.1</t>
  </si>
  <si>
    <t>C7.406</t>
  </si>
  <si>
    <t>C45.776</t>
  </si>
  <si>
    <t>C4.1104</t>
  </si>
  <si>
    <t>C38.668</t>
  </si>
  <si>
    <t>C4.2255</t>
  </si>
  <si>
    <t>C4.353</t>
  </si>
  <si>
    <t>C10.492</t>
  </si>
  <si>
    <t>C4.966</t>
  </si>
  <si>
    <t>C10.704</t>
  </si>
  <si>
    <t>C7.1180</t>
  </si>
  <si>
    <t>C7.1377</t>
  </si>
  <si>
    <t>C7.2044</t>
  </si>
  <si>
    <t>C9.304</t>
  </si>
  <si>
    <t>C4.1739</t>
  </si>
  <si>
    <t>C10.656</t>
  </si>
  <si>
    <t>C4.469</t>
  </si>
  <si>
    <t>C7.904</t>
  </si>
  <si>
    <t>C7.13</t>
  </si>
  <si>
    <t>C4.1151</t>
  </si>
  <si>
    <t>C10.662</t>
  </si>
  <si>
    <t>C4.1600</t>
  </si>
  <si>
    <t>C4.2149.1</t>
  </si>
  <si>
    <t>C59.665</t>
  </si>
  <si>
    <t>C10.898</t>
  </si>
  <si>
    <t>C7.2294</t>
  </si>
  <si>
    <t>C7.935</t>
  </si>
  <si>
    <t>C10.137</t>
  </si>
  <si>
    <t>C4.1284</t>
  </si>
  <si>
    <t>C7.2006</t>
  </si>
  <si>
    <t>C10.472</t>
  </si>
  <si>
    <t>C59.95</t>
  </si>
  <si>
    <t>C4.1448</t>
  </si>
  <si>
    <t>C33.642</t>
  </si>
  <si>
    <t>C10.554</t>
  </si>
  <si>
    <t>C36.720</t>
  </si>
  <si>
    <t>C45.771.1</t>
  </si>
  <si>
    <t>C33.128</t>
  </si>
  <si>
    <t>C4.380</t>
  </si>
  <si>
    <t>C9.321.1</t>
  </si>
  <si>
    <t>C33.411</t>
  </si>
  <si>
    <t>C7.238.2</t>
  </si>
  <si>
    <t>C36.937.3</t>
  </si>
  <si>
    <t>C25.564</t>
  </si>
  <si>
    <t>C4.224.2</t>
  </si>
  <si>
    <t>C45.722.3</t>
  </si>
  <si>
    <t>C9.23</t>
  </si>
  <si>
    <t>C59.1006</t>
  </si>
  <si>
    <t>C9.246</t>
  </si>
  <si>
    <t>C33.646</t>
  </si>
  <si>
    <t>C10.561</t>
  </si>
  <si>
    <t>C10.81</t>
  </si>
  <si>
    <t>C45.444</t>
  </si>
  <si>
    <t>C33.682</t>
  </si>
  <si>
    <t>C10.345</t>
  </si>
  <si>
    <t>C45.480</t>
  </si>
  <si>
    <t>C65.379</t>
  </si>
  <si>
    <t>C26.350</t>
  </si>
  <si>
    <t>C4.1377</t>
  </si>
  <si>
    <t>C33.426</t>
  </si>
  <si>
    <t>C4.1730</t>
  </si>
  <si>
    <t>C26.330</t>
  </si>
  <si>
    <t>C10.163.4</t>
  </si>
  <si>
    <t>C4.629.2</t>
  </si>
  <si>
    <t>C4.1546</t>
  </si>
  <si>
    <t>C4.629</t>
  </si>
  <si>
    <t>C10.247</t>
  </si>
  <si>
    <t>C59.2111</t>
  </si>
  <si>
    <t>C68.504</t>
  </si>
  <si>
    <t>C59.1622</t>
  </si>
  <si>
    <t>C7.1986</t>
  </si>
  <si>
    <t>C4.117.2</t>
  </si>
  <si>
    <t>C7.2121</t>
  </si>
  <si>
    <t>C7.28</t>
  </si>
  <si>
    <t>C65.436.4</t>
  </si>
  <si>
    <t>C25.605</t>
  </si>
  <si>
    <t>C26.335</t>
  </si>
  <si>
    <t>C4.488</t>
  </si>
  <si>
    <t>C4.1321.2</t>
  </si>
  <si>
    <t>C4.1492</t>
  </si>
  <si>
    <t>C10.161</t>
  </si>
  <si>
    <t>C33.621</t>
  </si>
  <si>
    <t>C32.112</t>
  </si>
  <si>
    <t>C10.1291</t>
  </si>
  <si>
    <t>C45.299.4</t>
  </si>
  <si>
    <t>C9.311.4</t>
  </si>
  <si>
    <t>C32.117</t>
  </si>
  <si>
    <t>C10.108</t>
  </si>
  <si>
    <t>C4.1996.1</t>
  </si>
  <si>
    <t>C4.2149.4</t>
  </si>
  <si>
    <t>C33.624</t>
  </si>
  <si>
    <t>C10.580</t>
  </si>
  <si>
    <t>C67.95</t>
  </si>
  <si>
    <t>C10.373</t>
  </si>
  <si>
    <t>C10.727</t>
  </si>
  <si>
    <t>C4.623</t>
  </si>
  <si>
    <t>C33.681.1</t>
  </si>
  <si>
    <t>C10.705</t>
  </si>
  <si>
    <t>C7.1010</t>
  </si>
  <si>
    <t>C36.252</t>
  </si>
  <si>
    <t>C7.1171</t>
  </si>
  <si>
    <t>C7.334</t>
  </si>
  <si>
    <t>C9.99</t>
  </si>
  <si>
    <t>C33.534.3</t>
  </si>
  <si>
    <t>C7.1248</t>
  </si>
  <si>
    <t>C33.786</t>
  </si>
  <si>
    <t>C59.1768</t>
  </si>
  <si>
    <t>C59.2368</t>
  </si>
  <si>
    <t>C7.2136</t>
  </si>
  <si>
    <t>C62.48</t>
  </si>
  <si>
    <t>C26.146</t>
  </si>
  <si>
    <t>C10.407</t>
  </si>
  <si>
    <t>C4.2139.2</t>
  </si>
  <si>
    <t>C4.1423</t>
  </si>
  <si>
    <t>C4.1049</t>
  </si>
  <si>
    <t>C7.846</t>
  </si>
  <si>
    <t>C10.100</t>
  </si>
  <si>
    <t>C10.251</t>
  </si>
  <si>
    <t>C7.2442</t>
  </si>
  <si>
    <t>C4.498.4</t>
  </si>
  <si>
    <t>C58.321</t>
  </si>
  <si>
    <t>C59.128</t>
  </si>
  <si>
    <t>C64.10</t>
  </si>
  <si>
    <t>C7.2418</t>
  </si>
  <si>
    <t>C10.248</t>
  </si>
  <si>
    <t>C4.1228</t>
  </si>
  <si>
    <t>C4.2127.3</t>
  </si>
  <si>
    <t>C10.136</t>
  </si>
  <si>
    <t>C59.2312</t>
  </si>
  <si>
    <t>C58.406</t>
  </si>
  <si>
    <t>C10.625</t>
  </si>
  <si>
    <t>C10.182</t>
  </si>
  <si>
    <t>C4.1595</t>
  </si>
  <si>
    <t>C4.1530</t>
  </si>
  <si>
    <t>C4.485</t>
  </si>
  <si>
    <t>C58.425</t>
  </si>
  <si>
    <t>C7.1018</t>
  </si>
  <si>
    <t>C10.674</t>
  </si>
  <si>
    <t>C7.471</t>
  </si>
  <si>
    <t>C26.148</t>
  </si>
  <si>
    <t>C4.1868</t>
  </si>
  <si>
    <t>C46.139</t>
  </si>
  <si>
    <t>C4.1850</t>
  </si>
  <si>
    <t>C7.2100</t>
  </si>
  <si>
    <t>C4.21.1</t>
  </si>
  <si>
    <t>C4.177</t>
  </si>
  <si>
    <t>C10.364</t>
  </si>
  <si>
    <t>C33.655</t>
  </si>
  <si>
    <t>C4.1071.1</t>
  </si>
  <si>
    <t>C4.978</t>
  </si>
  <si>
    <t>C4.1814</t>
  </si>
  <si>
    <t>C4.1279</t>
  </si>
  <si>
    <t>C59.2310</t>
  </si>
  <si>
    <t>C7.1967</t>
  </si>
  <si>
    <t>C7.342</t>
  </si>
  <si>
    <t>C4.1923</t>
  </si>
  <si>
    <t>C32.81.2</t>
  </si>
  <si>
    <t>C4.1077.1</t>
  </si>
  <si>
    <t>C4.1411</t>
  </si>
  <si>
    <t>C33.233</t>
  </si>
  <si>
    <t>C25.452</t>
  </si>
  <si>
    <t>C10.275</t>
  </si>
  <si>
    <t>C4.934</t>
  </si>
  <si>
    <t>C10.316</t>
  </si>
  <si>
    <t>C7.975</t>
  </si>
  <si>
    <t>C4.1679</t>
  </si>
  <si>
    <t>C4.2039</t>
  </si>
  <si>
    <t>C7.2580</t>
  </si>
  <si>
    <t>C58.277</t>
  </si>
  <si>
    <t>C7.2325</t>
  </si>
  <si>
    <t>C45.582</t>
  </si>
  <si>
    <t>C7.1205</t>
  </si>
  <si>
    <t>C7.46</t>
  </si>
  <si>
    <t>C7.2297</t>
  </si>
  <si>
    <t>C46.244</t>
  </si>
  <si>
    <t>C10.281</t>
  </si>
  <si>
    <t>C68.867</t>
  </si>
  <si>
    <t>C4.717</t>
  </si>
  <si>
    <t>C7.1805</t>
  </si>
  <si>
    <t>C68.163.2</t>
  </si>
  <si>
    <t>C7.1917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</si>
</sst>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67"/>
  <sheetViews>
    <sheetView tabSelected="1" topLeftCell="A1036" workbookViewId="0">
      <selection activeCell="B1039" sqref="B1:B1048576"/>
    </sheetView>
  </sheetViews>
  <sheetFormatPr defaultColWidth="14.44140625" defaultRowHeight="15.75" customHeight="1" x14ac:dyDescent="0.25"/>
  <cols>
    <col min="2" max="2" width="81.6640625" customWidth="1"/>
  </cols>
  <sheetData>
    <row r="1" spans="1:4" ht="15.75" customHeight="1" x14ac:dyDescent="0.25">
      <c r="A1" s="1" t="s">
        <v>0</v>
      </c>
      <c r="C1" s="1" t="s">
        <v>1</v>
      </c>
      <c r="D1" s="1" t="s">
        <v>2</v>
      </c>
    </row>
    <row r="2" spans="1:4" ht="15.75" customHeight="1" x14ac:dyDescent="0.25">
      <c r="A2" s="1" t="s">
        <v>3</v>
      </c>
      <c r="B2" t="str">
        <f ca="1">IFERROR(__xludf.DUMMYFUNCTION("GOOGLETRANSLATE(B2,""en"",""hi"")"),"यू और अधिक ग्राहक के पात्र हैं। यू वास्तव में महान।")</f>
        <v>यू और अधिक ग्राहक के पात्र हैं। यू वास्तव में महान।</v>
      </c>
      <c r="C2" s="1" t="s">
        <v>4</v>
      </c>
      <c r="D2" s="1" t="s">
        <v>5</v>
      </c>
    </row>
    <row r="3" spans="1:4" ht="15.75" customHeight="1" x14ac:dyDescent="0.25">
      <c r="A3" s="1" t="s">
        <v>6</v>
      </c>
      <c r="B3" t="str">
        <f ca="1">IFERROR(__xludf.DUMMYFUNCTION("GOOGLETRANSLATE(B3,""en"",""hi"")"),"अच्छा वीडियो है....")</f>
        <v>अच्छा वीडियो है....</v>
      </c>
      <c r="C3" s="1" t="s">
        <v>4</v>
      </c>
      <c r="D3" s="1" t="s">
        <v>5</v>
      </c>
    </row>
    <row r="4" spans="1:4" ht="15.75" customHeight="1" x14ac:dyDescent="0.25">
      <c r="A4" s="1" t="s">
        <v>7</v>
      </c>
      <c r="B4" t="str">
        <f ca="1">IFERROR(__xludf.DUMMYFUNCTION("GOOGLETRANSLATE(B4,""en"",""hi"")"),"खेद अगर मैं किसी को परेशान .. एक रक्षा आकांक्षी iam ..
और मुझे लगता है कि है कि समलैंगिक एक जनरल के रूप में सेना में शामिल होने की अनुमति नहीं दी जानी चाहिए
कर्तव्य कर्मियों .. के रूप में हम जानते हैं कि वातावरण की एक अलग तरह की होती है वे
एक बहुत ही कठोर"&amp;" दिनचर्या वहाँ कोस, हार्ड वर्कआउट असहनीय दर्द है ...
असहनीय सजा और गंभीर गलतियों (मुख्य रूप से परिवीक्षा में के लिए मारपीट
अवधि) सामान्य है ... जब बात के इस प्रकार उन्हें का क्या होगा वे कर सकते थे
भेदभाव की भावना (जो स्पष्ट रूप से नहीं है) लेकिन वे शामिल"&amp;" हो सकते हैं मिलता है
ऊपरी उल्लेख कठोरता के रूप में लिपिक चिकित्सा आपूर्ति संकेत कोर के कम है
परिमाण वहाँ ...")</f>
        <v>खेद अगर मैं किसी को परेशान .. एक रक्षा आकांक्षी iam ..
और मुझे लगता है कि है कि समलैंगिक एक जनरल के रूप में सेना में शामिल होने की अनुमति नहीं दी जानी चाहिए
कर्तव्य कर्मियों .. के रूप में हम जानते हैं कि वातावरण की एक अलग तरह की होती है वे
एक बहुत ही कठोर दिनचर्या वहाँ कोस, हार्ड वर्कआउट असहनीय दर्द है ...
असहनीय सजा और गंभीर गलतियों (मुख्य रूप से परिवीक्षा में के लिए मारपीट
अवधि) सामान्य है ... जब बात के इस प्रकार उन्हें का क्या होगा वे कर सकते थे
भेदभाव की भावना (जो स्पष्ट रूप से नहीं है) लेकिन वे शामिल हो सकते हैं मिलता है
ऊपरी उल्लेख कठोरता के रूप में लिपिक चिकित्सा आपूर्ति संकेत कोर के कम है
परिमाण वहाँ ...</v>
      </c>
      <c r="C4" s="1" t="s">
        <v>4</v>
      </c>
      <c r="D4" s="1" t="s">
        <v>8</v>
      </c>
    </row>
    <row r="5" spans="1:4" ht="15.75" customHeight="1" x14ac:dyDescent="0.25">
      <c r="A5" s="1" t="s">
        <v>9</v>
      </c>
      <c r="B5" t="str">
        <f ca="1">IFERROR(__xludf.DUMMYFUNCTION("GOOGLETRANSLATE(B5,""en"",""hi"")"),"जोकर अद्भुत था .... यह glamorised नहीं किया गया था! ... लेकिन कबीर सिंह tatti 100X था")</f>
        <v>जोकर अद्भुत था .... यह glamorised नहीं किया गया था! ... लेकिन कबीर सिंह tatti 100X था</v>
      </c>
      <c r="C5" s="1" t="s">
        <v>4</v>
      </c>
      <c r="D5" s="1" t="s">
        <v>5</v>
      </c>
    </row>
    <row r="6" spans="1:4" ht="15.75" customHeight="1" x14ac:dyDescent="0.25">
      <c r="A6" s="1" t="s">
        <v>10</v>
      </c>
      <c r="B6" t="str">
        <f ca="1">IFERROR(__xludf.DUMMYFUNCTION("GOOGLETRANSLATE(B6,""en"",""hi"")"),"नाइस बारो")</f>
        <v>नाइस बारो</v>
      </c>
      <c r="C6" s="1" t="s">
        <v>4</v>
      </c>
      <c r="D6" s="1" t="s">
        <v>5</v>
      </c>
    </row>
    <row r="7" spans="1:4" ht="15.75" customHeight="1" x14ac:dyDescent="0.25">
      <c r="A7" s="1" t="s">
        <v>11</v>
      </c>
      <c r="B7" t="str">
        <f ca="1">IFERROR(__xludf.DUMMYFUNCTION("GOOGLETRANSLATE(B7,""en"",""hi"")"),"वह नकली जानकारी उसे गुमराह लोगों के चलता देने के लिए कह रही है")</f>
        <v>वह नकली जानकारी उसे गुमराह लोगों के चलता देने के लिए कह रही है</v>
      </c>
      <c r="C7" s="1" t="s">
        <v>4</v>
      </c>
      <c r="D7" s="1" t="s">
        <v>5</v>
      </c>
    </row>
    <row r="8" spans="1:4" ht="15.75" customHeight="1" x14ac:dyDescent="0.25">
      <c r="A8" s="1" t="s">
        <v>12</v>
      </c>
      <c r="B8" t="str">
        <f ca="1">IFERROR(__xludf.DUMMYFUNCTION("GOOGLETRANSLATE(B8,""en"",""hi"")"),"@ Vishal1982 ग Whateva यू ने कहा, सच है ........ इन प्रतिभाशाली लगता है Dat इस
आत्म विनाशकारी जीवन शैली में जाने के लिए, पुरुषों के लिए एक अच्छा तरीका है ...... !!!! .....")</f>
        <v>@ Vishal1982 ग Whateva यू ने कहा, सच है ........ इन प्रतिभाशाली लगता है Dat इस
आत्म विनाशकारी जीवन शैली में जाने के लिए, पुरुषों के लिए एक अच्छा तरीका है ...... !!!! .....</v>
      </c>
      <c r="C8" s="1" t="s">
        <v>4</v>
      </c>
      <c r="D8" s="1" t="s">
        <v>5</v>
      </c>
    </row>
    <row r="9" spans="1:4" ht="15.75" customHeight="1" x14ac:dyDescent="0.25">
      <c r="A9" s="1" t="s">
        <v>13</v>
      </c>
      <c r="B9" t="str">
        <f ca="1">IFERROR(__xludf.DUMMYFUNCTION("GOOGLETRANSLATE(B9,""en"",""hi"")"),"प्यार आपकी समीक्षा के भाई, और फिल्म भयानक hai")</f>
        <v>प्यार आपकी समीक्षा के भाई, और फिल्म भयानक hai</v>
      </c>
      <c r="C9" s="1" t="s">
        <v>4</v>
      </c>
      <c r="D9" s="1" t="s">
        <v>5</v>
      </c>
    </row>
    <row r="10" spans="1:4" ht="15.75" customHeight="1" x14ac:dyDescent="0.25">
      <c r="A10" s="1" t="s">
        <v>14</v>
      </c>
      <c r="B10" t="str">
        <f ca="1">IFERROR(__xludf.DUMMYFUNCTION("GOOGLETRANSLATE(B10,""en"",""hi"")"),"रैंडी Naxalist रॉय")</f>
        <v>रैंडी Naxalist रॉय</v>
      </c>
      <c r="C10" s="1" t="s">
        <v>4</v>
      </c>
      <c r="D10" s="1" t="s">
        <v>8</v>
      </c>
    </row>
    <row r="11" spans="1:4" ht="15.75" customHeight="1" x14ac:dyDescent="0.25">
      <c r="A11" s="1" t="s">
        <v>15</v>
      </c>
      <c r="B11" t="str">
        <f ca="1">IFERROR(__xludf.DUMMYFUNCTION("GOOGLETRANSLATE(B11,""en"",""hi"")"),"मुझे नफरत है ranu mondal💀☠️👿👿👿")</f>
        <v>मुझे नफरत है ranu mondal💀☠️👿👿👿</v>
      </c>
      <c r="C11" s="1" t="s">
        <v>16</v>
      </c>
      <c r="D11" s="1" t="s">
        <v>5</v>
      </c>
    </row>
    <row r="12" spans="1:4" ht="15.75" customHeight="1" x14ac:dyDescent="0.25">
      <c r="A12" s="1" t="s">
        <v>17</v>
      </c>
      <c r="B12" t="str">
        <f ca="1">IFERROR(__xludf.DUMMYFUNCTION("GOOGLETRANSLATE(B12,""en"",""hi"")"),"देता है नकली आईडी .. कोई मुद्दा .. एन कहते हैं सब चौथाई subcidy को अलविदा, एन अन्य
लाभ ..")</f>
        <v>देता है नकली आईडी .. कोई मुद्दा .. एन कहते हैं सब चौथाई subcidy को अलविदा, एन अन्य
लाभ ..</v>
      </c>
      <c r="C12" s="1" t="s">
        <v>16</v>
      </c>
      <c r="D12" s="1" t="s">
        <v>5</v>
      </c>
    </row>
    <row r="13" spans="1:4" ht="15.75" customHeight="1" x14ac:dyDescent="0.25">
      <c r="A13" s="1" t="s">
        <v>18</v>
      </c>
      <c r="B13" t="str">
        <f ca="1">IFERROR(__xludf.DUMMYFUNCTION("GOOGLETRANSLATE(B13,""en"",""hi"")"),"वह एनएसए और पीएसए के तहत राष्ट्र विरोधी गतिविधियों के लिए जेल भेज दिया जाना चाहिए")</f>
        <v>वह एनएसए और पीएसए के तहत राष्ट्र विरोधी गतिविधियों के लिए जेल भेज दिया जाना चाहिए</v>
      </c>
      <c r="C13" s="1" t="s">
        <v>4</v>
      </c>
      <c r="D13" s="1" t="s">
        <v>5</v>
      </c>
    </row>
    <row r="14" spans="1:4" ht="15.75" customHeight="1" x14ac:dyDescent="0.25">
      <c r="A14" s="1" t="s">
        <v>19</v>
      </c>
      <c r="B14" t="str">
        <f ca="1">IFERROR(__xludf.DUMMYFUNCTION("GOOGLETRANSLATE(B14,""en"",""hi"")"),"@Ankur एच है *")</f>
        <v>@Ankur एच है *</v>
      </c>
      <c r="C14" s="1" t="s">
        <v>4</v>
      </c>
      <c r="D14" s="1" t="s">
        <v>5</v>
      </c>
    </row>
    <row r="15" spans="1:4" ht="15.75" customHeight="1" x14ac:dyDescent="0.25">
      <c r="A15" s="1" t="s">
        <v>20</v>
      </c>
      <c r="B15" t="str">
        <f ca="1">IFERROR(__xludf.DUMMYFUNCTION("GOOGLETRANSLATE(B15,""en"",""hi"")"),"बहुत बढ़िया काम ... अगर कानून आप न्याय नहीं दे सकता .... यह अपने आप से ले")</f>
        <v>बहुत बढ़िया काम ... अगर कानून आप न्याय नहीं दे सकता .... यह अपने आप से ले</v>
      </c>
      <c r="C15" s="1" t="s">
        <v>4</v>
      </c>
      <c r="D15" s="1" t="s">
        <v>5</v>
      </c>
    </row>
    <row r="16" spans="1:4" ht="15.75" customHeight="1" x14ac:dyDescent="0.25">
      <c r="A16" s="1" t="s">
        <v>21</v>
      </c>
      <c r="B16" t="str">
        <f ca="1">IFERROR(__xludf.DUMMYFUNCTION("GOOGLETRANSLATE(B16,""en"",""hi"")"),"अच्छा vedio।")</f>
        <v>अच्छा vedio।</v>
      </c>
      <c r="C16" s="1" t="s">
        <v>4</v>
      </c>
      <c r="D16" s="1" t="s">
        <v>5</v>
      </c>
    </row>
    <row r="17" spans="1:4" ht="15.75" customHeight="1" x14ac:dyDescent="0.25">
      <c r="A17" s="1" t="s">
        <v>22</v>
      </c>
      <c r="B17" t="str">
        <f ca="1">IFERROR(__xludf.DUMMYFUNCTION("GOOGLETRANSLATE(B17,""en"",""hi"")"),"मैं भी एक समलैंगिक महिला हूँ और मैं अपने आप को पर गर्व है")</f>
        <v>मैं भी एक समलैंगिक महिला हूँ और मैं अपने आप को पर गर्व है</v>
      </c>
      <c r="C17" s="1" t="s">
        <v>4</v>
      </c>
      <c r="D17" s="1" t="s">
        <v>5</v>
      </c>
    </row>
    <row r="18" spans="1:4" ht="15.75" customHeight="1" x14ac:dyDescent="0.25">
      <c r="A18" s="1" t="s">
        <v>23</v>
      </c>
      <c r="B18" t="str">
        <f ca="1">IFERROR(__xludf.DUMMYFUNCTION("GOOGLETRANSLATE(B18,""en"",""hi"")"),"वह हिंसा को बढ़ावा देने जाता है तो adarniya सांसद की और विधायक की पहली जेल में बंद किया जाना चाहिए
से भाजपा अर्नाब साहब या उनके तथाकथित के माध्यम से चला नहीं हो सकता है
bhasan ... अभी भी अब अस्पष्टता में उर ...")</f>
        <v>वह हिंसा को बढ़ावा देने जाता है तो adarniya सांसद की और विधायक की पहली जेल में बंद किया जाना चाहिए
से भाजपा अर्नाब साहब या उनके तथाकथित के माध्यम से चला नहीं हो सकता है
bhasan ... अभी भी अब अस्पष्टता में उर ...</v>
      </c>
      <c r="C18" s="1" t="s">
        <v>4</v>
      </c>
      <c r="D18" s="1" t="s">
        <v>5</v>
      </c>
    </row>
    <row r="19" spans="1:4" ht="15.75" customHeight="1" x14ac:dyDescent="0.25">
      <c r="A19" s="1" t="s">
        <v>24</v>
      </c>
      <c r="B19" t="str">
        <f ca="1">IFERROR(__xludf.DUMMYFUNCTION("GOOGLETRANSLATE(B19,""en"",""hi"")"),"[16:47] (https://www.youtube.com/watch?v=N_ZMfQMZos0&amp;t=16m47s) नहीं रोक सकता
हँस .. 😂😂")</f>
        <v>[16:47] (https://www.youtube.com/watch?v=N_ZMfQMZos0&amp;t=16m47s) नहीं रोक सकता
हँस .. 😂😂</v>
      </c>
      <c r="C19" s="1" t="s">
        <v>4</v>
      </c>
      <c r="D19" s="1" t="s">
        <v>5</v>
      </c>
    </row>
    <row r="20" spans="1:4" ht="15.75" customHeight="1" x14ac:dyDescent="0.25">
      <c r="A20" s="1" t="s">
        <v>25</v>
      </c>
      <c r="B20" t="str">
        <f ca="1">IFERROR(__xludf.DUMMYFUNCTION("GOOGLETRANSLATE(B20,""en"",""hi"")"),"अच्छा वीडियो कली !!!! यह नारीवादियों जो पर उल्टी कर रहे हैं पर एक तंग थप्पड़ है
ट्विटर और लगता है कि वे पुरुषों पर नीचे देख कर बेहतर हैं।")</f>
        <v>अच्छा वीडियो कली !!!! यह नारीवादियों जो पर उल्टी कर रहे हैं पर एक तंग थप्पड़ है
ट्विटर और लगता है कि वे पुरुषों पर नीचे देख कर बेहतर हैं।</v>
      </c>
      <c r="C20" s="1" t="s">
        <v>16</v>
      </c>
      <c r="D20" s="1" t="s">
        <v>8</v>
      </c>
    </row>
    <row r="21" spans="1:4" ht="15.75" customHeight="1" x14ac:dyDescent="0.25">
      <c r="A21" s="1" t="s">
        <v>26</v>
      </c>
      <c r="B21" t="str">
        <f ca="1">IFERROR(__xludf.DUMMYFUNCTION("GOOGLETRANSLATE(B21,""en"",""hi"")"),"अरुंधति के केश डॉ Mashahoor गुलाटी से प्रेरित है।")</f>
        <v>अरुंधति के केश डॉ Mashahoor गुलाटी से प्रेरित है।</v>
      </c>
      <c r="C21" s="1" t="s">
        <v>4</v>
      </c>
      <c r="D21" s="1" t="s">
        <v>5</v>
      </c>
    </row>
    <row r="22" spans="1:4" ht="15.75" customHeight="1" x14ac:dyDescent="0.25">
      <c r="A22" s="1" t="s">
        <v>27</v>
      </c>
      <c r="B22" t="str">
        <f ca="1">IFERROR(__xludf.DUMMYFUNCTION("GOOGLETRANSLATE(B22,""en"",""hi"")"),"अपने music🤮🤮🤮🤮 Fuuck")</f>
        <v>अपने music🤮🤮🤮🤮 Fuuck</v>
      </c>
      <c r="C22" s="1" t="s">
        <v>16</v>
      </c>
      <c r="D22" s="1" t="s">
        <v>5</v>
      </c>
    </row>
    <row r="23" spans="1:4" ht="15.75" customHeight="1" x14ac:dyDescent="0.25">
      <c r="A23" s="1" t="s">
        <v>28</v>
      </c>
      <c r="B23" t="str">
        <f ca="1">IFERROR(__xludf.DUMMYFUNCTION("GOOGLETRANSLATE(B23,""en"",""hi"")"),"मोदी n अमित अपराधियों और कातिल हैं")</f>
        <v>मोदी n अमित अपराधियों और कातिल हैं</v>
      </c>
      <c r="C23" s="1" t="s">
        <v>4</v>
      </c>
      <c r="D23" s="1" t="s">
        <v>5</v>
      </c>
    </row>
    <row r="24" spans="1:4" ht="15.75" customHeight="1" x14ac:dyDescent="0.25">
      <c r="A24" s="1" t="s">
        <v>29</v>
      </c>
      <c r="B24" t="str">
        <f ca="1">IFERROR(__xludf.DUMMYFUNCTION("GOOGLETRANSLATE(B24,""en"",""hi"")"),"कमाल समीक्षा")</f>
        <v>कमाल समीक्षा</v>
      </c>
      <c r="C24" s="1" t="s">
        <v>4</v>
      </c>
      <c r="D24" s="1" t="s">
        <v>5</v>
      </c>
    </row>
    <row r="25" spans="1:4" ht="15.75" customHeight="1" x14ac:dyDescent="0.25">
      <c r="A25" s="1" t="s">
        <v>30</v>
      </c>
      <c r="B25" t="str">
        <f ca="1">IFERROR(__xludf.DUMMYFUNCTION("GOOGLETRANSLATE(B25,""en"",""hi"")"),"क्या के लिए गिरफ्तार किया? हमारे संविधान के बारे में थोड़ा पता है। चलो देखते हैं, जो होगा
उसकी गिरफ्तारी।")</f>
        <v>क्या के लिए गिरफ्तार किया? हमारे संविधान के बारे में थोड़ा पता है। चलो देखते हैं, जो होगा
उसकी गिरफ्तारी।</v>
      </c>
      <c r="C25" s="1" t="s">
        <v>4</v>
      </c>
      <c r="D25" s="1" t="s">
        <v>5</v>
      </c>
    </row>
    <row r="26" spans="1:4" ht="15.75" customHeight="1" x14ac:dyDescent="0.25">
      <c r="A26" s="1" t="s">
        <v>31</v>
      </c>
      <c r="B26" t="str">
        <f ca="1">IFERROR(__xludf.DUMMYFUNCTION("GOOGLETRANSLATE(B26,""en"",""hi"")"),"इस तरह की एक दमनकारी सोच। आप इस तरह के एक अज्ञानी हैं। की परिभाषा जाओ
नारीवाद सही। अज्ञान मानवता के लिए एक अभिशाप है। मुझे लगता है कि आप पढ़ने की जरूरत है और
अपने विचारधारा में सुधार होगा।")</f>
        <v>इस तरह की एक दमनकारी सोच। आप इस तरह के एक अज्ञानी हैं। की परिभाषा जाओ
नारीवाद सही। अज्ञान मानवता के लिए एक अभिशाप है। मुझे लगता है कि आप पढ़ने की जरूरत है और
अपने विचारधारा में सुधार होगा।</v>
      </c>
      <c r="C26" s="1" t="s">
        <v>16</v>
      </c>
      <c r="D26" s="1" t="s">
        <v>5</v>
      </c>
    </row>
    <row r="27" spans="1:4" ht="15.75" customHeight="1" x14ac:dyDescent="0.25">
      <c r="A27" s="1" t="s">
        <v>32</v>
      </c>
      <c r="B27" t="str">
        <f ca="1">IFERROR(__xludf.DUMMYFUNCTION("GOOGLETRANSLATE(B27,""en"",""hi"")"),"समस्या वे राष्ट्र के बारे में परवाह नहीं है।
राष्ट्र-निर्माण फिल्मों का कर्तव्य है।")</f>
        <v>समस्या वे राष्ट्र के बारे में परवाह नहीं है।
राष्ट्र-निर्माण फिल्मों का कर्तव्य है।</v>
      </c>
      <c r="C27" s="1" t="s">
        <v>4</v>
      </c>
      <c r="D27" s="1" t="s">
        <v>5</v>
      </c>
    </row>
    <row r="28" spans="1:4" ht="13.2" x14ac:dyDescent="0.25">
      <c r="A28" s="1" t="s">
        <v>33</v>
      </c>
      <c r="B28" t="str">
        <f ca="1">IFERROR(__xludf.DUMMYFUNCTION("GOOGLETRANSLATE(B28,""en"",""hi"")"),"भी Mensutra चैनल के वीडियो पोस्ट करें।")</f>
        <v>भी Mensutra चैनल के वीडियो पोस्ट करें।</v>
      </c>
      <c r="C28" s="1" t="s">
        <v>4</v>
      </c>
      <c r="D28" s="1" t="s">
        <v>5</v>
      </c>
    </row>
    <row r="29" spans="1:4" ht="13.2" x14ac:dyDescent="0.25">
      <c r="A29" s="1" t="s">
        <v>34</v>
      </c>
      <c r="B29" t="str">
        <f ca="1">IFERROR(__xludf.DUMMYFUNCTION("GOOGLETRANSLATE(B29,""en"",""hi"")"),"इसलिए इतने सारे फिल्मों किया गया है जिसमें पुरुषों कोस उन्हें मार महिलाओं और
बनाने उन पर अपमानजनक टिप्पणियां मौजूद हैं। कि एक बड़ी हद में की तुलना में
अगर हम समानता के बारे में बात कर रहे हैं वहाँ इतने सारे कानूनों और आरक्षण और कर रहे हैं
महिलाओं जिस पर स"&amp;"्वत: संज्ञान लेने की ""सशक्तिकरण"" के लिए कमीशन
जैसे कि ये फिल्में मर्दानी गुलाबी जैसी फिल्मों की आलोचना करने से कोई भी देखते हैं
गंगाजल या Veere di शादी जैसी फिल्मों जो अपमानित पुरुषों या वर्तमान पुरुष
उत्पीड़कों के रूप में वर्ण")</f>
        <v>इसलिए इतने सारे फिल्मों किया गया है जिसमें पुरुषों कोस उन्हें मार महिलाओं और
बनाने उन पर अपमानजनक टिप्पणियां मौजूद हैं। कि एक बड़ी हद में की तुलना में
अगर हम समानता के बारे में बात कर रहे हैं वहाँ इतने सारे कानूनों और आरक्षण और कर रहे हैं
महिलाओं जिस पर स्वत: संज्ञान लेने की "सशक्तिकरण" के लिए कमीशन
जैसे कि ये फिल्में मर्दानी गुलाबी जैसी फिल्मों की आलोचना करने से कोई भी देखते हैं
गंगाजल या Veere di शादी जैसी फिल्मों जो अपमानित पुरुषों या वर्तमान पुरुष
उत्पीड़कों के रूप में वर्ण</v>
      </c>
      <c r="C29" s="1" t="s">
        <v>35</v>
      </c>
      <c r="D29" s="1" t="s">
        <v>8</v>
      </c>
    </row>
    <row r="30" spans="1:4" ht="13.2" x14ac:dyDescent="0.25">
      <c r="A30" s="1" t="s">
        <v>36</v>
      </c>
      <c r="B30" t="str">
        <f ca="1">IFERROR(__xludf.DUMMYFUNCTION("GOOGLETRANSLATE(B30,""en"",""hi"")"),"जब एनपीआर पूछना अपने पिता का नाम उन्हें राजा फू kutta इस बेवकूफ के रूप में ताली बता
अच्छी तरह से 😂😂😂")</f>
        <v>जब एनपीआर पूछना अपने पिता का नाम उन्हें राजा फू kutta इस बेवकूफ के रूप में ताली बता
अच्छी तरह से 😂😂😂</v>
      </c>
      <c r="C30" s="1" t="s">
        <v>4</v>
      </c>
      <c r="D30" s="1" t="s">
        <v>5</v>
      </c>
    </row>
    <row r="31" spans="1:4" ht="13.2" x14ac:dyDescent="0.25">
      <c r="A31" s="1" t="s">
        <v>37</v>
      </c>
      <c r="B31" t="str">
        <f ca="1">IFERROR(__xludf.DUMMYFUNCTION("GOOGLETRANSLATE(B31,""en"",""hi"")"),"भारी .. वास्तव में सही")</f>
        <v>भारी .. वास्तव में सही</v>
      </c>
      <c r="C31" s="1" t="s">
        <v>4</v>
      </c>
      <c r="D31" s="1" t="s">
        <v>5</v>
      </c>
    </row>
    <row r="32" spans="1:4" ht="13.2" x14ac:dyDescent="0.25">
      <c r="A32" s="1" t="s">
        <v>38</v>
      </c>
      <c r="B32" t="str">
        <f ca="1">IFERROR(__xludf.DUMMYFUNCTION("GOOGLETRANSLATE(B32,""en"",""hi"")"),"आप लिखने हैं")</f>
        <v>आप लिखने हैं</v>
      </c>
      <c r="C32" s="1" t="s">
        <v>4</v>
      </c>
      <c r="D32" s="1" t="s">
        <v>5</v>
      </c>
    </row>
    <row r="33" spans="1:4" ht="13.2" x14ac:dyDescent="0.25">
      <c r="A33" s="1" t="s">
        <v>39</v>
      </c>
      <c r="B33" t="str">
        <f ca="1">IFERROR(__xludf.DUMMYFUNCTION("GOOGLETRANSLATE(B33,""en"",""hi"")"),"द्वारा गुमराह करने के लिए लोगों के लिए कहने जैसी अरुंधति .it के खिलाफ कानूनी कार्रवाई ले लो
कानूनी रिकॉर्ड के लिए झूठी जानकारी दे रही है यह एक अपराध उसके गिरफ्तारी है")</f>
        <v>द्वारा गुमराह करने के लिए लोगों के लिए कहने जैसी अरुंधति .it के खिलाफ कानूनी कार्रवाई ले लो
कानूनी रिकॉर्ड के लिए झूठी जानकारी दे रही है यह एक अपराध उसके गिरफ्तारी है</v>
      </c>
      <c r="C33" s="1" t="s">
        <v>4</v>
      </c>
      <c r="D33" s="1" t="s">
        <v>5</v>
      </c>
    </row>
    <row r="34" spans="1:4" ht="13.2" x14ac:dyDescent="0.25">
      <c r="A34" s="1" t="s">
        <v>40</v>
      </c>
      <c r="B34" t="str">
        <f ca="1">IFERROR(__xludf.DUMMYFUNCTION("GOOGLETRANSLATE(B34,""en"",""hi"")"),"मेरी समीक्षा--
मैं इसे प्यार करता था। मैं इसके बारे में नरक बाहर प्यार करता था।
इसलिए नहीं कि मैं कबीर सिंह और उनके हावी तरीके से अधिक fanboy। क्योंकि नहीं मैं
पसंद आया कैसे वह पूरे कॉलेज परिसर और महिला अंकन से अधिक नियंत्रित।
नहीं। अगर मैं कबीर सिंह ज"&amp;"ैसे किसी मिले थे, मैंने उसे स्वीकार कर लिया कभी नहीं किया है चाहता हूँ।
मैं कहानी कहने ही की वजह से प्यार करता था। यह लड़के की एक सामान्य कहानी नहीं था
पूरा करती महिला, चेहरे की समस्याओं, शादी कर लो, पर। मैं प्यार करता था कि कैसे दोनों त्रुटिपूर्ण
जिसक"&amp;"ी वजह से यह कुछ भागों में तो असली महसूस किया पात्रों थे। आप महसूस कर सकता था
भावनाओं, चिंता, दो लीड के बीच की केमिस्ट्री। कई मे
सिनेमा, तुम सच में एक जोड़े के लिए नहीं लग रहा है। जैसा वे सिर्फ वहाँ बाहर डाल आर के
फिल्म की खातिर। लेकिन यहाँ वे अपने स्वयं क"&amp;"े अपूर्ण तरीके से समझ में बनाया है। मैं
प्रियजन कैसे कबीर त्रुटिपूर्ण था। यह उसे और अधिक मानवीय बना दिया। मैं अपने तरीके से नफरत है, लेकिन अधिक
समय के साथ, बहुत सी बातें उसके पास होती हैं और वह आगे बढ़ें करता है।
क्यों कुछ आलोचकों लगता है कि इस फिल्म क"&amp;"े क्रोध की महिमा है मैं नहीं जानता, मर्दाना
व्यवहार, प्रभुत्व और शराब। फिल्म में, कोई भी इन करने के लिए प्रोत्साहित करती है
बातें। दरअसल, अगर मैं सही ढंग से याद है, अपने माता-पिता, भाई, मित्र,
principal-- उन सभी को रोकने के लिए उसे बताओ। वे स्पष्ट रूप से "&amp;"यह ग़लत स्थिति। तथा
वह उस के लिए परिणाम सामने है। कॉलेज से अस्थायी निलंबन, उसकी
पिता उसे घर से बाहर फेंक, एक मामले में उसके खिलाफ दर्ज की गई, खोने
कुछ years-- के लिए अपने चिकित्सा लाइसेंस इन सभी के परिणाम थे उसके
व्यवहार और आदतों। बहुत बाद में, अगर इन कबी"&amp;"र नापसंद करने मनाया, वे
उसके व्यवहार में वृद्धि देखना होगा। उन्होंने कहा कि पीने के बंद हो जाता है, एक छोटे से बटोरता
धैर्य और उनके जीवन पर दर्शाता है। अगर वह था एक पूरी तरह से आप के लिए चरित्र गंदगी
ppl, वह अदालत की सुनवाई के दौरान सच बता दिया नहीं होता।"&amp;" वह नहीं होता
सब पर दोषी महसूस किया है और इस तरह व्यवहार करने के लिए जारी रखा है। के बावजूद
अपने मुद्दों, वह अपने रोगियों के लिए परवाह।
प्रीति के साथ अपने व्यवहार के लिए के रूप में उन्होंने मिठाई और उसके साथ प्यार हो गया था, के सबसे
समय। हाँ, वह उसे दा"&amp;"वा किया और सभी शुरुआत में, वह एक बार मजबूर कभी नहीं
उसे कुछ। प्रीति कुछ भी करने के लिए बाध्य नहीं किया गया था, जैसा कि आप देख। अगर वह पसंद नहीं आया
उसके साथ बाहर जा रहा है, वह इसे पाने के जाने से इनकार कर दिया गया होता। लेकिन वह स्पष्ट रूप से
यह पसंद है। "&amp;"यह उसकी व्यक्तिगत पसंद थे। कबीर उसे थप्पड़ मारा लेकिन Pretti उसे थप्पड़ मारा
कई बार too-। यह प्रीति जो उसे चूमने के लिए पहला कदम बनाया गया था। ये था
प्रीति उसे जाने के लिए नहीं विनती की, जो। कि कबीर यह भी कर रहा था? वे दोनों
बहुत सी बातें सामना करना पड़ा।"&amp;" वे अपने सुखद अंत लायक।
प्यार में केवल दो ppl रूप में अच्छी तरह वास्तविकता में शादी की अनुमति दी गई है।")</f>
        <v>मेरी समीक्षा--
मैं इसे प्यार करता था। मैं इसके बारे में नरक बाहर प्यार करता था।
इसलिए नहीं कि मैं कबीर सिंह और उनके हावी तरीके से अधिक fanboy। क्योंकि नहीं मैं
पसंद आया कैसे वह पूरे कॉलेज परिसर और महिला अंकन से अधिक नियंत्रित।
नहीं। अगर मैं कबीर सिंह जैसे किसी मिले थे, मैंने उसे स्वीकार कर लिया कभी नहीं किया है चाहता हूँ।
मैं कहानी कहने ही की वजह से प्यार करता था। यह लड़के की एक सामान्य कहानी नहीं था
पूरा करती महिला, चेहरे की समस्याओं, शादी कर लो, पर। मैं प्यार करता था कि कैसे दोनों त्रुटिपूर्ण
जिसकी वजह से यह कुछ भागों में तो असली महसूस किया पात्रों थे। आप महसूस कर सकता था
भावनाओं, चिंता, दो लीड के बीच की केमिस्ट्री। कई मे
सिनेमा, तुम सच में एक जोड़े के लिए नहीं लग रहा है। जैसा वे सिर्फ वहाँ बाहर डाल आर के
फिल्म की खातिर। लेकिन यहाँ वे अपने स्वयं के अपूर्ण तरीके से समझ में बनाया है। मैं
प्रियजन कैसे कबीर त्रुटिपूर्ण था। यह उसे और अधिक मानवीय बना दिया। मैं अपने तरीके से नफरत है, लेकिन अधिक
समय के साथ, बहुत सी बातें उसके पास होती हैं और वह आगे बढ़ें करता है।
क्यों कुछ आलोचकों लगता है कि इस फिल्म के क्रोध की महिमा है मैं नहीं जानता, मर्दाना
व्यवहार, प्रभुत्व और शराब। फिल्म में, कोई भी इन करने के लिए प्रोत्साहित करती है
बातें। दरअसल, अगर मैं सही ढंग से याद है, अपने माता-पिता, भाई, मित्र,
principal-- उन सभी को रोकने के लिए उसे बताओ। वे स्पष्ट रूप से यह ग़लत स्थिति। तथा
वह उस के लिए परिणाम सामने है। कॉलेज से अस्थायी निलंबन, उसकी
पिता उसे घर से बाहर फेंक, एक मामले में उसके खिलाफ दर्ज की गई, खोने
कुछ years-- के लिए अपने चिकित्सा लाइसेंस इन सभी के परिणाम थे उसके
व्यवहार और आदतों। बहुत बाद में, अगर इन कबीर नापसंद करने मनाया, वे
उसके व्यवहार में वृद्धि देखना होगा। उन्होंने कहा कि पीने के बंद हो जाता है, एक छोटे से बटोरता
धैर्य और उनके जीवन पर दर्शाता है। अगर वह था एक पूरी तरह से आप के लिए चरित्र गंदगी
ppl, वह अदालत की सुनवाई के दौरान सच बता दिया नहीं होता। वह नहीं होता
सब पर दोषी महसूस किया है और इस तरह व्यवहार करने के लिए जारी रखा है। के बावजूद
अपने मुद्दों, वह अपने रोगियों के लिए परवाह।
प्रीति के साथ अपने व्यवहार के लिए के रूप में उन्होंने मिठाई और उसके साथ प्यार हो गया था, के सबसे
समय। हाँ, वह उसे दावा किया और सभी शुरुआत में, वह एक बार मजबूर कभी नहीं
उसे कुछ। प्रीति कुछ भी करने के लिए बाध्य नहीं किया गया था, जैसा कि आप देख। अगर वह पसंद नहीं आया
उसके साथ बाहर जा रहा है, वह इसे पाने के जाने से इनकार कर दिया गया होता। लेकिन वह स्पष्ट रूप से
यह पसंद है। यह उसकी व्यक्तिगत पसंद थे। कबीर उसे थप्पड़ मारा लेकिन Pretti उसे थप्पड़ मारा
कई बार too-। यह प्रीति जो उसे चूमने के लिए पहला कदम बनाया गया था। ये था
प्रीति उसे जाने के लिए नहीं विनती की, जो। कि कबीर यह भी कर रहा था? वे दोनों
बहुत सी बातें सामना करना पड़ा। वे अपने सुखद अंत लायक।
प्यार में केवल दो ppl रूप में अच्छी तरह वास्तविकता में शादी की अनुमति दी गई है।</v>
      </c>
      <c r="C34" s="1" t="s">
        <v>4</v>
      </c>
      <c r="D34" s="1" t="s">
        <v>5</v>
      </c>
    </row>
    <row r="35" spans="1:4" ht="13.2" x14ac:dyDescent="0.25">
      <c r="A35" s="1" t="s">
        <v>41</v>
      </c>
      <c r="B35" t="str">
        <f ca="1">IFERROR(__xludf.DUMMYFUNCTION("GOOGLETRANSLATE(B35,""en"",""hi"")"),"जोकर पर एक समीक्षा कृपया")</f>
        <v>जोकर पर एक समीक्षा कृपया</v>
      </c>
      <c r="C35" s="1" t="s">
        <v>4</v>
      </c>
      <c r="D35" s="1" t="s">
        <v>5</v>
      </c>
    </row>
    <row r="36" spans="1:4" ht="13.2" x14ac:dyDescent="0.25">
      <c r="A36" s="1" t="s">
        <v>42</v>
      </c>
      <c r="B36" t="str">
        <f ca="1">IFERROR(__xludf.DUMMYFUNCTION("GOOGLETRANSLATE(B36,""en"",""hi"")"),"9062066365")</f>
        <v>9062066365</v>
      </c>
      <c r="C36" s="1" t="s">
        <v>4</v>
      </c>
      <c r="D36" s="1" t="s">
        <v>5</v>
      </c>
    </row>
    <row r="37" spans="1:4" ht="13.2" x14ac:dyDescent="0.25">
      <c r="A37" s="1" t="s">
        <v>43</v>
      </c>
      <c r="B37" t="str">
        <f ca="1">IFERROR(__xludf.DUMMYFUNCTION("GOOGLETRANSLATE(B37,""en"",""hi"")"),"अपनी इच्छा mahfuz रूप @M एम महफूज़ राा")</f>
        <v>अपनी इच्छा mahfuz रूप @M एम महफूज़ राा</v>
      </c>
      <c r="C37" s="1" t="s">
        <v>4</v>
      </c>
      <c r="D37" s="1" t="s">
        <v>5</v>
      </c>
    </row>
    <row r="38" spans="1:4" ht="13.2" x14ac:dyDescent="0.25">
      <c r="A38" s="1" t="s">
        <v>44</v>
      </c>
      <c r="B38" t="str">
        <f ca="1">IFERROR(__xludf.DUMMYFUNCTION("GOOGLETRANSLATE(B38,""en"",""hi"")"),"यह हर कमीने भारतीय महिला जो नष्ट भी आनंद मिलता है के साथ क्या हो
निर्दोष पुरुषों .....
अच्छा काम जहांगीर।")</f>
        <v>यह हर कमीने भारतीय महिला जो नष्ट भी आनंद मिलता है के साथ क्या हो
निर्दोष पुरुषों .....
अच्छा काम जहांगीर।</v>
      </c>
      <c r="C38" s="1" t="s">
        <v>16</v>
      </c>
      <c r="D38" s="1" t="s">
        <v>8</v>
      </c>
    </row>
    <row r="39" spans="1:4" ht="13.2" x14ac:dyDescent="0.25">
      <c r="A39" s="1" t="s">
        <v>45</v>
      </c>
      <c r="B39" t="str">
        <f ca="1">IFERROR(__xludf.DUMMYFUNCTION("GOOGLETRANSLATE(B39,""en"",""hi"")"),"आजकल अपनी लड़कियों लड़कों से पैसे छीनने के लिए एक चातुर्य बन
परिवार ... यह गलत इस्तेमाल के लिए लड़कियों पर शर्म की बात है।")</f>
        <v>आजकल अपनी लड़कियों लड़कों से पैसे छीनने के लिए एक चातुर्य बन
परिवार ... यह गलत इस्तेमाल के लिए लड़कियों पर शर्म की बात है।</v>
      </c>
      <c r="C39" s="1" t="s">
        <v>35</v>
      </c>
      <c r="D39" s="1" t="s">
        <v>5</v>
      </c>
    </row>
    <row r="40" spans="1:4" ht="13.2" x14ac:dyDescent="0.25">
      <c r="A40" s="1" t="s">
        <v>46</v>
      </c>
      <c r="B40" t="str">
        <f ca="1">IFERROR(__xludf.DUMMYFUNCTION("GOOGLETRANSLATE(B40,""en"",""hi"")"),"यही कारण है कि उसकी लाइन लेने जाता है कि कोई भी नहीं सुनता")</f>
        <v>यही कारण है कि उसकी लाइन लेने जाता है कि कोई भी नहीं सुनता</v>
      </c>
      <c r="C40" s="1" t="s">
        <v>4</v>
      </c>
      <c r="D40" s="1" t="s">
        <v>5</v>
      </c>
    </row>
    <row r="41" spans="1:4" ht="13.2" x14ac:dyDescent="0.25">
      <c r="A41" s="1" t="s">
        <v>47</v>
      </c>
      <c r="B41" t="str">
        <f ca="1">IFERROR(__xludf.DUMMYFUNCTION("GOOGLETRANSLATE(B41,""en"",""hi"")"),"सबसे ईमानदार और विस्तृत समीक्षा यू सर धन्यवाद ♥ ️ गुजरात से।
जय श्री राम")</f>
        <v>सबसे ईमानदार और विस्तृत समीक्षा यू सर धन्यवाद ♥ ️ गुजरात से।
जय श्री राम</v>
      </c>
      <c r="C41" s="1" t="s">
        <v>4</v>
      </c>
      <c r="D41" s="1" t="s">
        <v>5</v>
      </c>
    </row>
    <row r="42" spans="1:4" ht="13.2" x14ac:dyDescent="0.25">
      <c r="A42" s="1" t="s">
        <v>48</v>
      </c>
      <c r="B42" t="str">
        <f ca="1">IFERROR(__xludf.DUMMYFUNCTION("GOOGLETRANSLATE(B42,""en"",""hi"")"),"गलती करता है, तो अंधा, gynocentric कानूनी प्रणाली।")</f>
        <v>गलती करता है, तो अंधा, gynocentric कानूनी प्रणाली।</v>
      </c>
      <c r="C42" s="1" t="s">
        <v>35</v>
      </c>
      <c r="D42" s="1" t="s">
        <v>5</v>
      </c>
    </row>
    <row r="43" spans="1:4" ht="13.2" x14ac:dyDescent="0.25">
      <c r="A43" s="1" t="s">
        <v>49</v>
      </c>
      <c r="B43" t="str">
        <f ca="1">IFERROR(__xludf.DUMMYFUNCTION("GOOGLETRANSLATE(B43,""en"",""hi"")"),"बस इसे टाइम पास ले .. और कुछ नहीं")</f>
        <v>बस इसे टाइम पास ले .. और कुछ नहीं</v>
      </c>
      <c r="C43" s="1" t="s">
        <v>4</v>
      </c>
      <c r="D43" s="1" t="s">
        <v>5</v>
      </c>
    </row>
    <row r="44" spans="1:4" ht="13.2" x14ac:dyDescent="0.25">
      <c r="A44" s="1" t="s">
        <v>50</v>
      </c>
      <c r="B44" t="str">
        <f ca="1">IFERROR(__xludf.DUMMYFUNCTION("GOOGLETRANSLATE(B44,""en"",""hi"")"),"वीडियो की रिपोर्ट")</f>
        <v>वीडियो की रिपोर्ट</v>
      </c>
      <c r="C44" s="1" t="s">
        <v>4</v>
      </c>
      <c r="D44" s="1" t="s">
        <v>5</v>
      </c>
    </row>
    <row r="45" spans="1:4" ht="13.2" x14ac:dyDescent="0.25">
      <c r="A45" s="1" t="s">
        <v>51</v>
      </c>
      <c r="B45" t="str">
        <f ca="1">IFERROR(__xludf.DUMMYFUNCTION("GOOGLETRANSLATE(B45,""en"",""hi"")"),"औरत एक चुड़ैल अवतार की तरह दिखता है।")</f>
        <v>औरत एक चुड़ैल अवतार की तरह दिखता है।</v>
      </c>
      <c r="C45" s="1" t="s">
        <v>4</v>
      </c>
      <c r="D45" s="1" t="s">
        <v>5</v>
      </c>
    </row>
    <row r="46" spans="1:4" ht="13.2" x14ac:dyDescent="0.25">
      <c r="A46" s="1" t="s">
        <v>52</v>
      </c>
      <c r="B46" t="str">
        <f ca="1">IFERROR(__xludf.DUMMYFUNCTION("GOOGLETRANSLATE(B46,""en"",""hi"")"),"बहुत बढ़िया...! उर काम कर रोक नहीं ... ठीक है")</f>
        <v>बहुत बढ़िया...! उर काम कर रोक नहीं ... ठीक है</v>
      </c>
      <c r="C46" s="1" t="s">
        <v>4</v>
      </c>
      <c r="D46" s="1" t="s">
        <v>5</v>
      </c>
    </row>
    <row r="47" spans="1:4" ht="13.2" x14ac:dyDescent="0.25">
      <c r="A47" s="1" t="s">
        <v>53</v>
      </c>
      <c r="B47" t="str">
        <f ca="1">IFERROR(__xludf.DUMMYFUNCTION("GOOGLETRANSLATE(B47,""en"",""hi"")"),"मैं तुमसे प्यार करता मिया")</f>
        <v>मैं तुमसे प्यार करता मिया</v>
      </c>
      <c r="C47" s="1" t="s">
        <v>4</v>
      </c>
      <c r="D47" s="1" t="s">
        <v>5</v>
      </c>
    </row>
    <row r="48" spans="1:4" ht="13.2" x14ac:dyDescent="0.25">
      <c r="A48" s="1" t="s">
        <v>54</v>
      </c>
      <c r="B48" t="str">
        <f ca="1">IFERROR(__xludf.DUMMYFUNCTION("GOOGLETRANSLATE(B48,""en"",""hi"")"),"अभिव्यक्ति की स्वतंत्रता मेरे। वह चूसना करने के लिए अरुंधति रॉय एक बड़ा केले दे देंगे
यह आनंद और वह चुप रहेंगे। वह कर रही है खुद के लिए युवा देखने के लिए
युवा केले आकर्षित करते हैं।")</f>
        <v>अभिव्यक्ति की स्वतंत्रता मेरे। वह चूसना करने के लिए अरुंधति रॉय एक बड़ा केले दे देंगे
यह आनंद और वह चुप रहेंगे। वह कर रही है खुद के लिए युवा देखने के लिए
युवा केले आकर्षित करते हैं।</v>
      </c>
      <c r="C48" s="1" t="s">
        <v>35</v>
      </c>
      <c r="D48" s="1" t="s">
        <v>8</v>
      </c>
    </row>
    <row r="49" spans="1:4" ht="13.2" x14ac:dyDescent="0.25">
      <c r="A49" s="1" t="s">
        <v>55</v>
      </c>
      <c r="B49" t="str">
        <f ca="1">IFERROR(__xludf.DUMMYFUNCTION("GOOGLETRANSLATE(B49,""en"",""hi"")"),"बहुत अच्छी तरह से इस आदमी को सलामी किया 🙏🙏🙏")</f>
        <v>बहुत अच्छी तरह से इस आदमी को सलामी किया 🙏🙏🙏</v>
      </c>
      <c r="C49" s="1" t="s">
        <v>4</v>
      </c>
      <c r="D49" s="1" t="s">
        <v>5</v>
      </c>
    </row>
    <row r="50" spans="1:4" ht="13.2" x14ac:dyDescent="0.25">
      <c r="A50" s="1" t="s">
        <v>56</v>
      </c>
      <c r="B50" t="str">
        <f ca="1">IFERROR(__xludf.DUMMYFUNCTION("GOOGLETRANSLATE(B50,""en"",""hi"")"),"आप सही हे।")</f>
        <v>आप सही हे।</v>
      </c>
      <c r="C50" s="1" t="s">
        <v>4</v>
      </c>
      <c r="D50" s="1" t="s">
        <v>5</v>
      </c>
    </row>
    <row r="51" spans="1:4" ht="13.2" x14ac:dyDescent="0.25">
      <c r="A51" s="1" t="s">
        <v>57</v>
      </c>
      <c r="B51" t="str">
        <f ca="1">IFERROR(__xludf.DUMMYFUNCTION("GOOGLETRANSLATE(B51,""en"",""hi"")"),"Sir..I अपने वीडियो देखने के प्यार करता था मैं एक नियमित दर्शक था .. लेकिन कृपया रोक
इन बातों को व्यक्तिगत बनाने .. आप एक समीक्षक हैं .. इन बातों को नहीं कर रहे हैं
आप से उम्मीद है .. मैं एक नारीवादी नहीं कर रहा हूँ .. लेकिन एक औरत का सम्मान न क्या है
.. म"&amp;"ानवता के रूप में जानता है किसी भी नारीवाद के अंतर्गत आता है .. एक और मानव का सम्मान है नहीं
नारीवाद .. मैं इस movie..I की वजह से व्यक्तिगत नहीं मिल रहा है आशा है कि तुम नहीं
भी .. यहां तक ​​कि मुझे नफरत है ""तथाकथित नारीवादियों"" लेकिन यह है कि बारे में न"&amp;"हीं है .. यह बुनियादी है
सर .. मुझे आशा है कि आप इसे पाने के .. मैं एक मेडिकल छात्र हूँ .. औरत जो एक हो जाएगा
डॉक्टर .. शक्ति होनी चाहिए वह .. प्यार हमें देने के लिए माना जाता है नहीं था
शक्ति .. नहीं जिस तरह से यह उसे उदास महसूस किए गए .. यह विषाक्त उसके"&amp;" लिए बहुत था")</f>
        <v>Sir..I अपने वीडियो देखने के प्यार करता था मैं एक नियमित दर्शक था .. लेकिन कृपया रोक
इन बातों को व्यक्तिगत बनाने .. आप एक समीक्षक हैं .. इन बातों को नहीं कर रहे हैं
आप से उम्मीद है .. मैं एक नारीवादी नहीं कर रहा हूँ .. लेकिन एक औरत का सम्मान न क्या है
.. मानवता के रूप में जानता है किसी भी नारीवाद के अंतर्गत आता है .. एक और मानव का सम्मान है नहीं
नारीवाद .. मैं इस movie..I की वजह से व्यक्तिगत नहीं मिल रहा है आशा है कि तुम नहीं
भी .. यहां तक ​​कि मुझे नफरत है "तथाकथित नारीवादियों" लेकिन यह है कि बारे में नहीं है .. यह बुनियादी है
सर .. मुझे आशा है कि आप इसे पाने के .. मैं एक मेडिकल छात्र हूँ .. औरत जो एक हो जाएगा
डॉक्टर .. शक्ति होनी चाहिए वह .. प्यार हमें देने के लिए माना जाता है नहीं था
शक्ति .. नहीं जिस तरह से यह उसे उदास महसूस किए गए .. यह विषाक्त उसके लिए बहुत था</v>
      </c>
      <c r="C51" s="1" t="s">
        <v>4</v>
      </c>
      <c r="D51" s="1" t="s">
        <v>5</v>
      </c>
    </row>
    <row r="52" spans="1:4" ht="13.2" x14ac:dyDescent="0.25">
      <c r="A52" s="1" t="s">
        <v>58</v>
      </c>
      <c r="B52" t="str">
        <f ca="1">IFERROR(__xludf.DUMMYFUNCTION("GOOGLETRANSLATE(B52,""en"",""hi"")"),"Wri8")</f>
        <v>Wri8</v>
      </c>
      <c r="C52" s="1" t="s">
        <v>4</v>
      </c>
      <c r="D52" s="1" t="s">
        <v>5</v>
      </c>
    </row>
    <row r="53" spans="1:4" ht="13.2" x14ac:dyDescent="0.25">
      <c r="A53" s="1" t="s">
        <v>59</v>
      </c>
      <c r="B53" t="str">
        <f ca="1">IFERROR(__xludf.DUMMYFUNCTION("GOOGLETRANSLATE(B53,""en"",""hi"")"),"बुद्धिजीवियों और तथाकथित सेकुलर अधिक अशिक्षित हैं और अनपढ़
लोग।
कभी ट्रस्ट उन्हें")</f>
        <v>बुद्धिजीवियों और तथाकथित सेकुलर अधिक अशिक्षित हैं और अनपढ़
लोग।
कभी ट्रस्ट उन्हें</v>
      </c>
      <c r="C53" s="1" t="s">
        <v>4</v>
      </c>
      <c r="D53" s="1" t="s">
        <v>5</v>
      </c>
    </row>
    <row r="54" spans="1:4" ht="13.2" x14ac:dyDescent="0.25">
      <c r="A54" s="1" t="s">
        <v>60</v>
      </c>
      <c r="B54" t="str">
        <f ca="1">IFERROR(__xludf.DUMMYFUNCTION("GOOGLETRANSLATE(B54,""en"",""hi"")"),"** सर पुस्तकों के नाम है जो आप मानसिकता विकसित करने के लिए पढ़ने के लिए अपलोड करें
यह..**
कृपया कृपया कृपया कृपया")</f>
        <v>** सर पुस्तकों के नाम है जो आप मानसिकता विकसित करने के लिए पढ़ने के लिए अपलोड करें
यह..**
कृपया कृपया कृपया कृपया</v>
      </c>
      <c r="C54" s="1" t="s">
        <v>4</v>
      </c>
      <c r="D54" s="1" t="s">
        <v>5</v>
      </c>
    </row>
    <row r="55" spans="1:4" ht="13.2" x14ac:dyDescent="0.25">
      <c r="A55" s="1" t="s">
        <v>61</v>
      </c>
      <c r="B55" t="str">
        <f ca="1">IFERROR(__xludf.DUMMYFUNCTION("GOOGLETRANSLATE(B55,""en"",""hi"")"),"Gosami आरएसएस ajant है।")</f>
        <v>Gosami आरएसएस ajant है।</v>
      </c>
      <c r="C55" s="1" t="s">
        <v>4</v>
      </c>
      <c r="D55" s="1" t="s">
        <v>5</v>
      </c>
    </row>
    <row r="56" spans="1:4" ht="13.2" x14ac:dyDescent="0.25">
      <c r="A56" s="1" t="s">
        <v>62</v>
      </c>
      <c r="B56" t="str">
        <f ca="1">IFERROR(__xludf.DUMMYFUNCTION("GOOGLETRANSLATE(B56,""en"",""hi"")"),"@Robinson राइट सबसे अच्छा जागरूकता के लिए भारतीय यूट्यूब चैनल मेरे हिसाब से
1.swetabh गंगवार
2.salil jamdar
3. सत्य शो
4.sandeep माहेश्वरी")</f>
        <v>@Robinson राइट सबसे अच्छा जागरूकता के लिए भारतीय यूट्यूब चैनल मेरे हिसाब से
1.swetabh गंगवार
2.salil jamdar
3. सत्य शो
4.sandeep माहेश्वरी</v>
      </c>
      <c r="C56" s="1" t="s">
        <v>4</v>
      </c>
      <c r="D56" s="1" t="s">
        <v>5</v>
      </c>
    </row>
    <row r="57" spans="1:4" ht="13.2" x14ac:dyDescent="0.25">
      <c r="A57" s="1" t="s">
        <v>63</v>
      </c>
      <c r="B57" t="str">
        <f ca="1">IFERROR(__xludf.DUMMYFUNCTION("GOOGLETRANSLATE(B57,""en"",""hi"")"),"thankyou बोली कि क्या आप यहां वापस रख के लिए यह मुझे मदद की।")</f>
        <v>thankyou बोली कि क्या आप यहां वापस रख के लिए यह मुझे मदद की।</v>
      </c>
      <c r="C57" s="1" t="s">
        <v>4</v>
      </c>
      <c r="D57" s="1" t="s">
        <v>5</v>
      </c>
    </row>
    <row r="58" spans="1:4" ht="13.2" x14ac:dyDescent="0.25">
      <c r="A58" s="1" t="s">
        <v>64</v>
      </c>
      <c r="B58" t="str">
        <f ca="1">IFERROR(__xludf.DUMMYFUNCTION("GOOGLETRANSLATE(B58,""en"",""hi"")"),"शोर शोर शोर")</f>
        <v>शोर शोर शोर</v>
      </c>
      <c r="C58" s="1" t="s">
        <v>4</v>
      </c>
      <c r="D58" s="1" t="s">
        <v>5</v>
      </c>
    </row>
    <row r="59" spans="1:4" ht="13.2" x14ac:dyDescent="0.25">
      <c r="A59" s="1" t="s">
        <v>65</v>
      </c>
      <c r="B59" t="str">
        <f ca="1">IFERROR(__xludf.DUMMYFUNCTION("GOOGLETRANSLATE(B59,""en"",""hi"")"),"बॉलीवुड के अलावा कुछ नहीं एक बड़ा कमबख्त बकवास है ... उन्हें गंभीरता से नहीं लेते हैं ... मैं
नहीं है। हाँ उनमें से कुछ काफी अच्छा कर रहे हैं। लेकिन उनमें से केवल कुछ। देखना
विवेक सलाह दी।")</f>
        <v>बॉलीवुड के अलावा कुछ नहीं एक बड़ा कमबख्त बकवास है ... उन्हें गंभीरता से नहीं लेते हैं ... मैं
नहीं है। हाँ उनमें से कुछ काफी अच्छा कर रहे हैं। लेकिन उनमें से केवल कुछ। देखना
विवेक सलाह दी।</v>
      </c>
      <c r="C59" s="1" t="s">
        <v>4</v>
      </c>
      <c r="D59" s="1" t="s">
        <v>5</v>
      </c>
    </row>
    <row r="60" spans="1:4" ht="13.2" x14ac:dyDescent="0.25">
      <c r="A60" s="1" t="s">
        <v>66</v>
      </c>
      <c r="B60" t="str">
        <f ca="1">IFERROR(__xludf.DUMMYFUNCTION("GOOGLETRANSLATE(B60,""en"",""hi"")"),"तो कहा जाता है बुद्धिजीवियों की एम सी")</f>
        <v>तो कहा जाता है बुद्धिजीवियों की एम सी</v>
      </c>
      <c r="C60" s="1" t="s">
        <v>16</v>
      </c>
      <c r="D60" s="1" t="s">
        <v>8</v>
      </c>
    </row>
    <row r="61" spans="1:4" ht="13.2" x14ac:dyDescent="0.25">
      <c r="A61" s="1" t="s">
        <v>67</v>
      </c>
      <c r="B61" t="str">
        <f ca="1">IFERROR(__xludf.DUMMYFUNCTION("GOOGLETRANSLATE(B61,""en"",""hi"")"),"rNPR डाटाबेस सभी डेटा के साथ पॉप्युलेट होना चाहिए, भारत अगले दुनिया बनाने के लिए आवश्यक
संभव के रूप में जल्दी के रूप में शक्ति")</f>
        <v>rNPR डाटाबेस सभी डेटा के साथ पॉप्युलेट होना चाहिए, भारत अगले दुनिया बनाने के लिए आवश्यक
संभव के रूप में जल्दी के रूप में शक्ति</v>
      </c>
      <c r="C61" s="1" t="s">
        <v>4</v>
      </c>
      <c r="D61" s="1" t="s">
        <v>5</v>
      </c>
    </row>
    <row r="62" spans="1:4" ht="13.2" x14ac:dyDescent="0.25">
      <c r="A62" s="1" t="s">
        <v>68</v>
      </c>
      <c r="B62" t="str">
        <f ca="1">IFERROR(__xludf.DUMMYFUNCTION("GOOGLETRANSLATE(B62,""en"",""hi"")"),"hahahahaha nyc vryy ..👌👌😂😂")</f>
        <v>hahahahaha nyc vryy ..👌👌😂😂</v>
      </c>
      <c r="C62" s="1" t="s">
        <v>4</v>
      </c>
      <c r="D62" s="1" t="s">
        <v>5</v>
      </c>
    </row>
    <row r="63" spans="1:4" ht="13.2" x14ac:dyDescent="0.25">
      <c r="A63" s="1" t="s">
        <v>69</v>
      </c>
      <c r="B63" t="str">
        <f ca="1">IFERROR(__xludf.DUMMYFUNCTION("GOOGLETRANSLATE(B63,""en"",""hi"")"),"Naci तो")</f>
        <v>Naci तो</v>
      </c>
      <c r="C63" s="1" t="s">
        <v>4</v>
      </c>
      <c r="D63" s="1" t="s">
        <v>5</v>
      </c>
    </row>
    <row r="64" spans="1:4" ht="13.2" x14ac:dyDescent="0.25">
      <c r="A64" s="1" t="s">
        <v>70</v>
      </c>
      <c r="B64" t="str">
        <f ca="1">IFERROR(__xludf.DUMMYFUNCTION("GOOGLETRANSLATE(B64,""en"",""hi"")"),"** Ayushmaan Khuraana बॉलीवुड में सबसे अच्छी बात है **")</f>
        <v>** Ayushmaan Khuraana बॉलीवुड में सबसे अच्छी बात है **</v>
      </c>
      <c r="C64" s="1" t="s">
        <v>4</v>
      </c>
      <c r="D64" s="1" t="s">
        <v>5</v>
      </c>
    </row>
    <row r="65" spans="1:4" ht="13.2" x14ac:dyDescent="0.25">
      <c r="A65" s="1" t="s">
        <v>71</v>
      </c>
      <c r="B65" t="str">
        <f ca="1">IFERROR(__xludf.DUMMYFUNCTION("GOOGLETRANSLATE(B65,""en"",""hi"")"),"सोम गेमर")</f>
        <v>सोम गेमर</v>
      </c>
      <c r="C65" s="1" t="s">
        <v>4</v>
      </c>
      <c r="D65" s="1" t="s">
        <v>5</v>
      </c>
    </row>
    <row r="66" spans="1:4" ht="13.2" x14ac:dyDescent="0.25">
      <c r="A66" s="1" t="s">
        <v>72</v>
      </c>
      <c r="B66" t="str">
        <f ca="1">IFERROR(__xludf.DUMMYFUNCTION("GOOGLETRANSLATE(B66,""en"",""hi"")"),"वह Phyctric मदद के कुछ प्रकार की जरूरत है।")</f>
        <v>वह Phyctric मदद के कुछ प्रकार की जरूरत है।</v>
      </c>
      <c r="C66" s="1" t="s">
        <v>4</v>
      </c>
      <c r="D66" s="1" t="s">
        <v>5</v>
      </c>
    </row>
    <row r="67" spans="1:4" ht="13.2" x14ac:dyDescent="0.25">
      <c r="A67" s="1" t="s">
        <v>73</v>
      </c>
      <c r="B67" t="str">
        <f ca="1">IFERROR(__xludf.DUMMYFUNCTION("GOOGLETRANSLATE(B67,""en"",""hi"")"),"पता चला है कि यहां तक ​​कि कुछ लड़कों कबीर सिंह नापसंद कर सकते हैं खुशी है कि ...... यह जानना अच्छा है")</f>
        <v>पता चला है कि यहां तक ​​कि कुछ लड़कों कबीर सिंह नापसंद कर सकते हैं खुशी है कि ...... यह जानना अच्छा है</v>
      </c>
      <c r="C67" s="1" t="s">
        <v>4</v>
      </c>
      <c r="D67" s="1" t="s">
        <v>5</v>
      </c>
    </row>
    <row r="68" spans="1:4" ht="13.2" x14ac:dyDescent="0.25">
      <c r="A68" s="1" t="s">
        <v>74</v>
      </c>
      <c r="B68" t="str">
        <f ca="1">IFERROR(__xludf.DUMMYFUNCTION("GOOGLETRANSLATE(B68,""en"",""hi"")"),"कृपया सर पर ""Mangalayan मूवी"" कुछ बिन्दुओं पर वीडियो बनाओ।
अच्छी फिल्म है, लेकिन कुछ दृश्यों से पता चलता है कट्टरपंथी नारीवाद को छूना निजी भाग की तरह
पुरुषों, मेट्रो आदि पर पुरुषों को पीटने की")</f>
        <v>कृपया सर पर "Mangalayan मूवी" कुछ बिन्दुओं पर वीडियो बनाओ।
अच्छी फिल्म है, लेकिन कुछ दृश्यों से पता चलता है कट्टरपंथी नारीवाद को छूना निजी भाग की तरह
पुरुषों, मेट्रो आदि पर पुरुषों को पीटने की</v>
      </c>
      <c r="C68" s="1" t="s">
        <v>4</v>
      </c>
      <c r="D68" s="1" t="s">
        <v>5</v>
      </c>
    </row>
    <row r="69" spans="1:4" ht="13.2" x14ac:dyDescent="0.25">
      <c r="A69" s="1" t="s">
        <v>75</v>
      </c>
      <c r="B69" t="str">
        <f ca="1">IFERROR(__xludf.DUMMYFUNCTION("GOOGLETRANSLATE(B69,""en"",""hi"")"),"आप वास्तविकता से दूर होते हैं और बहुत कम ज्ञान है ... आप केवल पर केंद्रित
सतह ... बहुत दुर्भाग्यपूर्ण")</f>
        <v>आप वास्तविकता से दूर होते हैं और बहुत कम ज्ञान है ... आप केवल पर केंद्रित
सतह ... बहुत दुर्भाग्यपूर्ण</v>
      </c>
      <c r="C69" s="1" t="s">
        <v>35</v>
      </c>
      <c r="D69" s="1" t="s">
        <v>5</v>
      </c>
    </row>
    <row r="70" spans="1:4" ht="13.2" x14ac:dyDescent="0.25">
      <c r="A70" s="1" t="s">
        <v>76</v>
      </c>
      <c r="B70" t="str">
        <f ca="1">IFERROR(__xludf.DUMMYFUNCTION("GOOGLETRANSLATE(B70,""en"",""hi"")"),"यह सिर्फ एक नाटक करता है, तो देख कर यह आनंद है उर दिलचस्पी नहीं तो घड़ी नहीं है
वास्तविक जीवन से इसकी तुलना नहीं है
जिस तरह से वे फिल्म में अभिनय किया देखें, उनकी कड़ी मेहनत करने के लिए फिल्म")</f>
        <v>यह सिर्फ एक नाटक करता है, तो देख कर यह आनंद है उर दिलचस्पी नहीं तो घड़ी नहीं है
वास्तविक जीवन से इसकी तुलना नहीं है
जिस तरह से वे फिल्म में अभिनय किया देखें, उनकी कड़ी मेहनत करने के लिए फिल्म</v>
      </c>
      <c r="C70" s="1" t="s">
        <v>35</v>
      </c>
      <c r="D70" s="1" t="s">
        <v>5</v>
      </c>
    </row>
    <row r="71" spans="1:4" ht="13.2" x14ac:dyDescent="0.25">
      <c r="A71" s="1" t="s">
        <v>77</v>
      </c>
      <c r="B71" t="str">
        <f ca="1">IFERROR(__xludf.DUMMYFUNCTION("GOOGLETRANSLATE(B71,""en"",""hi"")"),"मैं एक कबीर सिंह प्रशंसक नहीं हूँ, लेकिन मुझे लगता है कि आप भी इसे खींच रहे हैं
आप फिल्मों और गॉडफादर, बीमार blinders की तरह टीवी श्रृंखला के लिए much.according
के रूप में वे violence.evrything महिमामंडन नहीं होना चाहिए कभी नहीं किया जाना चाहिए था
संदेश औ"&amp;"र all.it के irritating.akshya कुमार से जुड़ा आजकल यह क्या कर रहा है
और यह बहुत कमबख्त परेशान है।")</f>
        <v>मैं एक कबीर सिंह प्रशंसक नहीं हूँ, लेकिन मुझे लगता है कि आप भी इसे खींच रहे हैं
आप फिल्मों और गॉडफादर, बीमार blinders की तरह टीवी श्रृंखला के लिए much.according
के रूप में वे violence.evrything महिमामंडन नहीं होना चाहिए कभी नहीं किया जाना चाहिए था
संदेश और all.it के irritating.akshya कुमार से जुड़ा आजकल यह क्या कर रहा है
और यह बहुत कमबख्त परेशान है।</v>
      </c>
      <c r="C71" s="1" t="s">
        <v>16</v>
      </c>
      <c r="D71" s="1" t="s">
        <v>5</v>
      </c>
    </row>
    <row r="72" spans="1:4" ht="13.2" x14ac:dyDescent="0.25">
      <c r="A72" s="1" t="s">
        <v>78</v>
      </c>
      <c r="B72" t="str">
        <f ca="1">IFERROR(__xludf.DUMMYFUNCTION("GOOGLETRANSLATE(B72,""en"",""hi"")"),"वाह .... भारत में दिन ब दिन प्रगति पर है .... अब के लिए एक और जिम्मेदारी
भारतीय माता-पिता अपने लड़कियों के लिए पत्नी अपने बेटों के लिए पति और देखने के लिए .......
तब समलैंगिक जोड़ी सरोगेसी से जन्म बच्चों दे देंगे ....
क्या, बच्चों को जो पता नहीं होगा जो अ"&amp;"पने मां .. लोग साथ क्या होगा
कृपया, ईमानदारी से कहता हूं, जो बच्चों के लिए एक में अपने माता-पिता को देखने के
जटिल संबंध है कि वे कैसे गिर गया .... अब कैसे बच्चों जब गिर गया होगा
वे अपने जन्म के बारे में सच्चाई पता चल जाएगा ..... वे अपनी माँ के नहीं मिलेगा"&amp;"
प्यार ..... क्यों वे से प्यार पाने के लिए सही से वंचित किया जाएगा उनके
मां। संबंध के अपने आधे से दूर कर रहे हैं में कटौती की जाएगी उनके
पिता की या माँ की। आप इस जघन्य कार्य समर्थन कर रहे हैं। कृपया, लगता है
गहरा")</f>
        <v>वाह .... भारत में दिन ब दिन प्रगति पर है .... अब के लिए एक और जिम्मेदारी
भारतीय माता-पिता अपने लड़कियों के लिए पत्नी अपने बेटों के लिए पति और देखने के लिए .......
तब समलैंगिक जोड़ी सरोगेसी से जन्म बच्चों दे देंगे ....
क्या, बच्चों को जो पता नहीं होगा जो अपने मां .. लोग साथ क्या होगा
कृपया, ईमानदारी से कहता हूं, जो बच्चों के लिए एक में अपने माता-पिता को देखने के
जटिल संबंध है कि वे कैसे गिर गया .... अब कैसे बच्चों जब गिर गया होगा
वे अपने जन्म के बारे में सच्चाई पता चल जाएगा ..... वे अपनी माँ के नहीं मिलेगा
प्यार ..... क्यों वे से प्यार पाने के लिए सही से वंचित किया जाएगा उनके
मां। संबंध के अपने आधे से दूर कर रहे हैं में कटौती की जाएगी उनके
पिता की या माँ की। आप इस जघन्य कार्य समर्थन कर रहे हैं। कृपया, लगता है
गहरा</v>
      </c>
      <c r="C72" s="1" t="s">
        <v>4</v>
      </c>
      <c r="D72" s="1" t="s">
        <v>8</v>
      </c>
    </row>
    <row r="73" spans="1:4" ht="13.2" x14ac:dyDescent="0.25">
      <c r="A73" s="1" t="s">
        <v>79</v>
      </c>
      <c r="B73" t="str">
        <f ca="1">IFERROR(__xludf.DUMMYFUNCTION("GOOGLETRANSLATE(B73,""en"",""hi"")"),"अपनी सामग्री की तरह है ... लेकिन आप इस पूरी तरह से गलत है।
वहाँ सहानुभूति या की तरह एक चरित्र की स्तुति के किसी भी प्रकार नहीं होना चाहिए
कबीर सिंह - वह सब कुछ है कि आज के युवाओं नहीं होना चाहिए है -
शराबी, नशेड़ी, किसी के लिए भी शून्य सम्मान, लोगों को"&amp;" मार ... वह है
एक इंसान का सिर्फ एक हॉरर ... और यह दुख की बात कॉलेज जाने वालों को प्रेरित हो जाता है
और इस तरह की चीजों से प्रभावित है और यह से आकर्षित हो और इन सब बातों से करते हैं।
अत्यधिक दुखी।
फिल्म के केवल बचत अनुग्रह प्रीती ... जो हालांकि शायद ही"&amp;" कोई है
स्क्रीन टाइम।
यह नारीवादी या उदार प्रतिक्रिया के साथ कुछ नहीं मिला है ...
एक के अपने बेटे या भाई चाहते हैं किसी को भी कबीर सिंह की तरह बनना?")</f>
        <v>अपनी सामग्री की तरह है ... लेकिन आप इस पूरी तरह से गलत है।
वहाँ सहानुभूति या की तरह एक चरित्र की स्तुति के किसी भी प्रकार नहीं होना चाहिए
कबीर सिंह - वह सब कुछ है कि आज के युवाओं नहीं होना चाहिए है -
शराबी, नशेड़ी, किसी के लिए भी शून्य सम्मान, लोगों को मार ... वह है
एक इंसान का सिर्फ एक हॉरर ... और यह दुख की बात कॉलेज जाने वालों को प्रेरित हो जाता है
और इस तरह की चीजों से प्रभावित है और यह से आकर्षित हो और इन सब बातों से करते हैं।
अत्यधिक दुखी।
फिल्म के केवल बचत अनुग्रह प्रीती ... जो हालांकि शायद ही कोई है
स्क्रीन टाइम।
यह नारीवादी या उदार प्रतिक्रिया के साथ कुछ नहीं मिला है ...
एक के अपने बेटे या भाई चाहते हैं किसी को भी कबीर सिंह की तरह बनना?</v>
      </c>
      <c r="C73" s="1" t="s">
        <v>35</v>
      </c>
      <c r="D73" s="1" t="s">
        <v>5</v>
      </c>
    </row>
    <row r="74" spans="1:4" ht="13.2" x14ac:dyDescent="0.25">
      <c r="A74" s="1" t="s">
        <v>80</v>
      </c>
      <c r="B74" t="str">
        <f ca="1">IFERROR(__xludf.DUMMYFUNCTION("GOOGLETRANSLATE(B74,""en"",""hi"")"),"एन कश्मीर चौधरी आप कम्युनिस्ट कर रहे हैं! कम्युनिस्टों की कोई संदेह नहीं है, संख्या में वृद्धि हुई
जैसे आप एक बर्बर स्तर पर भारत ले लिया है! यह लगभग एक तरह बर्ताव कर रही है
आतंकवादी चीन या एन.के.!")</f>
        <v>एन कश्मीर चौधरी आप कम्युनिस्ट कर रहे हैं! कम्युनिस्टों की कोई संदेह नहीं है, संख्या में वृद्धि हुई
जैसे आप एक बर्बर स्तर पर भारत ले लिया है! यह लगभग एक तरह बर्ताव कर रही है
आतंकवादी चीन या एन.के.!</v>
      </c>
      <c r="C74" s="1" t="s">
        <v>4</v>
      </c>
      <c r="D74" s="1" t="s">
        <v>5</v>
      </c>
    </row>
    <row r="75" spans="1:4" ht="13.2" x14ac:dyDescent="0.25">
      <c r="A75" s="1" t="s">
        <v>81</v>
      </c>
      <c r="B75" t="str">
        <f ca="1">IFERROR(__xludf.DUMMYFUNCTION("GOOGLETRANSLATE(B75,""en"",""hi"")"),"मैं अपने सकारात्मकता प्यार .... ❤and personality❤")</f>
        <v>मैं अपने सकारात्मकता प्यार .... ❤and personality❤</v>
      </c>
      <c r="C75" s="1" t="s">
        <v>4</v>
      </c>
      <c r="D75" s="1" t="s">
        <v>5</v>
      </c>
    </row>
    <row r="76" spans="1:4" ht="13.2" x14ac:dyDescent="0.25">
      <c r="A76" s="1" t="s">
        <v>82</v>
      </c>
      <c r="B76" t="str">
        <f ca="1">IFERROR(__xludf.DUMMYFUNCTION("GOOGLETRANSLATE(B76,""en"",""hi"")"),"amazing😂")</f>
        <v>amazing😂</v>
      </c>
      <c r="C76" s="1" t="s">
        <v>4</v>
      </c>
      <c r="D76" s="1" t="s">
        <v>5</v>
      </c>
    </row>
    <row r="77" spans="1:4" ht="13.2" x14ac:dyDescent="0.25">
      <c r="A77" s="1" t="s">
        <v>83</v>
      </c>
      <c r="B77" t="str">
        <f ca="1">IFERROR(__xludf.DUMMYFUNCTION("GOOGLETRANSLATE(B77,""en"",""hi"")"),"मैं समलैंगिक हूँ और मैं बहुत गर्व समलैंगिक होना कर रहा हूँ .....")</f>
        <v>मैं समलैंगिक हूँ और मैं बहुत गर्व समलैंगिक होना कर रहा हूँ .....</v>
      </c>
      <c r="C77" s="1" t="s">
        <v>4</v>
      </c>
      <c r="D77" s="1" t="s">
        <v>5</v>
      </c>
    </row>
    <row r="78" spans="1:4" ht="13.2" x14ac:dyDescent="0.25">
      <c r="A78" s="1" t="s">
        <v>84</v>
      </c>
      <c r="B78" t="str">
        <f ca="1">IFERROR(__xludf.DUMMYFUNCTION("GOOGLETRANSLATE(B78,""en"",""hi"")"),"gud")</f>
        <v>gud</v>
      </c>
      <c r="C78" s="1" t="s">
        <v>4</v>
      </c>
      <c r="D78" s="1" t="s">
        <v>5</v>
      </c>
    </row>
    <row r="79" spans="1:4" ht="13.2" x14ac:dyDescent="0.25">
      <c r="A79" s="1" t="s">
        <v>85</v>
      </c>
      <c r="B79" t="str">
        <f ca="1">IFERROR(__xludf.DUMMYFUNCTION("GOOGLETRANSLATE(B79,""en"",""hi"")"),"वाह 😍😍😍😍😍love प्यार है ..... क्योंकि मैं समलैंगिक मैं प्यार कामुकता और लिंग हूँ
पहचान")</f>
        <v>वाह 😍😍😍😍😍love प्यार है ..... क्योंकि मैं समलैंगिक मैं प्यार कामुकता और लिंग हूँ
पहचान</v>
      </c>
      <c r="C79" s="1" t="s">
        <v>4</v>
      </c>
      <c r="D79" s="1" t="s">
        <v>5</v>
      </c>
    </row>
    <row r="80" spans="1:4" ht="13.2" x14ac:dyDescent="0.25">
      <c r="A80" s="1" t="s">
        <v>86</v>
      </c>
      <c r="B80" t="str">
        <f ca="1">IFERROR(__xludf.DUMMYFUNCTION("GOOGLETRANSLATE(B80,""en"",""hi"")"),"बेहतर किसी भी आलोचकों की तुलना में आप ""बॉलीवुड"" की समीक्षा की 👍")</f>
        <v>बेहतर किसी भी आलोचकों की तुलना में आप "बॉलीवुड" की समीक्षा की 👍</v>
      </c>
      <c r="C80" s="1" t="s">
        <v>4</v>
      </c>
      <c r="D80" s="1" t="s">
        <v>5</v>
      </c>
    </row>
    <row r="81" spans="1:4" ht="13.2" x14ac:dyDescent="0.25">
      <c r="A81" s="1" t="s">
        <v>87</v>
      </c>
      <c r="B81" t="str">
        <f ca="1">IFERROR(__xludf.DUMMYFUNCTION("GOOGLETRANSLATE(B81,""en"",""hi"")"),"Well..u're कितना प्यारा")</f>
        <v>Well..u're कितना प्यारा</v>
      </c>
      <c r="C81" s="1" t="s">
        <v>4</v>
      </c>
      <c r="D81" s="1" t="s">
        <v>5</v>
      </c>
    </row>
    <row r="82" spans="1:4" ht="13.2" x14ac:dyDescent="0.25">
      <c r="A82" s="1" t="s">
        <v>88</v>
      </c>
      <c r="B82" t="str">
        <f ca="1">IFERROR(__xludf.DUMMYFUNCTION("GOOGLETRANSLATE(B82,""en"",""hi"")"),"Ranu मंडल, एक और Ranu मंडल की तरह वह खुद वह उजागर करने के लिए पसंद करती है
सब कुछ वर्ग मतलब actullaly दोनों एक ही हैं जानता है। वह किसी भी है
गुणवत्ता वह लीरा है।")</f>
        <v>Ranu मंडल, एक और Ranu मंडल की तरह वह खुद वह उजागर करने के लिए पसंद करती है
सब कुछ वर्ग मतलब actullaly दोनों एक ही हैं जानता है। वह किसी भी है
गुणवत्ता वह लीरा है।</v>
      </c>
      <c r="C82" s="1" t="s">
        <v>16</v>
      </c>
      <c r="D82" s="1" t="s">
        <v>5</v>
      </c>
    </row>
    <row r="83" spans="1:4" ht="13.2" x14ac:dyDescent="0.25">
      <c r="A83" s="1" t="s">
        <v>89</v>
      </c>
      <c r="B83" t="str">
        <f ca="1">IFERROR(__xludf.DUMMYFUNCTION("GOOGLETRANSLATE(B83,""en"",""hi"")"),"अरुंधति रॉय ..... हा हा हा ........ उसके माता-पिता एक साथ नहीं रह सकता है ...... वह
उसके नहीं बनाए रख सकता है पहली शादी ...... भगवान अपने दूसरे के बारे में जानता
शादी EXPIRY ....... एक महिला थी जो जहां एक पृष्ठभूमि से वे आती है। कुड नोट
रहने एक साथ एक परि"&amp;"वार ..... एकता के बारे में कैसे कर सकते वह टॉक ...... माता पिता के रूप
तलाकशुदा .... वह भी तलाक दे दिया ..... 😂😂😂😂😂😂😂😂😂😂😂😂😂😂😂😂")</f>
        <v>अरुंधति रॉय ..... हा हा हा ........ उसके माता-पिता एक साथ नहीं रह सकता है ...... वह
उसके नहीं बनाए रख सकता है पहली शादी ...... भगवान अपने दूसरे के बारे में जानता
शादी EXPIRY ....... एक महिला थी जो जहां एक पृष्ठभूमि से वे आती है। कुड नोट
रहने एक साथ एक परिवार ..... एकता के बारे में कैसे कर सकते वह टॉक ...... माता पिता के रूप
तलाकशुदा .... वह भी तलाक दे दिया ..... 😂😂😂😂😂😂😂😂😂😂😂😂😂😂😂😂</v>
      </c>
      <c r="C83" s="1" t="s">
        <v>4</v>
      </c>
      <c r="D83" s="1" t="s">
        <v>8</v>
      </c>
    </row>
    <row r="84" spans="1:4" ht="13.2" x14ac:dyDescent="0.25">
      <c r="A84" s="1" t="s">
        <v>90</v>
      </c>
      <c r="B84" t="str">
        <f ca="1">IFERROR(__xludf.DUMMYFUNCTION("GOOGLETRANSLATE(B84,""en"",""hi"")"),"सभी bitches 498 ए का दुरुपयोग के लिए एक सबक की जरूरत है ..... सब को मार डाला प्रमुख होना चाहिए
शॉट ......")</f>
        <v>सभी bitches 498 ए का दुरुपयोग के लिए एक सबक की जरूरत है ..... सब को मार डाला प्रमुख होना चाहिए
शॉट ......</v>
      </c>
      <c r="C84" s="1" t="s">
        <v>16</v>
      </c>
      <c r="D84" s="1" t="s">
        <v>5</v>
      </c>
    </row>
    <row r="85" spans="1:4" ht="13.2" x14ac:dyDescent="0.25">
      <c r="A85" s="1" t="s">
        <v>91</v>
      </c>
      <c r="B85" t="str">
        <f ca="1">IFERROR(__xludf.DUMMYFUNCTION("GOOGLETRANSLATE(B85,""en"",""hi"")"),"यहाँ सहमत, बुरा संदेश।")</f>
        <v>यहाँ सहमत, बुरा संदेश।</v>
      </c>
      <c r="C85" s="1" t="s">
        <v>4</v>
      </c>
      <c r="D85" s="1" t="s">
        <v>5</v>
      </c>
    </row>
    <row r="86" spans="1:4" ht="13.2" x14ac:dyDescent="0.25">
      <c r="A86" s="1" t="s">
        <v>92</v>
      </c>
      <c r="B86" t="str">
        <f ca="1">IFERROR(__xludf.DUMMYFUNCTION("GOOGLETRANSLATE(B86,""en"",""hi"")"),"अच्छा नही")</f>
        <v>अच्छा नही</v>
      </c>
      <c r="C86" s="1" t="s">
        <v>4</v>
      </c>
      <c r="D86" s="1" t="s">
        <v>5</v>
      </c>
    </row>
    <row r="87" spans="1:4" ht="13.2" x14ac:dyDescent="0.25">
      <c r="A87" s="1" t="s">
        <v>93</v>
      </c>
      <c r="B87" t="str">
        <f ca="1">IFERROR(__xludf.DUMMYFUNCTION("GOOGLETRANSLATE(B87,""en"",""hi"")"),"Shwetabh भाई .. आप बंद भारत .. सलाम के युवाओं के लिए एक आंख खोलने वाली हैं .. !! 🙌🙌")</f>
        <v>Shwetabh भाई .. आप बंद भारत .. सलाम के युवाओं के लिए एक आंख खोलने वाली हैं .. !! 🙌🙌</v>
      </c>
      <c r="C87" s="1" t="s">
        <v>4</v>
      </c>
      <c r="D87" s="1" t="s">
        <v>5</v>
      </c>
    </row>
    <row r="88" spans="1:4" ht="13.2" x14ac:dyDescent="0.25">
      <c r="A88" s="1" t="s">
        <v>94</v>
      </c>
      <c r="B88" t="str">
        <f ca="1">IFERROR(__xludf.DUMMYFUNCTION("GOOGLETRANSLATE(B88,""en"",""hi"")"),"बिल्कुल सही Bhaii .. मैं आपसे सहमत हूँ। आप बौद्धिक में से एक हैं
इस ग्रह पर व्यक्ति।")</f>
        <v>बिल्कुल सही Bhaii .. मैं आपसे सहमत हूँ। आप बौद्धिक में से एक हैं
इस ग्रह पर व्यक्ति।</v>
      </c>
      <c r="C88" s="1" t="s">
        <v>4</v>
      </c>
      <c r="D88" s="1" t="s">
        <v>5</v>
      </c>
    </row>
    <row r="89" spans="1:4" ht="13.2" x14ac:dyDescent="0.25">
      <c r="A89" s="1" t="s">
        <v>95</v>
      </c>
      <c r="B89" t="str">
        <f ca="1">IFERROR(__xludf.DUMMYFUNCTION("GOOGLETRANSLATE(B89,""en"",""hi"")"),"प्यार अंधा होता है")</f>
        <v>प्यार अंधा होता है</v>
      </c>
      <c r="C89" s="1" t="s">
        <v>4</v>
      </c>
      <c r="D89" s="1" t="s">
        <v>5</v>
      </c>
    </row>
    <row r="90" spans="1:4" ht="13.2" x14ac:dyDescent="0.25">
      <c r="A90" s="1" t="s">
        <v>96</v>
      </c>
      <c r="B90" t="str">
        <f ca="1">IFERROR(__xludf.DUMMYFUNCTION("GOOGLETRANSLATE(B90,""en"",""hi"")"),"[03:34] (https://www.youtube.com/watch?v=dctvge09P4A&amp;t=3m34s) 😂😂😂")</f>
        <v>[03:34] (https://www.youtube.com/watch?v=dctvge09P4A&amp;t=3m34s) 😂😂😂</v>
      </c>
      <c r="C90" s="1" t="s">
        <v>4</v>
      </c>
      <c r="D90" s="1" t="s">
        <v>5</v>
      </c>
    </row>
    <row r="91" spans="1:4" ht="13.2" x14ac:dyDescent="0.25">
      <c r="A91" s="1" t="s">
        <v>97</v>
      </c>
      <c r="B91" t="str">
        <f ca="1">IFERROR(__xludf.DUMMYFUNCTION("GOOGLETRANSLATE(B91,""en"",""hi"")"),"भारतीयों में से अधिकांश कि इस शो से नफरत है coz यह वास्तविकता को दर्शाता है।")</f>
        <v>भारतीयों में से अधिकांश कि इस शो से नफरत है coz यह वास्तविकता को दर्शाता है।</v>
      </c>
      <c r="C91" s="1" t="s">
        <v>35</v>
      </c>
      <c r="D91" s="1" t="s">
        <v>5</v>
      </c>
    </row>
    <row r="92" spans="1:4" ht="13.2" x14ac:dyDescent="0.25">
      <c r="A92" s="1" t="s">
        <v>98</v>
      </c>
      <c r="B92" t="str">
        <f ca="1">IFERROR(__xludf.DUMMYFUNCTION("GOOGLETRANSLATE(B92,""en"",""hi"")"),"यह क्या होगा, अगर सकल अन्याय लोगों के लिए किया जाता है। वह खुद
बहादुरी से पुलिस को भी आत्मसमर्पण कर दिया।")</f>
        <v>यह क्या होगा, अगर सकल अन्याय लोगों के लिए किया जाता है। वह खुद
बहादुरी से पुलिस को भी आत्मसमर्पण कर दिया।</v>
      </c>
      <c r="C92" s="1" t="s">
        <v>4</v>
      </c>
      <c r="D92" s="1" t="s">
        <v>5</v>
      </c>
    </row>
    <row r="93" spans="1:4" ht="13.2" x14ac:dyDescent="0.25">
      <c r="A93" s="1" t="s">
        <v>99</v>
      </c>
      <c r="B93" t="str">
        <f ca="1">IFERROR(__xludf.DUMMYFUNCTION("GOOGLETRANSLATE(B93,""en"",""hi"")"),"घड़ी अर्जुन रेड्डी")</f>
        <v>घड़ी अर्जुन रेड्डी</v>
      </c>
      <c r="C93" s="1" t="s">
        <v>4</v>
      </c>
      <c r="D93" s="1" t="s">
        <v>5</v>
      </c>
    </row>
    <row r="94" spans="1:4" ht="13.2" x14ac:dyDescent="0.25">
      <c r="A94" s="1" t="s">
        <v>100</v>
      </c>
      <c r="B94" t="str">
        <f ca="1">IFERROR(__xludf.DUMMYFUNCTION("GOOGLETRANSLATE(B94,""en"",""hi"")"),"@usher भाग्य और आप ऐसा करते हैं किसी भी में एक दूसरे को चोट पहुँचाने के इरादे से
मार्ग ? मुझे नहीं लगता कि आप शारीरिक रूप से करने के लिए मार्शल आर्ट का अभ्यास की तुलना कर सकते हैं
किसी को कोस। दुर्व्यवहार की एक पक्षीय और एक गलत इरादे से है। दो हैं
मेरे हि"&amp;"साब से अलग-अलग।")</f>
        <v>@usher भाग्य और आप ऐसा करते हैं किसी भी में एक दूसरे को चोट पहुँचाने के इरादे से
मार्ग ? मुझे नहीं लगता कि आप शारीरिक रूप से करने के लिए मार्शल आर्ट का अभ्यास की तुलना कर सकते हैं
किसी को कोस। दुर्व्यवहार की एक पक्षीय और एक गलत इरादे से है। दो हैं
मेरे हिसाब से अलग-अलग।</v>
      </c>
      <c r="C94" s="1" t="s">
        <v>35</v>
      </c>
      <c r="D94" s="1" t="s">
        <v>5</v>
      </c>
    </row>
    <row r="95" spans="1:4" ht="13.2" x14ac:dyDescent="0.25">
      <c r="A95" s="1" t="s">
        <v>101</v>
      </c>
      <c r="B95" t="str">
        <f ca="1">IFERROR(__xludf.DUMMYFUNCTION("GOOGLETRANSLATE(B95,""en"",""hi"")"),"इससे पहले अपनी फिल्म समीक्षा फिल्म समीक्षा करने के लिए इस्तेमाल
आजकल अपनी उदारवादी और नारीवादी के बारे में अधिक। कोशिश करते हैं और समीक्षा रखें
समीक्षा के रूप में")</f>
        <v>इससे पहले अपनी फिल्म समीक्षा फिल्म समीक्षा करने के लिए इस्तेमाल
आजकल अपनी उदारवादी और नारीवादी के बारे में अधिक। कोशिश करते हैं और समीक्षा रखें
समीक्षा के रूप में</v>
      </c>
      <c r="C95" s="1" t="s">
        <v>35</v>
      </c>
      <c r="D95" s="1" t="s">
        <v>5</v>
      </c>
    </row>
    <row r="96" spans="1:4" ht="13.2" x14ac:dyDescent="0.25">
      <c r="A96" s="1" t="s">
        <v>102</v>
      </c>
      <c r="B96" t="str">
        <f ca="1">IFERROR(__xludf.DUMMYFUNCTION("GOOGLETRANSLATE(B96,""en"",""hi"")"),"@Prince मेहरा aisa hai Veere को di शादी की Itni burai क्यु हुई अगर? मैं और तुम
आदमी khud फिल्म Mein जेन dikhaye एक रात घाव का निशान खड़े aur ladkiyo ke शराब
Peene का उदाहरण क्यु डी राहा hai? उर बेटी जा रहा कल्पना कीजिए कॉलेज के लिए और पर
पहले दिन एक आदमी "&amp;"उसके वर्ग छोड़ सकते हैं और उसे चूमने के लिए उसे बाहर ले जाना पड़ता है। अगर यू होगा
की तरह है कि तब इस फिल्म का समर्थन .. वरना यू आर एक पाखंडी।")</f>
        <v>@Prince मेहरा aisa hai Veere को di शादी की Itni burai क्यु हुई अगर? मैं और तुम
आदमी khud फिल्म Mein जेन dikhaye एक रात घाव का निशान खड़े aur ladkiyo ke शराब
Peene का उदाहरण क्यु डी राहा hai? उर बेटी जा रहा कल्पना कीजिए कॉलेज के लिए और पर
पहले दिन एक आदमी उसके वर्ग छोड़ सकते हैं और उसे चूमने के लिए उसे बाहर ले जाना पड़ता है। अगर यू होगा
की तरह है कि तब इस फिल्म का समर्थन .. वरना यू आर एक पाखंडी।</v>
      </c>
      <c r="C96" s="1" t="s">
        <v>16</v>
      </c>
      <c r="D96" s="1" t="s">
        <v>5</v>
      </c>
    </row>
    <row r="97" spans="1:4" ht="13.2" x14ac:dyDescent="0.25">
      <c r="A97" s="1" t="s">
        <v>103</v>
      </c>
      <c r="B97" t="str">
        <f ca="1">IFERROR(__xludf.DUMMYFUNCTION("GOOGLETRANSLATE(B97,""en"",""hi"")"),"कृपया, भाई, अंग्रेजी में बोलते हैं")</f>
        <v>कृपया, भाई, अंग्रेजी में बोलते हैं</v>
      </c>
      <c r="C97" s="1" t="s">
        <v>4</v>
      </c>
      <c r="D97" s="1" t="s">
        <v>5</v>
      </c>
    </row>
    <row r="98" spans="1:4" ht="13.2" x14ac:dyDescent="0.25">
      <c r="A98" s="1" t="s">
        <v>104</v>
      </c>
      <c r="B98" t="str">
        <f ca="1">IFERROR(__xludf.DUMMYFUNCTION("GOOGLETRANSLATE(B98,""en"",""hi"")"),"राइट भाइयों")</f>
        <v>राइट भाइयों</v>
      </c>
      <c r="C98" s="1" t="s">
        <v>4</v>
      </c>
      <c r="D98" s="1" t="s">
        <v>5</v>
      </c>
    </row>
    <row r="99" spans="1:4" ht="13.2" x14ac:dyDescent="0.25">
      <c r="A99" s="1" t="s">
        <v>105</v>
      </c>
      <c r="B99" t="str">
        <f ca="1">IFERROR(__xludf.DUMMYFUNCTION("GOOGLETRANSLATE(B99,""en"",""hi"")"),"अंत में कुछ एक समझ निर्देशक कबीर सिंह और क्या में कहना चाहता हूँ
हमारी गंदी नारीवादियों और उदारवादी (इंडिया / पुरुष) को नीचा दिखा रहे हैं।")</f>
        <v>अंत में कुछ एक समझ निर्देशक कबीर सिंह और क्या में कहना चाहता हूँ
हमारी गंदी नारीवादियों और उदारवादी (इंडिया / पुरुष) को नीचा दिखा रहे हैं।</v>
      </c>
      <c r="C99" s="1" t="s">
        <v>16</v>
      </c>
      <c r="D99" s="1" t="s">
        <v>5</v>
      </c>
    </row>
    <row r="100" spans="1:4" ht="13.2" x14ac:dyDescent="0.25">
      <c r="A100" s="1" t="s">
        <v>106</v>
      </c>
      <c r="B100" t="str">
        <f ca="1">IFERROR(__xludf.DUMMYFUNCTION("GOOGLETRANSLATE(B100,""en"",""hi"")"),"मैं समलैंगिक")</f>
        <v>मैं समलैंगिक</v>
      </c>
      <c r="C100" s="1" t="s">
        <v>4</v>
      </c>
      <c r="D100" s="1" t="s">
        <v>5</v>
      </c>
    </row>
    <row r="101" spans="1:4" ht="13.2" x14ac:dyDescent="0.25">
      <c r="A101" s="1" t="s">
        <v>107</v>
      </c>
      <c r="B101" t="str">
        <f ca="1">IFERROR(__xludf.DUMMYFUNCTION("GOOGLETRANSLATE(B101,""en"",""hi"")"),"अल्लाह और मुहम्मद अब भारत में यौन संबंध कर सकते हैं")</f>
        <v>अल्लाह और मुहम्मद अब भारत में यौन संबंध कर सकते हैं</v>
      </c>
      <c r="C101" s="1" t="s">
        <v>4</v>
      </c>
      <c r="D101" s="1" t="s">
        <v>8</v>
      </c>
    </row>
    <row r="102" spans="1:4" ht="13.2" x14ac:dyDescent="0.25">
      <c r="A102" s="1" t="s">
        <v>108</v>
      </c>
      <c r="B102" t="str">
        <f ca="1">IFERROR(__xludf.DUMMYFUNCTION("GOOGLETRANSLATE(B102,""en"",""hi"")"),"यह एक ""फिल्म"" है 🙏")</f>
        <v>यह एक "फिल्म" है 🙏</v>
      </c>
      <c r="C102" s="1" t="s">
        <v>4</v>
      </c>
      <c r="D102" s="1" t="s">
        <v>5</v>
      </c>
    </row>
    <row r="103" spans="1:4" ht="13.2" x14ac:dyDescent="0.25">
      <c r="A103" s="1" t="s">
        <v>109</v>
      </c>
      <c r="B103" t="str">
        <f ca="1">IFERROR(__xludf.DUMMYFUNCTION("GOOGLETRANSLATE(B103,""en"",""hi"")"),"@Learn बाजार अर्जित लाभ भगवान सभी भारतीयों को आशीर्वाद।")</f>
        <v>@Learn बाजार अर्जित लाभ भगवान सभी भारतीयों को आशीर्वाद।</v>
      </c>
      <c r="C103" s="1" t="s">
        <v>4</v>
      </c>
      <c r="D103" s="1" t="s">
        <v>5</v>
      </c>
    </row>
    <row r="104" spans="1:4" ht="13.2" x14ac:dyDescent="0.25">
      <c r="A104" s="1" t="s">
        <v>110</v>
      </c>
      <c r="B104" t="str">
        <f ca="1">IFERROR(__xludf.DUMMYFUNCTION("GOOGLETRANSLATE(B104,""en"",""hi"")"),"विश्व शहरी नक्सली के प्रधान जड़ें कि अरुंधति रॉय और कहा जाता है जानता है
उसके Sanata खंड basters ..")</f>
        <v>विश्व शहरी नक्सली के प्रधान जड़ें कि अरुंधति रॉय और कहा जाता है जानता है
उसके Sanata खंड basters ..</v>
      </c>
      <c r="C104" s="1" t="s">
        <v>4</v>
      </c>
      <c r="D104" s="1" t="s">
        <v>8</v>
      </c>
    </row>
    <row r="105" spans="1:4" ht="13.2" x14ac:dyDescent="0.25">
      <c r="A105" s="1" t="s">
        <v>111</v>
      </c>
      <c r="B105" t="str">
        <f ca="1">IFERROR(__xludf.DUMMYFUNCTION("GOOGLETRANSLATE(B105,""en"",""hi"")"),"1747193584")</f>
        <v>1747193584</v>
      </c>
      <c r="C105" s="1" t="s">
        <v>4</v>
      </c>
      <c r="D105" s="1" t="s">
        <v>5</v>
      </c>
    </row>
    <row r="106" spans="1:4" ht="13.2" x14ac:dyDescent="0.25">
      <c r="A106" s="1" t="s">
        <v>112</v>
      </c>
      <c r="B106" t="str">
        <f ca="1">IFERROR(__xludf.DUMMYFUNCTION("GOOGLETRANSLATE(B106,""en"",""hi"")"),"हर अच्छा अवधारणा जब यह भारत ..it विफल ...... जैसा नारीवाद, METOO की बात आती है
आंदोलन, और 4 जी (टिक टोक) 🤣🤣🤣")</f>
        <v>हर अच्छा अवधारणा जब यह भारत ..it विफल ...... जैसा नारीवाद, METOO की बात आती है
आंदोलन, और 4 जी (टिक टोक) 🤣🤣🤣</v>
      </c>
      <c r="C106" s="1" t="s">
        <v>4</v>
      </c>
      <c r="D106" s="1" t="s">
        <v>5</v>
      </c>
    </row>
    <row r="107" spans="1:4" ht="13.2" x14ac:dyDescent="0.25">
      <c r="A107" s="1" t="s">
        <v>113</v>
      </c>
      <c r="B107" t="str">
        <f ca="1">IFERROR(__xludf.DUMMYFUNCTION("GOOGLETRANSLATE(B107,""en"",""hi"")"),"समर्थन के लिए धन्यवाद भाई")</f>
        <v>समर्थन के लिए धन्यवाद भाई</v>
      </c>
      <c r="C107" s="1" t="s">
        <v>4</v>
      </c>
      <c r="D107" s="1" t="s">
        <v>5</v>
      </c>
    </row>
    <row r="108" spans="1:4" ht="13.2" x14ac:dyDescent="0.25">
      <c r="A108" s="1" t="s">
        <v>114</v>
      </c>
      <c r="B108" t="str">
        <f ca="1">IFERROR(__xludf.DUMMYFUNCTION("GOOGLETRANSLATE(B108,""en"",""hi"")"),"** समलैंगिक लोग सीधे लोगों पर भरोसा करते हैं और अधिक समलैंगिक लोगों के उत्पादन के लिए **")</f>
        <v>** समलैंगिक लोग सीधे लोगों पर भरोसा करते हैं और अधिक समलैंगिक लोगों के उत्पादन के लिए **</v>
      </c>
      <c r="C108" s="1" t="s">
        <v>35</v>
      </c>
      <c r="D108" s="1" t="s">
        <v>8</v>
      </c>
    </row>
    <row r="109" spans="1:4" ht="13.2" x14ac:dyDescent="0.25">
      <c r="A109" s="1" t="s">
        <v>115</v>
      </c>
      <c r="B109" t="str">
        <f ca="1">IFERROR(__xludf.DUMMYFUNCTION("GOOGLETRANSLATE(B109,""en"",""hi"")"),"Hahaha ..i Likee यू guyss ... 😉")</f>
        <v>Hahaha ..i Likee यू guyss ... 😉</v>
      </c>
      <c r="C109" s="1" t="s">
        <v>4</v>
      </c>
      <c r="D109" s="1" t="s">
        <v>5</v>
      </c>
    </row>
    <row r="110" spans="1:4" ht="13.2" x14ac:dyDescent="0.25">
      <c r="A110" s="1" t="s">
        <v>116</v>
      </c>
      <c r="B110" t="str">
        <f ca="1">IFERROR(__xludf.DUMMYFUNCTION("GOOGLETRANSLATE(B110,""en"",""hi"")"),"अर्नाब आप एक पत्रकार हैं ... कौन कह रहा है वह पत्रकार है ... वे कौन हैं
लोग? दानव द्वारा क्या मतलब है? वे डेमोक्रेट लोगों की कर रहे हैं ?? वह हो सकता है
उसे देखने के स्वयं के बिंदु ... तो क्यों ??")</f>
        <v>अर्नाब आप एक पत्रकार हैं ... कौन कह रहा है वह पत्रकार है ... वे कौन हैं
लोग? दानव द्वारा क्या मतलब है? वे डेमोक्रेट लोगों की कर रहे हैं ?? वह हो सकता है
उसे देखने के स्वयं के बिंदु ... तो क्यों ??</v>
      </c>
      <c r="C110" s="1" t="s">
        <v>4</v>
      </c>
      <c r="D110" s="1" t="s">
        <v>5</v>
      </c>
    </row>
    <row r="111" spans="1:4" ht="13.2" x14ac:dyDescent="0.25">
      <c r="A111" s="1" t="s">
        <v>117</v>
      </c>
      <c r="B111" t="str">
        <f ca="1">IFERROR(__xludf.DUMMYFUNCTION("GOOGLETRANSLATE(B111,""en"",""hi"")"),"भाई मैं पूरी तरह आपके साथ सहमत होने से कर रहा हूँ के बारे में Bollywood.it के पूरी तरह से motherfucking
बकवास ...... फिल्म अब कबीर सिंह के बारे में, 47 तक minuted नरक की तरह था
लेकिन तब के बाद यह वास्तव में यह नहीं कह true.i'm है कबीर सिंह सही है, लेकिन य"&amp;"ह है
कुछ वास्तविक जीवन की सच्चाई।")</f>
        <v>भाई मैं पूरी तरह आपके साथ सहमत होने से कर रहा हूँ के बारे में Bollywood.it के पूरी तरह से motherfucking
बकवास ...... फिल्म अब कबीर सिंह के बारे में, 47 तक minuted नरक की तरह था
लेकिन तब के बाद यह वास्तव में यह नहीं कह true.i'm है कबीर सिंह सही है, लेकिन यह है
कुछ वास्तविक जीवन की सच्चाई।</v>
      </c>
      <c r="C111" s="1" t="s">
        <v>4</v>
      </c>
      <c r="D111" s="1" t="s">
        <v>5</v>
      </c>
    </row>
    <row r="112" spans="1:4" ht="13.2" x14ac:dyDescent="0.25">
      <c r="A112" s="1" t="s">
        <v>118</v>
      </c>
      <c r="B112" t="str">
        <f ca="1">IFERROR(__xludf.DUMMYFUNCTION("GOOGLETRANSLATE(B112,""en"",""hi"")"),"मुझे मार्गदर्शन के लिए धन्यवाद सर मुझे लगता है कि फिल्म जीवन पीछा कर रहा था")</f>
        <v>मुझे मार्गदर्शन के लिए धन्यवाद सर मुझे लगता है कि फिल्म जीवन पीछा कर रहा था</v>
      </c>
      <c r="C112" s="1" t="s">
        <v>4</v>
      </c>
      <c r="D112" s="1" t="s">
        <v>5</v>
      </c>
    </row>
    <row r="113" spans="1:4" ht="13.2" x14ac:dyDescent="0.25">
      <c r="A113" s="1" t="s">
        <v>119</v>
      </c>
      <c r="B113" t="str">
        <f ca="1">IFERROR(__xludf.DUMMYFUNCTION("GOOGLETRANSLATE(B113,""en"",""hi"")"),"अंग्रेजी में वीडियो बनाने कृपया।")</f>
        <v>अंग्रेजी में वीडियो बनाने कृपया।</v>
      </c>
      <c r="C113" s="1" t="s">
        <v>4</v>
      </c>
      <c r="D113" s="1" t="s">
        <v>5</v>
      </c>
    </row>
    <row r="114" spans="1:4" ht="13.2" x14ac:dyDescent="0.25">
      <c r="A114" s="1" t="s">
        <v>120</v>
      </c>
      <c r="B114" t="str">
        <f ca="1">IFERROR(__xludf.DUMMYFUNCTION("GOOGLETRANSLATE(B114,""en"",""hi"")"),"मैं भी समलैंगिक मैं खुश हूँ, लेकिन मैं कोई प्रेमिका है 😍😍")</f>
        <v>मैं भी समलैंगिक मैं खुश हूँ, लेकिन मैं कोई प्रेमिका है 😍😍</v>
      </c>
      <c r="C114" s="1" t="s">
        <v>4</v>
      </c>
      <c r="D114" s="1" t="s">
        <v>5</v>
      </c>
    </row>
    <row r="115" spans="1:4" ht="13.2" x14ac:dyDescent="0.25">
      <c r="A115" s="1" t="s">
        <v>121</v>
      </c>
      <c r="B115" t="str">
        <f ca="1">IFERROR(__xludf.DUMMYFUNCTION("GOOGLETRANSLATE(B115,""en"",""hi"")"),"""हम महिलाओं द्वारा उठाए गए पुरुषों की एक पीढ़ी कर रहे हैं, मुझे नहीं लगता है एक औरत है
का जवाब हमें जरूरत ""\ - ब्रैड पिट (लड़ाई क्लब)
नारीवादियों की तरह 'वह कैसे कहना है कि हिम्मत हो सकता है, महिलाओं की lifesource हैं
पुरुषों और इसके
अनुचित .... [#metoo"&amp;"] (http://www.youtube.com/results?search_query=%23metoo)
[#DestroyManhood] (http://www.youtube.com/results?search_query=%23destroyManhood)
[#Daddy] (http://www.youtube.com/results?search_query=%23daddy) के राजकुमारी")</f>
        <v>"हम महिलाओं द्वारा उठाए गए पुरुषों की एक पीढ़ी कर रहे हैं, मुझे नहीं लगता है एक औरत है
का जवाब हमें जरूरत "\ - ब्रैड पिट (लड़ाई क्लब)
नारीवादियों की तरह 'वह कैसे कहना है कि हिम्मत हो सकता है, महिलाओं की lifesource हैं
पुरुषों और इसके
अनुचित .... [#metoo] (http://www.youtube.com/results?search_query=%23metoo)
[#DestroyManhood] (http://www.youtube.com/results?search_query=%23destroyManhood)
[#Daddy] (http://www.youtube.com/results?search_query=%23daddy) के राजकुमारी</v>
      </c>
      <c r="C115" s="1" t="s">
        <v>35</v>
      </c>
      <c r="D115" s="1" t="s">
        <v>5</v>
      </c>
    </row>
    <row r="116" spans="1:4" ht="13.2" x14ac:dyDescent="0.25">
      <c r="A116" s="1" t="s">
        <v>122</v>
      </c>
      <c r="B116" t="str">
        <f ca="1">IFERROR(__xludf.DUMMYFUNCTION("GOOGLETRANSLATE(B116,""en"",""hi"")"),"मैं अपने आप को एक नारीवादी ... मैं समानता में विश्वास करते फोन नहीं है ... दोनों के बारे में हमारी अवधारणा
maculinity और नारीवाद त्रुटिपूर्ण हैं ... पेय karnese फिर अपमानजनक शब्द Karne का उपयोग
देखें ... कोई नारीवादी नही बंता ... इसी तरह ... यही सब Karne "&amp;"देख कोई मर्द नही
बंता ... का प्रभुत्व रहा है आदमी एक औरत के रूप में हावी समान रूप से खतरनाक है,
और पुरुषों की स्थिति ... हमारे समाज में अधिक से अधिक खतरे में है .. महिलाओं की तुलना में
संकोच होन se..kam bolne se, मिठाई होन से, मार्ने ke Bajaye मार्च khane"&amp;" se, खाना पकाने
फिर गुलाबी रंग pasand होन से फिर फिर प्रवर्तन निदेशालय होन से भी कोई namard नही बंता ...
अगर u're हिंसक, यू डराने अगर लोग, अगर यू व्यसनों है, यदि u गलत है
जीवन और society..then यू एक इंसान नहीं हैं की अवधारणाओं .. पर ध्यान दिए बिना की
पुरु"&amp;"ष महिलाएं..
यह उच्च समय है कि हम पुरुष और महिला से ऊपर उठकर और इंसान के बारे में सोचना है
प्राणियों
मेरे सभी राय फिल्म पर आधारित नहीं हैं ..
सभी is..Kabir सिंह ने कहा जाना चाहिए कि एक महान में बताया एक महान कहानी है
way..but कबीर वास्तविक जीवन में अपना"&amp;" आदर्श मानते नहीं किया जाना चाहिए ... वह एक त्रुटिपूर्ण आदमी, वर्णन दिया गया है
उस पर एक त्रुटिपूर्ण आदमी की तरह ... उसे में एक नायक खोजने की कोशिश नहीं करते
और उसका मार्ग का अनुसरण नहीं करते हैं ... और कहा कि वास्तव में इस फिल्म की बात है ...")</f>
        <v>मैं अपने आप को एक नारीवादी ... मैं समानता में विश्वास करते फोन नहीं है ... दोनों के बारे में हमारी अवधारणा
maculinity और नारीवाद त्रुटिपूर्ण हैं ... पेय karnese फिर अपमानजनक शब्द Karne का उपयोग
देखें ... कोई नारीवादी नही बंता ... इसी तरह ... यही सब Karne देख कोई मर्द नही
बंता ... का प्रभुत्व रहा है आदमी एक औरत के रूप में हावी समान रूप से खतरनाक है,
और पुरुषों की स्थिति ... हमारे समाज में अधिक से अधिक खतरे में है .. महिलाओं की तुलना में
संकोच होन se..kam bolne se, मिठाई होन से, मार्ने ke Bajaye मार्च khane se, खाना पकाने
फिर गुलाबी रंग pasand होन से फिर फिर प्रवर्तन निदेशालय होन से भी कोई namard नही बंता ...
अगर u're हिंसक, यू डराने अगर लोग, अगर यू व्यसनों है, यदि u गलत है
जीवन और society..then यू एक इंसान नहीं हैं की अवधारणाओं .. पर ध्यान दिए बिना की
पुरुष महिलाएं..
यह उच्च समय है कि हम पुरुष और महिला से ऊपर उठकर और इंसान के बारे में सोचना है
प्राणियों
मेरे सभी राय फिल्म पर आधारित नहीं हैं ..
सभी is..Kabir सिंह ने कहा जाना चाहिए कि एक महान में बताया एक महान कहानी है
way..but कबीर वास्तविक जीवन में अपना आदर्श मानते नहीं किया जाना चाहिए ... वह एक त्रुटिपूर्ण आदमी, वर्णन दिया गया है
उस पर एक त्रुटिपूर्ण आदमी की तरह ... उसे में एक नायक खोजने की कोशिश नहीं करते
और उसका मार्ग का अनुसरण नहीं करते हैं ... और कहा कि वास्तव में इस फिल्म की बात है ...</v>
      </c>
      <c r="C116" s="1" t="s">
        <v>16</v>
      </c>
      <c r="D116" s="1" t="s">
        <v>5</v>
      </c>
    </row>
    <row r="117" spans="1:4" ht="13.2" x14ac:dyDescent="0.25">
      <c r="A117" s="1" t="s">
        <v>123</v>
      </c>
      <c r="B117" t="str">
        <f ca="1">IFERROR(__xludf.DUMMYFUNCTION("GOOGLETRANSLATE(B117,""en"",""hi"")"),"फिल्म के आधा कॉपी किया जाता है, यहां तक ​​कि Danzel Washingtons से संवादों के साथ
उड़ान ......")</f>
        <v>फिल्म के आधा कॉपी किया जाता है, यहां तक ​​कि Danzel Washingtons से संवादों के साथ
उड़ान ......</v>
      </c>
      <c r="C117" s="1" t="s">
        <v>4</v>
      </c>
      <c r="D117" s="1" t="s">
        <v>5</v>
      </c>
    </row>
    <row r="118" spans="1:4" ht="13.2" x14ac:dyDescent="0.25">
      <c r="A118" s="1" t="s">
        <v>124</v>
      </c>
      <c r="B118" t="str">
        <f ca="1">IFERROR(__xludf.DUMMYFUNCTION("GOOGLETRANSLATE(B118,""en"",""hi"")"),"सुपर bro😂😂😂")</f>
        <v>सुपर bro😂😂😂</v>
      </c>
      <c r="C118" s="1" t="s">
        <v>4</v>
      </c>
      <c r="D118" s="1" t="s">
        <v>5</v>
      </c>
    </row>
    <row r="119" spans="1:4" ht="13.2" x14ac:dyDescent="0.25">
      <c r="A119" s="1" t="s">
        <v>125</v>
      </c>
      <c r="B119" t="str">
        <f ca="1">IFERROR(__xludf.DUMMYFUNCTION("GOOGLETRANSLATE(B119,""en"",""hi"")"),"ar congrees famileys घर के Kutiya beacause Thery द्वारा fandead गया है
क्यों वह बात कर रहा है गांधी thats पहले से कहीं वित्तीय वर्ष")</f>
        <v>ar congrees famileys घर के Kutiya beacause Thery द्वारा fandead गया है
क्यों वह बात कर रहा है गांधी thats पहले से कहीं वित्तीय वर्ष</v>
      </c>
      <c r="C119" s="1" t="s">
        <v>16</v>
      </c>
      <c r="D119" s="1" t="s">
        <v>5</v>
      </c>
    </row>
    <row r="120" spans="1:4" ht="13.2" x14ac:dyDescent="0.25">
      <c r="A120" s="1" t="s">
        <v>126</v>
      </c>
      <c r="B120" t="str">
        <f ca="1">IFERROR(__xludf.DUMMYFUNCTION("GOOGLETRANSLATE(B120,""en"",""hi"")"),"मैं समीक्षा के लिए इंतज़ार कर रहा हूँ")</f>
        <v>मैं समीक्षा के लिए इंतज़ार कर रहा हूँ</v>
      </c>
      <c r="C120" s="1" t="s">
        <v>4</v>
      </c>
      <c r="D120" s="1" t="s">
        <v>5</v>
      </c>
    </row>
    <row r="121" spans="1:4" ht="13.2" x14ac:dyDescent="0.25">
      <c r="A121" s="1" t="s">
        <v>127</v>
      </c>
      <c r="B121" t="str">
        <f ca="1">IFERROR(__xludf.DUMMYFUNCTION("GOOGLETRANSLATE(B121,""en"",""hi"")"),"स्वागत प्रिय ...")</f>
        <v>स्वागत प्रिय ...</v>
      </c>
      <c r="C121" s="1" t="s">
        <v>4</v>
      </c>
      <c r="D121" s="1" t="s">
        <v>5</v>
      </c>
    </row>
    <row r="122" spans="1:4" ht="13.2" x14ac:dyDescent="0.25">
      <c r="A122" s="1" t="s">
        <v>128</v>
      </c>
      <c r="B122" t="str">
        <f ca="1">IFERROR(__xludf.DUMMYFUNCTION("GOOGLETRANSLATE(B122,""en"",""hi"")"),"@Gaurika फ्राई करके ऋत्विक भाई मैं अप्राकृतिक लोग हैं womem के बारे में बात कर रहा हूँ
बहादुर। लेकिन समलैंगिकों नहीं हो सकता है।")</f>
        <v>@Gaurika फ्राई करके ऋत्विक भाई मैं अप्राकृतिक लोग हैं womem के बारे में बात कर रहा हूँ
बहादुर। लेकिन समलैंगिकों नहीं हो सकता है।</v>
      </c>
      <c r="C122" s="1" t="s">
        <v>4</v>
      </c>
      <c r="D122" s="1" t="s">
        <v>8</v>
      </c>
    </row>
    <row r="123" spans="1:4" ht="13.2" x14ac:dyDescent="0.25">
      <c r="A123" s="1" t="s">
        <v>129</v>
      </c>
      <c r="B123" t="str">
        <f ca="1">IFERROR(__xludf.DUMMYFUNCTION("GOOGLETRANSLATE(B123,""en"",""hi"")"),"मैं एक लंबे समय के लिए for.this वीडियो इंतज़ार कर रहा था, सर आप हमेशा हमें बताओ
सत्य और सबसे उपयुक्त बात 👩⚖️")</f>
        <v>मैं एक लंबे समय के लिए for.this वीडियो इंतज़ार कर रहा था, सर आप हमेशा हमें बताओ
सत्य और सबसे उपयुक्त बात 👩⚖️</v>
      </c>
      <c r="C123" s="1" t="s">
        <v>4</v>
      </c>
      <c r="D123" s="1" t="s">
        <v>5</v>
      </c>
    </row>
    <row r="124" spans="1:4" ht="13.2" x14ac:dyDescent="0.25">
      <c r="A124" s="1" t="s">
        <v>130</v>
      </c>
      <c r="B124" t="str">
        <f ca="1">IFERROR(__xludf.DUMMYFUNCTION("GOOGLETRANSLATE(B124,""en"",""hi"")"),"फिल्मों के इन प्रकार प्रतिबंधित किया जाना चाहिए")</f>
        <v>फिल्मों के इन प्रकार प्रतिबंधित किया जाना चाहिए</v>
      </c>
      <c r="C124" s="1" t="s">
        <v>16</v>
      </c>
      <c r="D124" s="1" t="s">
        <v>5</v>
      </c>
    </row>
    <row r="125" spans="1:4" ht="13.2" x14ac:dyDescent="0.25">
      <c r="A125" s="1" t="s">
        <v>131</v>
      </c>
      <c r="B125" t="str">
        <f ca="1">IFERROR(__xludf.DUMMYFUNCTION("GOOGLETRANSLATE(B125,""en"",""hi"")"),"आप के साथ 100% सहमत")</f>
        <v>आप के साथ 100% सहमत</v>
      </c>
      <c r="C125" s="1" t="s">
        <v>4</v>
      </c>
      <c r="D125" s="1" t="s">
        <v>5</v>
      </c>
    </row>
    <row r="126" spans="1:4" ht="13.2" x14ac:dyDescent="0.25">
      <c r="A126" s="1" t="s">
        <v>132</v>
      </c>
      <c r="B126" t="str">
        <f ca="1">IFERROR(__xludf.DUMMYFUNCTION("GOOGLETRANSLATE(B126,""en"",""hi"")"),"भारत 11 रन जीता")</f>
        <v>भारत 11 रन जीता</v>
      </c>
      <c r="C126" s="1" t="s">
        <v>4</v>
      </c>
      <c r="D126" s="1" t="s">
        <v>5</v>
      </c>
    </row>
    <row r="127" spans="1:4" ht="13.2" x14ac:dyDescent="0.25">
      <c r="A127" s="1" t="s">
        <v>133</v>
      </c>
      <c r="B127" t="str">
        <f ca="1">IFERROR(__xludf.DUMMYFUNCTION("GOOGLETRANSLATE(B127,""en"",""hi"")"),"@R नायर तो केवल मैं समर्थन करता है, तो अर्नाब मैं भारतीय हूँ? इसकी के रूप में सभी भाजपा की तरह करता है, तो
bhakts पहले रेट किए जाते हैं इंडियंस आराम नहीं कर रहे हैं")</f>
        <v>@R नायर तो केवल मैं समर्थन करता है, तो अर्नाब मैं भारतीय हूँ? इसकी के रूप में सभी भाजपा की तरह करता है, तो
bhakts पहले रेट किए जाते हैं इंडियंस आराम नहीं कर रहे हैं</v>
      </c>
      <c r="C127" s="1" t="s">
        <v>4</v>
      </c>
      <c r="D127" s="1" t="s">
        <v>5</v>
      </c>
    </row>
    <row r="128" spans="1:4" ht="13.2" x14ac:dyDescent="0.25">
      <c r="A128" s="1" t="s">
        <v>134</v>
      </c>
      <c r="B128" t="str">
        <f ca="1">IFERROR(__xludf.DUMMYFUNCTION("GOOGLETRANSLATE(B128,""en"",""hi"")"),"अरुंधति असली नाम Suzan है और वह charistian है और वह bastred है
Charistian मिशनरियों एजेंट। वह राजद्रोह और सरकार चाहिए में शामिल
जीवन समय कारावास के लिए जेल भेज देते हैं।")</f>
        <v>अरुंधति असली नाम Suzan है और वह charistian है और वह bastred है
Charistian मिशनरियों एजेंट। वह राजद्रोह और सरकार चाहिए में शामिल
जीवन समय कारावास के लिए जेल भेज देते हैं।</v>
      </c>
      <c r="C128" s="1" t="s">
        <v>4</v>
      </c>
      <c r="D128" s="1" t="s">
        <v>8</v>
      </c>
    </row>
    <row r="129" spans="1:4" ht="13.2" x14ac:dyDescent="0.25">
      <c r="A129" s="1" t="s">
        <v>135</v>
      </c>
      <c r="B129" t="str">
        <f ca="1">IFERROR(__xludf.DUMMYFUNCTION("GOOGLETRANSLATE(B129,""en"",""hi"")"),"वह बार के पीछे होना चाहिए। वह विरोधी राष्ट्रीय है।")</f>
        <v>वह बार के पीछे होना चाहिए। वह विरोधी राष्ट्रीय है।</v>
      </c>
      <c r="C129" s="1" t="s">
        <v>16</v>
      </c>
      <c r="D129" s="1" t="s">
        <v>5</v>
      </c>
    </row>
    <row r="130" spans="1:4" ht="13.2" x14ac:dyDescent="0.25">
      <c r="A130" s="1" t="s">
        <v>136</v>
      </c>
      <c r="B130" t="str">
        <f ca="1">IFERROR(__xludf.DUMMYFUNCTION("GOOGLETRANSLATE(B130,""en"",""hi"")"),"Plz मुझे समर्थन")</f>
        <v>Plz मुझे समर्थन</v>
      </c>
      <c r="C130" s="1" t="s">
        <v>4</v>
      </c>
      <c r="D130" s="1" t="s">
        <v>5</v>
      </c>
    </row>
    <row r="131" spans="1:4" ht="13.2" x14ac:dyDescent="0.25">
      <c r="A131" s="1" t="s">
        <v>137</v>
      </c>
      <c r="B131" t="str">
        <f ca="1">IFERROR(__xludf.DUMMYFUNCTION("GOOGLETRANSLATE(B131,""en"",""hi"")"),"यू चिकित्सा सहायता की जरूरत है ..")</f>
        <v>यू चिकित्सा सहायता की जरूरत है ..</v>
      </c>
      <c r="C131" s="1" t="s">
        <v>4</v>
      </c>
      <c r="D131" s="1" t="s">
        <v>5</v>
      </c>
    </row>
    <row r="132" spans="1:4" ht="13.2" x14ac:dyDescent="0.25">
      <c r="A132" s="1" t="s">
        <v>138</v>
      </c>
      <c r="B132" t="str">
        <f ca="1">IFERROR(__xludf.DUMMYFUNCTION("GOOGLETRANSLATE(B132,""en"",""hi"")"),"खैर, 498 ए पेशेवरों, सरकार, पुलिस, जज, नारीवादी के लिए अच्छा सबक,
मीडिया आदि क्या अपने जीवन देना नहीं। जहां तक ​​संभव हो आतंकवादियों को मारने की कोशिश करो।")</f>
        <v>खैर, 498 ए पेशेवरों, सरकार, पुलिस, जज, नारीवादी के लिए अच्छा सबक,
मीडिया आदि क्या अपने जीवन देना नहीं। जहां तक ​​संभव हो आतंकवादियों को मारने की कोशिश करो।</v>
      </c>
      <c r="C132" s="1" t="s">
        <v>35</v>
      </c>
      <c r="D132" s="1" t="s">
        <v>5</v>
      </c>
    </row>
    <row r="133" spans="1:4" ht="13.2" x14ac:dyDescent="0.25">
      <c r="A133" s="1" t="s">
        <v>139</v>
      </c>
      <c r="B133" t="str">
        <f ca="1">IFERROR(__xludf.DUMMYFUNCTION("GOOGLETRANSLATE(B133,""en"",""hi"")"),"ईमानदार आदमी")</f>
        <v>ईमानदार आदमी</v>
      </c>
      <c r="C133" s="1" t="s">
        <v>4</v>
      </c>
      <c r="D133" s="1" t="s">
        <v>5</v>
      </c>
    </row>
    <row r="134" spans="1:4" ht="13.2" x14ac:dyDescent="0.25">
      <c r="A134" s="1" t="s">
        <v>140</v>
      </c>
      <c r="B134" t="str">
        <f ca="1">IFERROR(__xludf.DUMMYFUNCTION("GOOGLETRANSLATE(B134,""en"",""hi"")"),"मैं शब्द 'tathakathit उदारवादी' के लिए इंतज़ार कर रहा था जब मैं में नारीवादी देखा
थंबनेल।")</f>
        <v>मैं शब्द 'tathakathit उदारवादी' के लिए इंतज़ार कर रहा था जब मैं में नारीवादी देखा
थंबनेल।</v>
      </c>
      <c r="C134" s="1" t="s">
        <v>4</v>
      </c>
      <c r="D134" s="1" t="s">
        <v>5</v>
      </c>
    </row>
    <row r="135" spans="1:4" ht="13.2" x14ac:dyDescent="0.25">
      <c r="A135" s="1" t="s">
        <v>141</v>
      </c>
      <c r="B135" t="str">
        <f ca="1">IFERROR(__xludf.DUMMYFUNCTION("GOOGLETRANSLATE(B135,""en"",""hi"")"),"Flim साथी वास्तव में एक पक्षपाती समीक्षा किया जाता है ... यह एक cricisim nt ... वह बनाया
वास्तव में ....... कबीर सिंह पर उसके आक्रमण .....")</f>
        <v>Flim साथी वास्तव में एक पक्षपाती समीक्षा किया जाता है ... यह एक cricisim nt ... वह बनाया
वास्तव में ....... कबीर सिंह पर उसके आक्रमण .....</v>
      </c>
      <c r="C135" s="1" t="s">
        <v>4</v>
      </c>
      <c r="D135" s="1" t="s">
        <v>5</v>
      </c>
    </row>
    <row r="136" spans="1:4" ht="13.2" x14ac:dyDescent="0.25">
      <c r="A136" s="1" t="s">
        <v>142</v>
      </c>
      <c r="B136" t="str">
        <f ca="1">IFERROR(__xludf.DUMMYFUNCTION("GOOGLETRANSLATE(B136,""en"",""hi"")"),"Aalia मालिया Jamalia ............. जो शब्द ............... रंगा बिल्ला मिला
केवल......")</f>
        <v>Aalia मालिया Jamalia ............. जो शब्द ............... रंगा बिल्ला मिला
केवल......</v>
      </c>
      <c r="C136" s="1" t="s">
        <v>4</v>
      </c>
      <c r="D136" s="1" t="s">
        <v>5</v>
      </c>
    </row>
    <row r="137" spans="1:4" ht="13.2" x14ac:dyDescent="0.25">
      <c r="A137" s="1" t="s">
        <v>143</v>
      </c>
      <c r="B137" t="str">
        <f ca="1">IFERROR(__xludf.DUMMYFUNCTION("GOOGLETRANSLATE(B137,""en"",""hi"")"),"राइट भाई")</f>
        <v>राइट भाई</v>
      </c>
      <c r="C137" s="1" t="s">
        <v>4</v>
      </c>
      <c r="D137" s="1" t="s">
        <v>5</v>
      </c>
    </row>
    <row r="138" spans="1:4" ht="13.2" x14ac:dyDescent="0.25">
      <c r="A138" s="1" t="s">
        <v>144</v>
      </c>
      <c r="B138" t="str">
        <f ca="1">IFERROR(__xludf.DUMMYFUNCTION("GOOGLETRANSLATE(B138,""en"",""hi"")"),"कितनी बार आप अभ्यास की क्या ज़रूरत थी शब्द 'misogynistic' उच्चारण
और 'विषाक्त मर्दानगी' ??")</f>
        <v>कितनी बार आप अभ्यास की क्या ज़रूरत थी शब्द 'misogynistic' उच्चारण
और 'विषाक्त मर्दानगी' ??</v>
      </c>
      <c r="C138" s="1" t="s">
        <v>4</v>
      </c>
      <c r="D138" s="1" t="s">
        <v>5</v>
      </c>
    </row>
    <row r="139" spans="1:4" ht="13.2" x14ac:dyDescent="0.25">
      <c r="A139" s="1" t="s">
        <v>145</v>
      </c>
      <c r="B139" t="str">
        <f ca="1">IFERROR(__xludf.DUMMYFUNCTION("GOOGLETRANSLATE(B139,""en"",""hi"")"),"[10:15] (https://www.youtube.com/watch?v=N_ZMfQMZos0&amp;t=10m15s) भाई यह है
फिल्म में वह वे से डॉक्टर और कबीर dones अपनी महारत हो जाता है में शॉन
terrece-reltionship पर COUGHT ruens-वह distractive हो जाता है
Plss कुछ भी कहते हैं कि न 👎🏻
लेकिन क्या आप भी"&amp;" असली man👍🏻 के बारे में अच्छे विचार दे दिया है")</f>
        <v>[10:15] (https://www.youtube.com/watch?v=N_ZMfQMZos0&amp;t=10m15s) भाई यह है
फिल्म में वह वे से डॉक्टर और कबीर dones अपनी महारत हो जाता है में शॉन
terrece-reltionship पर COUGHT ruens-वह distractive हो जाता है
Plss कुछ भी कहते हैं कि न 👎🏻
लेकिन क्या आप भी असली man👍🏻 के बारे में अच्छे विचार दे दिया है</v>
      </c>
      <c r="C139" s="1" t="s">
        <v>4</v>
      </c>
      <c r="D139" s="1" t="s">
        <v>5</v>
      </c>
    </row>
    <row r="140" spans="1:4" ht="13.2" x14ac:dyDescent="0.25">
      <c r="A140" s="1" t="s">
        <v>146</v>
      </c>
      <c r="B140" t="str">
        <f ca="1">IFERROR(__xludf.DUMMYFUNCTION("GOOGLETRANSLATE(B140,""en"",""hi"")"),"इस वीडियो को देखने से पहले, मैं thaught मैं केवल एक ही इस तरह से सोच रहा हूँ,
अब मुझे समझ, यू रहे हैं कि केवल में अलग thaughts के साथ एक
कमरा, कि does not मेक यू गलत, मैं बहुत अच्छा लग रहा")</f>
        <v>इस वीडियो को देखने से पहले, मैं thaught मैं केवल एक ही इस तरह से सोच रहा हूँ,
अब मुझे समझ, यू रहे हैं कि केवल में अलग thaughts के साथ एक
कमरा, कि does not मेक यू गलत, मैं बहुत अच्छा लग रहा</v>
      </c>
      <c r="C140" s="1" t="s">
        <v>4</v>
      </c>
      <c r="D140" s="1" t="s">
        <v>5</v>
      </c>
    </row>
    <row r="141" spans="1:4" ht="13.2" x14ac:dyDescent="0.25">
      <c r="A141" s="1" t="s">
        <v>147</v>
      </c>
      <c r="B141" t="str">
        <f ca="1">IFERROR(__xludf.DUMMYFUNCTION("GOOGLETRANSLATE(B141,""en"",""hi"")"),"या हेनतई 😂")</f>
        <v>या हेनतई 😂</v>
      </c>
      <c r="C141" s="1" t="s">
        <v>4</v>
      </c>
      <c r="D141" s="1" t="s">
        <v>5</v>
      </c>
    </row>
    <row r="142" spans="1:4" ht="13.2" x14ac:dyDescent="0.25">
      <c r="A142" s="1" t="s">
        <v>148</v>
      </c>
      <c r="B142" t="str">
        <f ca="1">IFERROR(__xludf.DUMMYFUNCTION("GOOGLETRANSLATE(B142,""en"",""hi"")"),"सही है आप
मिथ्याभिमानी ppls जो लोग नापसंद कबीर सिंह कर रहे हैं")</f>
        <v>सही है आप
मिथ्याभिमानी ppls जो लोग नापसंद कबीर सिंह कर रहे हैं</v>
      </c>
      <c r="C142" s="1" t="s">
        <v>4</v>
      </c>
      <c r="D142" s="1" t="s">
        <v>5</v>
      </c>
    </row>
    <row r="143" spans="1:4" ht="13.2" x14ac:dyDescent="0.25">
      <c r="A143" s="1" t="s">
        <v>149</v>
      </c>
      <c r="B143" t="str">
        <f ca="1">IFERROR(__xludf.DUMMYFUNCTION("GOOGLETRANSLATE(B143,""en"",""hi"")"),"असम में नजरबंदी शिविरों पूर्व मुख्यमंत्री गोगोई के तहत द्वारा किए गए थे
सुप्रीम कोर्ट जिसका मुख्य न्यायाधीश एक और गोगोई था की दिशा जो
एक बेकार अधिकारी प्रतीक हजेला जो शरणार्थी स्वीकार करने से इनकार नियुक्त
प्रमाण पत्र लेकिन उन नजरबंदी Csmps में हिंदू शरणा"&amp;"र्थियों डाल दिया।")</f>
        <v>असम में नजरबंदी शिविरों पूर्व मुख्यमंत्री गोगोई के तहत द्वारा किए गए थे
सुप्रीम कोर्ट जिसका मुख्य न्यायाधीश एक और गोगोई था की दिशा जो
एक बेकार अधिकारी प्रतीक हजेला जो शरणार्थी स्वीकार करने से इनकार नियुक्त
प्रमाण पत्र लेकिन उन नजरबंदी Csmps में हिंदू शरणार्थियों डाल दिया।</v>
      </c>
      <c r="C143" s="1" t="s">
        <v>4</v>
      </c>
      <c r="D143" s="1" t="s">
        <v>5</v>
      </c>
    </row>
    <row r="144" spans="1:4" ht="13.2" x14ac:dyDescent="0.25">
      <c r="A144" s="1" t="s">
        <v>150</v>
      </c>
      <c r="B144" t="str">
        <f ca="1">IFERROR(__xludf.DUMMYFUNCTION("GOOGLETRANSLATE(B144,""en"",""hi"")"),"वह भारत के एक गद्दार है")</f>
        <v>वह भारत के एक गद्दार है</v>
      </c>
      <c r="C144" s="1" t="s">
        <v>16</v>
      </c>
      <c r="D144" s="1" t="s">
        <v>5</v>
      </c>
    </row>
    <row r="145" spans="1:4" ht="13.2" x14ac:dyDescent="0.25">
      <c r="A145" s="1" t="s">
        <v>151</v>
      </c>
      <c r="B145" t="str">
        <f ca="1">IFERROR(__xludf.DUMMYFUNCTION("GOOGLETRANSLATE(B145,""en"",""hi"")"),"यह आदमी एक अन्य स्तर पर सोचता है और सबसे अच्छी बात यह है ... वह क्या सोचते हैं वास्तव में है
सच")</f>
        <v>यह आदमी एक अन्य स्तर पर सोचता है और सबसे अच्छी बात यह है ... वह क्या सोचते हैं वास्तव में है
सच</v>
      </c>
      <c r="C145" s="1" t="s">
        <v>4</v>
      </c>
      <c r="D145" s="1" t="s">
        <v>5</v>
      </c>
    </row>
    <row r="146" spans="1:4" ht="13.2" x14ac:dyDescent="0.25">
      <c r="A146" s="1" t="s">
        <v>152</v>
      </c>
      <c r="B146" t="str">
        <f ca="1">IFERROR(__xludf.DUMMYFUNCTION("GOOGLETRANSLATE(B146,""en"",""hi"")"),"वाहवाही।")</f>
        <v>वाहवाही।</v>
      </c>
      <c r="C146" s="1" t="s">
        <v>4</v>
      </c>
      <c r="D146" s="1" t="s">
        <v>5</v>
      </c>
    </row>
    <row r="147" spans="1:4" ht="13.2" x14ac:dyDescent="0.25">
      <c r="A147" s="1" t="s">
        <v>153</v>
      </c>
      <c r="B147" t="str">
        <f ca="1">IFERROR(__xludf.DUMMYFUNCTION("GOOGLETRANSLATE(B147,""en"",""hi"")"),"आप से सहमत")</f>
        <v>आप से सहमत</v>
      </c>
      <c r="C147" s="1" t="s">
        <v>4</v>
      </c>
      <c r="D147" s="1" t="s">
        <v>5</v>
      </c>
    </row>
    <row r="148" spans="1:4" ht="13.2" x14ac:dyDescent="0.25">
      <c r="A148" s="1" t="s">
        <v>154</v>
      </c>
      <c r="B148" t="str">
        <f ca="1">IFERROR(__xludf.DUMMYFUNCTION("GOOGLETRANSLATE(B148,""en"",""hi"")"),"अच्छा analysis..u good..🙂 👍 बोलता है")</f>
        <v>अच्छा analysis..u good..🙂 👍 बोलता है</v>
      </c>
      <c r="C148" s="1" t="s">
        <v>4</v>
      </c>
      <c r="D148" s="1" t="s">
        <v>5</v>
      </c>
    </row>
    <row r="149" spans="1:4" ht="13.2" x14ac:dyDescent="0.25">
      <c r="A149" s="1" t="s">
        <v>155</v>
      </c>
      <c r="B149" t="str">
        <f ca="1">IFERROR(__xludf.DUMMYFUNCTION("GOOGLETRANSLATE(B149,""en"",""hi"")"),"nise")</f>
        <v>nise</v>
      </c>
      <c r="C149" s="1" t="s">
        <v>4</v>
      </c>
      <c r="D149" s="1" t="s">
        <v>5</v>
      </c>
    </row>
    <row r="150" spans="1:4" ht="13.2" x14ac:dyDescent="0.25">
      <c r="A150" s="1" t="s">
        <v>156</v>
      </c>
      <c r="B150" t="str">
        <f ca="1">IFERROR(__xludf.DUMMYFUNCTION("GOOGLETRANSLATE(B150,""en"",""hi"")"),"हम यहाँ हैं क्योंकि हमारे पूर्वजों समलैंगिकता के खिलाफ थे।")</f>
        <v>हम यहाँ हैं क्योंकि हमारे पूर्वजों समलैंगिकता के खिलाफ थे।</v>
      </c>
      <c r="C150" s="1" t="s">
        <v>4</v>
      </c>
      <c r="D150" s="1" t="s">
        <v>8</v>
      </c>
    </row>
    <row r="151" spans="1:4" ht="13.2" x14ac:dyDescent="0.25">
      <c r="A151" s="1" t="s">
        <v>157</v>
      </c>
      <c r="B151" t="str">
        <f ca="1">IFERROR(__xludf.DUMMYFUNCTION("GOOGLETRANSLATE(B151,""en"",""hi"")"),"@Piyush गर्ग आप विशिष्ट व्यक्तित्व के बारे में कुछ भी नहीं जानता, STFU कुतिया")</f>
        <v>@Piyush गर्ग आप विशिष्ट व्यक्तित्व के बारे में कुछ भी नहीं जानता, STFU कुतिया</v>
      </c>
      <c r="C151" s="1" t="s">
        <v>16</v>
      </c>
      <c r="D151" s="1" t="s">
        <v>5</v>
      </c>
    </row>
    <row r="152" spans="1:4" ht="13.2" x14ac:dyDescent="0.25">
      <c r="A152" s="1" t="s">
        <v>158</v>
      </c>
      <c r="B152" t="str">
        <f ca="1">IFERROR(__xludf.DUMMYFUNCTION("GOOGLETRANSLATE(B152,""en"",""hi"")"),"Okkkkk")</f>
        <v>Okkkkk</v>
      </c>
      <c r="C152" s="1" t="s">
        <v>4</v>
      </c>
      <c r="D152" s="1" t="s">
        <v>5</v>
      </c>
    </row>
    <row r="153" spans="1:4" ht="13.2" x14ac:dyDescent="0.25">
      <c r="A153" s="1" t="s">
        <v>159</v>
      </c>
      <c r="B153" t="str">
        <f ca="1">IFERROR(__xludf.DUMMYFUNCTION("GOOGLETRANSLATE(B153,""en"",""hi"")"),"लेकिन फिल्म काफी औसत लेकिन बॉलीवुड फिल्मों में से बहुत से बेहतर है।")</f>
        <v>लेकिन फिल्म काफी औसत लेकिन बॉलीवुड फिल्मों में से बहुत से बेहतर है।</v>
      </c>
      <c r="C153" s="1" t="s">
        <v>4</v>
      </c>
      <c r="D153" s="1" t="s">
        <v>5</v>
      </c>
    </row>
    <row r="154" spans="1:4" ht="13.2" x14ac:dyDescent="0.25">
      <c r="A154" s="1" t="s">
        <v>160</v>
      </c>
      <c r="B154" t="str">
        <f ca="1">IFERROR(__xludf.DUMMYFUNCTION("GOOGLETRANSLATE(B154,""en"",""hi"")"),"कोई वह पहचान करने और शहरी नक्सलियों, विरोधी नागरिकों को एकजुट करने के लिए एक महान उपकरण है -
अच्छा विरोधी नागरिकों पता लगाने के लिए इस तरह के संबंध के लिए")</f>
        <v>कोई वह पहचान करने और शहरी नक्सलियों, विरोधी नागरिकों को एकजुट करने के लिए एक महान उपकरण है -
अच्छा विरोधी नागरिकों पता लगाने के लिए इस तरह के संबंध के लिए</v>
      </c>
      <c r="C154" s="1" t="s">
        <v>4</v>
      </c>
      <c r="D154" s="1" t="s">
        <v>5</v>
      </c>
    </row>
    <row r="155" spans="1:4" ht="13.2" x14ac:dyDescent="0.25">
      <c r="A155" s="1" t="s">
        <v>161</v>
      </c>
      <c r="B155" t="str">
        <f ca="1">IFERROR(__xludf.DUMMYFUNCTION("GOOGLETRANSLATE(B155,""en"",""hi"")"),"1 टिप्पणी")</f>
        <v>1 टिप्पणी</v>
      </c>
      <c r="C155" s="1" t="s">
        <v>4</v>
      </c>
      <c r="D155" s="1" t="s">
        <v>5</v>
      </c>
    </row>
    <row r="156" spans="1:4" ht="13.2" x14ac:dyDescent="0.25">
      <c r="A156" s="1" t="s">
        <v>162</v>
      </c>
      <c r="B156" t="str">
        <f ca="1">IFERROR(__xludf.DUMMYFUNCTION("GOOGLETRANSLATE(B156,""en"",""hi"")"),"कुडोस प्रतीक")</f>
        <v>कुडोस प्रतीक</v>
      </c>
      <c r="C156" s="1" t="s">
        <v>4</v>
      </c>
      <c r="D156" s="1" t="s">
        <v>5</v>
      </c>
    </row>
    <row r="157" spans="1:4" ht="13.2" x14ac:dyDescent="0.25">
      <c r="A157" s="1" t="s">
        <v>163</v>
      </c>
      <c r="B157" t="str">
        <f ca="1">IFERROR(__xludf.DUMMYFUNCTION("GOOGLETRANSLATE(B157,""en"",""hi"")"),"भारतीयों को आसानी से इन फिल्मों से प्रभावित हैं")</f>
        <v>भारतीयों को आसानी से इन फिल्मों से प्रभावित हैं</v>
      </c>
      <c r="C157" s="1" t="s">
        <v>4</v>
      </c>
      <c r="D157" s="1" t="s">
        <v>5</v>
      </c>
    </row>
    <row r="158" spans="1:4" ht="13.2" x14ac:dyDescent="0.25">
      <c r="A158" s="1" t="s">
        <v>164</v>
      </c>
      <c r="B158" t="str">
        <f ca="1">IFERROR(__xludf.DUMMYFUNCTION("GOOGLETRANSLATE(B158,""en"",""hi"")"),"🖤🖤🖤 + 9660571605132🖤💜🖤💜🖤💜🖤💜🖤💜🖤💜🖤🖤💜🖤💜💜🖤🇧🇩🖤")</f>
        <v>🖤🖤🖤 + 9660571605132🖤💜🖤💜🖤💜🖤💜🖤💜🖤💜🖤🖤💜🖤💜💜🖤🇧🇩🖤</v>
      </c>
      <c r="C158" s="1" t="s">
        <v>4</v>
      </c>
      <c r="D158" s="1" t="s">
        <v>5</v>
      </c>
    </row>
    <row r="159" spans="1:4" ht="13.2" x14ac:dyDescent="0.25">
      <c r="A159" s="1" t="s">
        <v>165</v>
      </c>
      <c r="B159" t="str">
        <f ca="1">IFERROR(__xludf.DUMMYFUNCTION("GOOGLETRANSLATE(B159,""en"",""hi"")"),"नारीवाद पर समीक्षा ... 😂😂😂😂.dude आप के बारे में कुछ गंभीर मुद्दे हैं
feminism.your इनाम = नारी द्वेषी विचारों से भरा टिप्पणी।")</f>
        <v>नारीवाद पर समीक्षा ... 😂😂😂😂.dude आप के बारे में कुछ गंभीर मुद्दे हैं
feminism.your इनाम = नारी द्वेषी विचारों से भरा टिप्पणी।</v>
      </c>
      <c r="C159" s="1" t="s">
        <v>16</v>
      </c>
      <c r="D159" s="1" t="s">
        <v>5</v>
      </c>
    </row>
    <row r="160" spans="1:4" ht="13.2" x14ac:dyDescent="0.25">
      <c r="A160" s="1" t="s">
        <v>166</v>
      </c>
      <c r="B160" t="str">
        <f ca="1">IFERROR(__xludf.DUMMYFUNCTION("GOOGLETRANSLATE(B160,""en"",""hi"")"),"मैं अपने frnd बंद इस आदमी .hats को सलाम ... aisa वह Hona chahiye वाह maza आ
गया फिर से ....
प्रहार तक कानून लैंगिक समानता मुझे विश्वास नही करेगा टैब तक ऐसा होता रहेगा
..और इस situtaion मेरे साथ आता है, तो मैं भी इस .. बैल बकवास करना होगा
भारत अगर .lawmake"&amp;"rs यू सुन रहे हैं ??")</f>
        <v>मैं अपने frnd बंद इस आदमी .hats को सलाम ... aisa वह Hona chahiye वाह maza आ
गया फिर से ....
प्रहार तक कानून लैंगिक समानता मुझे विश्वास नही करेगा टैब तक ऐसा होता रहेगा
..और इस situtaion मेरे साथ आता है, तो मैं भी इस .. बैल बकवास करना होगा
भारत अगर .lawmakers यू सुन रहे हैं ??</v>
      </c>
      <c r="C160" s="1" t="s">
        <v>35</v>
      </c>
      <c r="D160" s="1" t="s">
        <v>5</v>
      </c>
    </row>
    <row r="161" spans="1:4" ht="13.2" x14ac:dyDescent="0.25">
      <c r="A161" s="1" t="s">
        <v>167</v>
      </c>
      <c r="B161" t="str">
        <f ca="1">IFERROR(__xludf.DUMMYFUNCTION("GOOGLETRANSLATE(B161,""en"",""hi"")"),"Nyc वीडियो श्रीमान")</f>
        <v>Nyc वीडियो श्रीमान</v>
      </c>
      <c r="C161" s="1" t="s">
        <v>4</v>
      </c>
      <c r="D161" s="1" t="s">
        <v>5</v>
      </c>
    </row>
    <row r="162" spans="1:4" ht="13.2" x14ac:dyDescent="0.25">
      <c r="A162" s="1" t="s">
        <v>168</v>
      </c>
      <c r="B162" t="str">
        <f ca="1">IFERROR(__xludf.DUMMYFUNCTION("GOOGLETRANSLATE(B162,""en"",""hi"")"),"भारत में इन कमबख्त नारीवादियों अधिक खतरनाक तुलना में आईएसआईएस आतंकवादियों।
😂😂😂😂😂😂😂😂😂😂😂")</f>
        <v>भारत में इन कमबख्त नारीवादियों अधिक खतरनाक तुलना में आईएसआईएस आतंकवादियों।
😂😂😂😂😂😂😂😂😂😂😂</v>
      </c>
      <c r="C162" s="1" t="s">
        <v>16</v>
      </c>
      <c r="D162" s="1" t="s">
        <v>8</v>
      </c>
    </row>
    <row r="163" spans="1:4" ht="13.2" x14ac:dyDescent="0.25">
      <c r="A163" s="1" t="s">
        <v>169</v>
      </c>
      <c r="B163" t="str">
        <f ca="1">IFERROR(__xludf.DUMMYFUNCTION("GOOGLETRANSLATE(B163,""en"",""hi"")"),"मैं सच में की सराहना करते हैं और जो लोग ऐसा करना चाहते प्रोत्साहित करते हैं। उसके बाद ही
कानूनी आतंकवादियों एक झूठी 498 मामलों दर्ज करने डरा दिया जाएगा। श्री जहांगीर
you..if के लिए रवाना से नफरत करता है आप लगभग अपने Pis बेहतर एक बार जेल में हैं।")</f>
        <v>मैं सच में की सराहना करते हैं और जो लोग ऐसा करना चाहते प्रोत्साहित करते हैं। उसके बाद ही
कानूनी आतंकवादियों एक झूठी 498 मामलों दर्ज करने डरा दिया जाएगा। श्री जहांगीर
you..if के लिए रवाना से नफरत करता है आप लगभग अपने Pis बेहतर एक बार जेल में हैं।</v>
      </c>
      <c r="C163" s="1" t="s">
        <v>4</v>
      </c>
      <c r="D163" s="1" t="s">
        <v>5</v>
      </c>
    </row>
    <row r="164" spans="1:4" ht="13.2" x14ac:dyDescent="0.25">
      <c r="A164" s="1" t="s">
        <v>170</v>
      </c>
      <c r="B164" t="str">
        <f ca="1">IFERROR(__xludf.DUMMYFUNCTION("GOOGLETRANSLATE(B164,""en"",""hi"")"),"आप यथार्थवाद का प्रतीक हैं।")</f>
        <v>आप यथार्थवाद का प्रतीक हैं।</v>
      </c>
      <c r="C164" s="1" t="s">
        <v>4</v>
      </c>
      <c r="D164" s="1" t="s">
        <v>5</v>
      </c>
    </row>
    <row r="165" spans="1:4" ht="13.2" x14ac:dyDescent="0.25">
      <c r="A165" s="1" t="s">
        <v>171</v>
      </c>
      <c r="B165" t="str">
        <f ca="1">IFERROR(__xludf.DUMMYFUNCTION("GOOGLETRANSLATE(B165,""en"",""hi"")"),"पूरी तरह से सहमत हैं आप के लिए असली आदमी सर सम्मान")</f>
        <v>पूरी तरह से सहमत हैं आप के लिए असली आदमी सर सम्मान</v>
      </c>
      <c r="C165" s="1" t="s">
        <v>4</v>
      </c>
      <c r="D165" s="1" t="s">
        <v>5</v>
      </c>
    </row>
    <row r="166" spans="1:4" ht="13.2" x14ac:dyDescent="0.25">
      <c r="A166" s="1" t="s">
        <v>172</v>
      </c>
      <c r="B166" t="str">
        <f ca="1">IFERROR(__xludf.DUMMYFUNCTION("GOOGLETRANSLATE(B166,""en"",""hi"")"),"सिनेमा मनोरंजन का स्रोत रहे हैं, चाहे कितना एक फिल्म में गड़बड़ यह है कि आप
यह संरक्षक पा सकते हैं। फिल्म यह उपभोक्ताओं के लिए कुछ भी जोड़ नहीं है, यह है
बस हमारी मंशा के उन लोगों के हिस्सा कसरत करने का एक तरीका है जो हम अन्य तरीकों से नहीं कर सकते हैं
वा"&amp;"स्तविक जीवन में लागू करें।
सिनेमा सिर्फ कल्पना भराव कर रहे हैं।
Yaa आप इससे कुछ अच्छे अंक और विषयों और सबक हो सकता है, लेकिन कम से
दिन के अंत में फिल्मों आप आनंद के लिए एक अवसर और विकल्प दे अपने
कपोल कल्पित। यही कारण है कि हर शैली का अपना विशेष दर्शकों, s"&amp;"lasher है है
फिल्मों, हॉरर, रोमांस, कामुक, हास्य, नाटक, सुपरहीरो, गोर।")</f>
        <v>सिनेमा मनोरंजन का स्रोत रहे हैं, चाहे कितना एक फिल्म में गड़बड़ यह है कि आप
यह संरक्षक पा सकते हैं। फिल्म यह उपभोक्ताओं के लिए कुछ भी जोड़ नहीं है, यह है
बस हमारी मंशा के उन लोगों के हिस्सा कसरत करने का एक तरीका है जो हम अन्य तरीकों से नहीं कर सकते हैं
वास्तविक जीवन में लागू करें।
सिनेमा सिर्फ कल्पना भराव कर रहे हैं।
Yaa आप इससे कुछ अच्छे अंक और विषयों और सबक हो सकता है, लेकिन कम से
दिन के अंत में फिल्मों आप आनंद के लिए एक अवसर और विकल्प दे अपने
कपोल कल्पित। यही कारण है कि हर शैली का अपना विशेष दर्शकों, slasher है है
फिल्मों, हॉरर, रोमांस, कामुक, हास्य, नाटक, सुपरहीरो, गोर।</v>
      </c>
      <c r="C166" s="1" t="s">
        <v>4</v>
      </c>
      <c r="D166" s="1" t="s">
        <v>5</v>
      </c>
    </row>
    <row r="167" spans="1:4" ht="13.2" x14ac:dyDescent="0.25">
      <c r="A167" s="1" t="s">
        <v>173</v>
      </c>
      <c r="B167" t="str">
        <f ca="1">IFERROR(__xludf.DUMMYFUNCTION("GOOGLETRANSLATE(B167,""en"",""hi"")"),"उसे पाकिस्तान या अफगानिस्तान के लिए निर्वासित कृपया उसे छद्म को पूरा करने के
बुद्धि ..... वह अपने अस्तित्व के लिए ऑक्सीजन जैसे मुद्दों की जरूरत है। जहां तक ​​मैं
कर रहा हूँ का संबंध है, वह उसके जीवन की अंतिम चरणों में एक नीच महिला है।")</f>
        <v>उसे पाकिस्तान या अफगानिस्तान के लिए निर्वासित कृपया उसे छद्म को पूरा करने के
बुद्धि ..... वह अपने अस्तित्व के लिए ऑक्सीजन जैसे मुद्दों की जरूरत है। जहां तक ​​मैं
कर रहा हूँ का संबंध है, वह उसके जीवन की अंतिम चरणों में एक नीच महिला है।</v>
      </c>
      <c r="C167" s="1" t="s">
        <v>35</v>
      </c>
      <c r="D167" s="1" t="s">
        <v>5</v>
      </c>
    </row>
    <row r="168" spans="1:4" ht="13.2" x14ac:dyDescent="0.25">
      <c r="A168" s="1" t="s">
        <v>174</v>
      </c>
      <c r="B168" t="str">
        <f ca="1">IFERROR(__xludf.DUMMYFUNCTION("GOOGLETRANSLATE(B168,""en"",""hi"")"),"अपने वीडियो देखना वापस महान काम shwetabh वापस करने के लिए")</f>
        <v>अपने वीडियो देखना वापस महान काम shwetabh वापस करने के लिए</v>
      </c>
      <c r="C168" s="1" t="s">
        <v>4</v>
      </c>
      <c r="D168" s="1" t="s">
        <v>5</v>
      </c>
    </row>
    <row r="169" spans="1:4" ht="13.2" x14ac:dyDescent="0.25">
      <c r="A169" s="1" t="s">
        <v>175</v>
      </c>
      <c r="B169" t="str">
        <f ca="1">IFERROR(__xludf.DUMMYFUNCTION("GOOGLETRANSLATE(B169,""en"",""hi"")"),"पहले से ही 100 फिल्म समीक्षा किया rx")</f>
        <v>पहले से ही 100 फिल्म समीक्षा किया rx</v>
      </c>
      <c r="C169" s="1" t="s">
        <v>4</v>
      </c>
      <c r="D169" s="1" t="s">
        <v>5</v>
      </c>
    </row>
    <row r="170" spans="1:4" ht="13.2" x14ac:dyDescent="0.25">
      <c r="A170" s="1" t="s">
        <v>176</v>
      </c>
      <c r="B170" t="str">
        <f ca="1">IFERROR(__xludf.DUMMYFUNCTION("GOOGLETRANSLATE(B170,""en"",""hi"")"),"शानदार रखें समर्थन एलजीबीटी 👍⏩⏩⏩")</f>
        <v>शानदार रखें समर्थन एलजीबीटी 👍⏩⏩⏩</v>
      </c>
      <c r="C170" s="1" t="s">
        <v>4</v>
      </c>
      <c r="D170" s="1" t="s">
        <v>5</v>
      </c>
    </row>
    <row r="171" spans="1:4" ht="13.2" x14ac:dyDescent="0.25">
      <c r="A171" s="1" t="s">
        <v>177</v>
      </c>
      <c r="B171" t="str">
        <f ca="1">IFERROR(__xludf.DUMMYFUNCTION("GOOGLETRANSLATE(B171,""en"",""hi"")"),"हम ranu di नफरत")</f>
        <v>हम ranu di नफरत</v>
      </c>
      <c r="C171" s="1" t="s">
        <v>16</v>
      </c>
      <c r="D171" s="1" t="s">
        <v>5</v>
      </c>
    </row>
    <row r="172" spans="1:4" ht="13.2" x14ac:dyDescent="0.25">
      <c r="A172" s="1" t="s">
        <v>178</v>
      </c>
      <c r="B172" t="str">
        <f ca="1">IFERROR(__xludf.DUMMYFUNCTION("GOOGLETRANSLATE(B172,""en"",""hi"")"),"मैं तुम्हें कुछ कहना की टुइ eirokom टिप्पणी ना वीडियो taake कोरे चाहते
नापसंद diite छोले jaa bujhli")</f>
        <v>मैं तुम्हें कुछ कहना की टुइ eirokom टिप्पणी ना वीडियो taake कोरे चाहते
नापसंद diite छोले jaa bujhli</v>
      </c>
      <c r="C172" s="1" t="s">
        <v>16</v>
      </c>
      <c r="D172" s="1" t="s">
        <v>5</v>
      </c>
    </row>
    <row r="173" spans="1:4" ht="13.2" x14ac:dyDescent="0.25">
      <c r="A173" s="1" t="s">
        <v>179</v>
      </c>
      <c r="B173" t="str">
        <f ca="1">IFERROR(__xludf.DUMMYFUNCTION("GOOGLETRANSLATE(B173,""en"",""hi"")"),"24/7 पत्थरों से मार डाला और नशे में, उसके बच्चों, दोस्तों, परिवार और समाज के लिए एक कीड़े।
वे न तो निगल और न ही इस गंदगी बाहर थूक कर सकते हैं।")</f>
        <v>24/7 पत्थरों से मार डाला और नशे में, उसके बच्चों, दोस्तों, परिवार और समाज के लिए एक कीड़े।
वे न तो निगल और न ही इस गंदगी बाहर थूक कर सकते हैं।</v>
      </c>
      <c r="C173" s="1" t="s">
        <v>4</v>
      </c>
      <c r="D173" s="1" t="s">
        <v>5</v>
      </c>
    </row>
    <row r="174" spans="1:4" ht="13.2" x14ac:dyDescent="0.25">
      <c r="A174" s="1" t="s">
        <v>180</v>
      </c>
      <c r="B174" t="str">
        <f ca="1">IFERROR(__xludf.DUMMYFUNCTION("GOOGLETRANSLATE(B174,""en"",""hi"")"),"यह एक सच्चे शब्द है")</f>
        <v>यह एक सच्चे शब्द है</v>
      </c>
      <c r="C174" s="1" t="s">
        <v>4</v>
      </c>
      <c r="D174" s="1" t="s">
        <v>5</v>
      </c>
    </row>
    <row r="175" spans="1:4" ht="13.2" x14ac:dyDescent="0.25">
      <c r="A175" s="1" t="s">
        <v>181</v>
      </c>
      <c r="B175" t="str">
        <f ca="1">IFERROR(__xludf.DUMMYFUNCTION("GOOGLETRANSLATE(B175,""en"",""hi"")"),"अच्छा vidio")</f>
        <v>अच्छा vidio</v>
      </c>
      <c r="C175" s="1" t="s">
        <v>4</v>
      </c>
      <c r="D175" s="1" t="s">
        <v>5</v>
      </c>
    </row>
    <row r="176" spans="1:4" ht="13.2" x14ac:dyDescent="0.25">
      <c r="A176" s="1" t="s">
        <v>182</v>
      </c>
      <c r="B176" t="str">
        <f ca="1">IFERROR(__xludf.DUMMYFUNCTION("GOOGLETRANSLATE(B176,""en"",""hi"")"),"मैं तुम्हें प्यार करता हूँ Văii")</f>
        <v>मैं तुम्हें प्यार करता हूँ Văii</v>
      </c>
      <c r="C176" s="1" t="s">
        <v>4</v>
      </c>
      <c r="D176" s="1" t="s">
        <v>5</v>
      </c>
    </row>
    <row r="177" spans="1:4" ht="13.2" x14ac:dyDescent="0.25">
      <c r="A177" s="1" t="s">
        <v>183</v>
      </c>
      <c r="B177" t="str">
        <f ca="1">IFERROR(__xludf.DUMMYFUNCTION("GOOGLETRANSLATE(B177,""en"",""hi"")"),"ओह सिर्फ अपने खूनी मुंह बंद करता है, तो यह वास्तव में any1 के लिए होता है या यू के साथ ऐसा
आपकी राय अभी भी, एक ही होना")</f>
        <v>ओह सिर्फ अपने खूनी मुंह बंद करता है, तो यह वास्तव में any1 के लिए होता है या यू के साथ ऐसा
आपकी राय अभी भी, एक ही होना</v>
      </c>
      <c r="C177" s="1" t="s">
        <v>16</v>
      </c>
      <c r="D177" s="1" t="s">
        <v>5</v>
      </c>
    </row>
    <row r="178" spans="1:4" ht="13.2" x14ac:dyDescent="0.25">
      <c r="A178" s="1" t="s">
        <v>184</v>
      </c>
      <c r="B178" t="str">
        <f ca="1">IFERROR(__xludf.DUMMYFUNCTION("GOOGLETRANSLATE(B178,""en"",""hi"")"),"16 टकसाल का review😂😂😂😂😂😂🤣🤣☺")</f>
        <v>16 टकसाल का review😂😂😂😂😂😂🤣🤣☺</v>
      </c>
      <c r="C178" s="1" t="s">
        <v>4</v>
      </c>
      <c r="D178" s="1" t="s">
        <v>5</v>
      </c>
    </row>
    <row r="179" spans="1:4" ht="13.2" x14ac:dyDescent="0.25">
      <c r="A179" s="1" t="s">
        <v>185</v>
      </c>
      <c r="B179" t="str">
        <f ca="1">IFERROR(__xludf.DUMMYFUNCTION("GOOGLETRANSLATE(B179,""en"",""hi"")"),"Sam2u")</f>
        <v>Sam2u</v>
      </c>
      <c r="C179" s="1" t="s">
        <v>4</v>
      </c>
      <c r="D179" s="1" t="s">
        <v>5</v>
      </c>
    </row>
    <row r="180" spans="1:4" ht="13.2" x14ac:dyDescent="0.25">
      <c r="A180" s="1" t="s">
        <v>186</v>
      </c>
      <c r="B180" t="str">
        <f ca="1">IFERROR(__xludf.DUMMYFUNCTION("GOOGLETRANSLATE(B180,""en"",""hi"")"),"अच्छा भाषण")</f>
        <v>अच्छा भाषण</v>
      </c>
      <c r="C180" s="1" t="s">
        <v>4</v>
      </c>
      <c r="D180" s="1" t="s">
        <v>5</v>
      </c>
    </row>
    <row r="181" spans="1:4" ht="13.2" x14ac:dyDescent="0.25">
      <c r="A181" s="1" t="s">
        <v>187</v>
      </c>
      <c r="B181" t="str">
        <f ca="1">IFERROR(__xludf.DUMMYFUNCTION("GOOGLETRANSLATE(B181,""en"",""hi"")"),"कि क्या निष्पक्षता mfuk कहा जाता है")</f>
        <v>कि क्या निष्पक्षता mfuk कहा जाता है</v>
      </c>
      <c r="C181" s="1" t="s">
        <v>16</v>
      </c>
      <c r="D181" s="1" t="s">
        <v>8</v>
      </c>
    </row>
    <row r="182" spans="1:4" ht="13.2" x14ac:dyDescent="0.25">
      <c r="A182" s="1" t="s">
        <v>188</v>
      </c>
      <c r="B182" t="str">
        <f ca="1">IFERROR(__xludf.DUMMYFUNCTION("GOOGLETRANSLATE(B182,""en"",""hi"")"),"haha शुरुआत में उर शेख़ी तो किशोर और मूर्ख है। इस के बाकी
वीडियो किसी भी समझदार व्यक्ति के मन के लायक नहीं है। आगे नहीं देख islie")</f>
        <v>haha शुरुआत में उर शेख़ी तो किशोर और मूर्ख है। इस के बाकी
वीडियो किसी भी समझदार व्यक्ति के मन के लायक नहीं है। आगे नहीं देख islie</v>
      </c>
      <c r="C182" s="1" t="s">
        <v>16</v>
      </c>
      <c r="D182" s="1" t="s">
        <v>5</v>
      </c>
    </row>
    <row r="183" spans="1:4" ht="13.2" x14ac:dyDescent="0.25">
      <c r="A183" s="1" t="s">
        <v>189</v>
      </c>
      <c r="B183" t="str">
        <f ca="1">IFERROR(__xludf.DUMMYFUNCTION("GOOGLETRANSLATE(B183,""en"",""hi"")"),"कबीर सिंह = succesfull आदमी, आत्म सम्मान के साथ महत्वाकांक्षी आदमी है जो ऐसा नहीं दे एक
बकवास, आत्म प्रेमी है और वह महिलाओं बनाम नहीं है, लेकिन वह किसी अन्य रूप में हमारे समाज बनाम है
विश्लेषण के साथ जिस तरह से हम देख सकते हैं कि वह féminisme का बचाव है, "&amp;"लेकिन बॉलीवुड के साथ
bakchodi हमें लगता है कि caractère बुरा है हम कबीर के बारे में अधिक चीजों को देख सकते
सिंह")</f>
        <v>कबीर सिंह = succesfull आदमी, आत्म सम्मान के साथ महत्वाकांक्षी आदमी है जो ऐसा नहीं दे एक
बकवास, आत्म प्रेमी है और वह महिलाओं बनाम नहीं है, लेकिन वह किसी अन्य रूप में हमारे समाज बनाम है
विश्लेषण के साथ जिस तरह से हम देख सकते हैं कि वह féminisme का बचाव है, लेकिन बॉलीवुड के साथ
bakchodi हमें लगता है कि caractère बुरा है हम कबीर के बारे में अधिक चीजों को देख सकते
सिंह</v>
      </c>
      <c r="C183" s="1" t="s">
        <v>4</v>
      </c>
      <c r="D183" s="1" t="s">
        <v>5</v>
      </c>
    </row>
    <row r="184" spans="1:4" ht="13.2" x14ac:dyDescent="0.25">
      <c r="A184" s="1" t="s">
        <v>190</v>
      </c>
      <c r="B184" t="str">
        <f ca="1">IFERROR(__xludf.DUMMYFUNCTION("GOOGLETRANSLATE(B184,""en"",""hi"")"),"सर आप कुछ दिन पहले इस वीडियो को बनाना चाहिए यह कुछ बचत होगी
लोग ... मेरे चारों ओर लोगों को एक हो रही द्वारा धूम्रपान और शराब पीने की शुरुआत की थी
इस flim से प्रेरणा .. यहां तक ​​कि बीच में मैं की तरह सोच रहा था")</f>
        <v>सर आप कुछ दिन पहले इस वीडियो को बनाना चाहिए यह कुछ बचत होगी
लोग ... मेरे चारों ओर लोगों को एक हो रही द्वारा धूम्रपान और शराब पीने की शुरुआत की थी
इस flim से प्रेरणा .. यहां तक ​​कि बीच में मैं की तरह सोच रहा था</v>
      </c>
      <c r="C184" s="1" t="s">
        <v>4</v>
      </c>
      <c r="D184" s="1" t="s">
        <v>5</v>
      </c>
    </row>
    <row r="185" spans="1:4" ht="13.2" x14ac:dyDescent="0.25">
      <c r="A185" s="1" t="s">
        <v>191</v>
      </c>
      <c r="B185" t="str">
        <f ca="1">IFERROR(__xludf.DUMMYFUNCTION("GOOGLETRANSLATE(B185,""en"",""hi"")"),"बेवकूफ चैनल ......")</f>
        <v>बेवकूफ चैनल ......</v>
      </c>
      <c r="C185" s="1" t="s">
        <v>4</v>
      </c>
      <c r="D185" s="1" t="s">
        <v>5</v>
      </c>
    </row>
    <row r="186" spans="1:4" ht="13.2" x14ac:dyDescent="0.25">
      <c r="A186" s="1" t="s">
        <v>192</v>
      </c>
      <c r="B186" t="str">
        <f ca="1">IFERROR(__xludf.DUMMYFUNCTION("GOOGLETRANSLATE(B186,""en"",""hi"")"),"क्या मीडिया के कुंद सच्चाई !! महान अवलोकन superb👍
सच में बहुत ही प्रभावशाली मैं इस विचार apriciate। मुझे समझ नहीं आता कि कैसे युवा
मनोवैज्ञानिक कहानी इस तरह का पसंद आया।
हीरो रैम हो skte hain रावण nahi👍")</f>
        <v>क्या मीडिया के कुंद सच्चाई !! महान अवलोकन superb👍
सच में बहुत ही प्रभावशाली मैं इस विचार apriciate। मुझे समझ नहीं आता कि कैसे युवा
मनोवैज्ञानिक कहानी इस तरह का पसंद आया।
हीरो रैम हो skte hain रावण nahi👍</v>
      </c>
      <c r="C186" s="1" t="s">
        <v>35</v>
      </c>
      <c r="D186" s="1" t="s">
        <v>5</v>
      </c>
    </row>
    <row r="187" spans="1:4" ht="13.2" x14ac:dyDescent="0.25">
      <c r="A187" s="1" t="s">
        <v>193</v>
      </c>
      <c r="B187" t="str">
        <f ca="1">IFERROR(__xludf.DUMMYFUNCTION("GOOGLETRANSLATE(B187,""en"",""hi"")"),"लेकिन अर्जुन रेड्डी कृति है")</f>
        <v>लेकिन अर्जुन रेड्डी कृति है</v>
      </c>
      <c r="C187" s="1" t="s">
        <v>4</v>
      </c>
      <c r="D187" s="1" t="s">
        <v>5</v>
      </c>
    </row>
    <row r="188" spans="1:4" ht="13.2" x14ac:dyDescent="0.25">
      <c r="A188" s="1" t="s">
        <v>194</v>
      </c>
      <c r="B188" t="str">
        <f ca="1">IFERROR(__xludf.DUMMYFUNCTION("GOOGLETRANSLATE(B188,""en"",""hi"")"),"@Deepak गुप्ता मैं समलैंगिक हूँ। मैं जो बुद्धिमान होते हैं सामान्य लड़कियों मिले हैं। नहीं
अपने उम्मीद छोड़ 😂 आप एक मिल जाएगा।")</f>
        <v>@Deepak गुप्ता मैं समलैंगिक हूँ। मैं जो बुद्धिमान होते हैं सामान्य लड़कियों मिले हैं। नहीं
अपने उम्मीद छोड़ 😂 आप एक मिल जाएगा।</v>
      </c>
      <c r="C188" s="1" t="s">
        <v>4</v>
      </c>
      <c r="D188" s="1" t="s">
        <v>5</v>
      </c>
    </row>
    <row r="189" spans="1:4" ht="13.2" x14ac:dyDescent="0.25">
      <c r="A189" s="1" t="s">
        <v>195</v>
      </c>
      <c r="B189" t="str">
        <f ca="1">IFERROR(__xludf.DUMMYFUNCTION("GOOGLETRANSLATE(B189,""en"",""hi"")"),"जब मैं 1 उसके बारे में सुना n उसकी आवाज़ मैं उसे सहानुभूति लेकिन जब मैं के बारे में पता
उसके व्यवहार मैं उसे न केवल मुझे बल्कि पूरे भारत से नफरत करना शुरू कर दिया
मैं क्या यू ने कहा कि वह वास्तव में विनम्रता सीखने की जरूरत है के साथ सहमत n वह न केवल है
1 "&amp;"जो इस तरह के एक अच्छा आवाज है")</f>
        <v>जब मैं 1 उसके बारे में सुना n उसकी आवाज़ मैं उसे सहानुभूति लेकिन जब मैं के बारे में पता
उसके व्यवहार मैं उसे न केवल मुझे बल्कि पूरे भारत से नफरत करना शुरू कर दिया
मैं क्या यू ने कहा कि वह वास्तव में विनम्रता सीखने की जरूरत है के साथ सहमत n वह न केवल है
1 जो इस तरह के एक अच्छा आवाज है</v>
      </c>
      <c r="C189" s="1" t="s">
        <v>4</v>
      </c>
      <c r="D189" s="1" t="s">
        <v>5</v>
      </c>
    </row>
    <row r="190" spans="1:4" ht="13.2" x14ac:dyDescent="0.25">
      <c r="A190" s="1" t="s">
        <v>196</v>
      </c>
      <c r="B190" t="str">
        <f ca="1">IFERROR(__xludf.DUMMYFUNCTION("GOOGLETRANSLATE(B190,""en"",""hi"")"),"मैं अपनी सामग्री से प्यार है। मैं हर बिंदु तुमने कहा से सहमत हैं।")</f>
        <v>मैं अपनी सामग्री से प्यार है। मैं हर बिंदु तुमने कहा से सहमत हैं।</v>
      </c>
      <c r="C190" s="1" t="s">
        <v>4</v>
      </c>
      <c r="D190" s="1" t="s">
        <v>5</v>
      </c>
    </row>
    <row r="191" spans="1:4" ht="13.2" x14ac:dyDescent="0.25">
      <c r="A191" s="1" t="s">
        <v>197</v>
      </c>
      <c r="B191" t="str">
        <f ca="1">IFERROR(__xludf.DUMMYFUNCTION("GOOGLETRANSLATE(B191,""en"",""hi"")"),"उच्च बार हम भारतीयों को बार-बार इस गिरोह का पर्दाफाश
तथ्यों से अपने झूठ फोन")</f>
        <v>उच्च बार हम भारतीयों को बार-बार इस गिरोह का पर्दाफाश
तथ्यों से अपने झूठ फोन</v>
      </c>
      <c r="C191" s="1" t="s">
        <v>4</v>
      </c>
      <c r="D191" s="1" t="s">
        <v>5</v>
      </c>
    </row>
    <row r="192" spans="1:4" ht="13.2" x14ac:dyDescent="0.25">
      <c r="A192" s="1" t="s">
        <v>198</v>
      </c>
      <c r="B192" t="str">
        <f ca="1">IFERROR(__xludf.DUMMYFUNCTION("GOOGLETRANSLATE(B192,""en"",""hi"")"),"femenists पर एक आदर्श थप्पड़")</f>
        <v>femenists पर एक आदर्श थप्पड़</v>
      </c>
      <c r="C192" s="1" t="s">
        <v>16</v>
      </c>
      <c r="D192" s="1" t="s">
        <v>5</v>
      </c>
    </row>
    <row r="193" spans="1:4" ht="13.2" x14ac:dyDescent="0.25">
      <c r="A193" s="1" t="s">
        <v>199</v>
      </c>
      <c r="B193" t="str">
        <f ca="1">IFERROR(__xludf.DUMMYFUNCTION("GOOGLETRANSLATE(B193,""en"",""hi"")"),"देखे यह .. क्या एक लंबे समय के बाद एक शानदार रोमांटिक मूवी .. हर अभिनेता
चरित्र के लिए किया न्याय है .. गीत फिल्म की आत्मा हैं।")</f>
        <v>देखे यह .. क्या एक लंबे समय के बाद एक शानदार रोमांटिक मूवी .. हर अभिनेता
चरित्र के लिए किया न्याय है .. गीत फिल्म की आत्मा हैं।</v>
      </c>
      <c r="C193" s="1" t="s">
        <v>4</v>
      </c>
      <c r="D193" s="1" t="s">
        <v>5</v>
      </c>
    </row>
    <row r="194" spans="1:4" ht="13.2" x14ac:dyDescent="0.25">
      <c r="A194" s="1" t="s">
        <v>200</v>
      </c>
      <c r="B194" t="str">
        <f ca="1">IFERROR(__xludf.DUMMYFUNCTION("GOOGLETRANSLATE(B194,""en"",""hi"")"),"तो मनोरंजन के लिए पूरी तरह तार्किक और व्यावहारिक हो जाएगा तो यह अधिक हो जाएगा
मनोरंजन के रूप में परिभाषित!")</f>
        <v>तो मनोरंजन के लिए पूरी तरह तार्किक और व्यावहारिक हो जाएगा तो यह अधिक हो जाएगा
मनोरंजन के रूप में परिभाषित!</v>
      </c>
      <c r="C194" s="1" t="s">
        <v>4</v>
      </c>
      <c r="D194" s="1" t="s">
        <v>5</v>
      </c>
    </row>
    <row r="195" spans="1:4" ht="13.2" x14ac:dyDescent="0.25">
      <c r="A195" s="1" t="s">
        <v>201</v>
      </c>
      <c r="B195" t="str">
        <f ca="1">IFERROR(__xludf.DUMMYFUNCTION("GOOGLETRANSLATE(B195,""en"",""hi"")"),"वह नहीं गलती, यह एक बहुत गलत संदेश से अवगत करा दिया गया था या मैं कहूंगा कि वीडियो था
बहुत छोटा है कि यह हर पहलू को कवर करने में सक्षम नहीं था।")</f>
        <v>वह नहीं गलती, यह एक बहुत गलत संदेश से अवगत करा दिया गया था या मैं कहूंगा कि वीडियो था
बहुत छोटा है कि यह हर पहलू को कवर करने में सक्षम नहीं था।</v>
      </c>
      <c r="C195" s="1" t="s">
        <v>4</v>
      </c>
      <c r="D195" s="1" t="s">
        <v>5</v>
      </c>
    </row>
    <row r="196" spans="1:4" ht="13.2" x14ac:dyDescent="0.25">
      <c r="A196" s="1" t="s">
        <v>202</v>
      </c>
      <c r="B196" t="str">
        <f ca="1">IFERROR(__xludf.DUMMYFUNCTION("GOOGLETRANSLATE(B196,""en"",""hi"")"),"मुझे क्षमा करें यदि आप समलैंगिक कर रहे हैं और वहाँ एक पुनर्जन्म के रूप में इस तरह के एक बात थी
यदि आप एक साथी आप के साथ पैदा हुआ था तुम इतने शर्मिंदा किया जाएगा अब यह है
बस अटकलें हालांकि समलैंगिकता ज्यादा कुछ नहीं करने के लिए एक जुनून से है
मौखिक सेक्स औ"&amp;"र तुम क्यों सलाहकारों आश्चर्य पुरुषों नाविक निगल में मौजूद है")</f>
        <v>मुझे क्षमा करें यदि आप समलैंगिक कर रहे हैं और वहाँ एक पुनर्जन्म के रूप में इस तरह के एक बात थी
यदि आप एक साथी आप के साथ पैदा हुआ था तुम इतने शर्मिंदा किया जाएगा अब यह है
बस अटकलें हालांकि समलैंगिकता ज्यादा कुछ नहीं करने के लिए एक जुनून से है
मौखिक सेक्स और तुम क्यों सलाहकारों आश्चर्य पुरुषों नाविक निगल में मौजूद है</v>
      </c>
      <c r="C196" s="1" t="s">
        <v>35</v>
      </c>
      <c r="D196" s="1" t="s">
        <v>8</v>
      </c>
    </row>
    <row r="197" spans="1:4" ht="13.2" x14ac:dyDescent="0.25">
      <c r="A197" s="1" t="s">
        <v>203</v>
      </c>
      <c r="B197" t="str">
        <f ca="1">IFERROR(__xludf.DUMMYFUNCTION("GOOGLETRANSLATE(B197,""en"",""hi"")"),"अरुंधति रॉय, आप भारत छोड़ दें सकते हैं, और पश्चिम में अपने घर बनाने के जो
तुम्हें प्यार करते हैं")</f>
        <v>अरुंधति रॉय, आप भारत छोड़ दें सकते हैं, और पश्चिम में अपने घर बनाने के जो
तुम्हें प्यार करते हैं</v>
      </c>
      <c r="C197" s="1" t="s">
        <v>4</v>
      </c>
      <c r="D197" s="1" t="s">
        <v>5</v>
      </c>
    </row>
    <row r="198" spans="1:4" ht="13.2" x14ac:dyDescent="0.25">
      <c r="A198" s="1" t="s">
        <v>204</v>
      </c>
      <c r="B198" t="str">
        <f ca="1">IFERROR(__xludf.DUMMYFUNCTION("GOOGLETRANSLATE(B198,""en"",""hi"")"),"क्या एक नफरत उत्सव एक फाइंड पर ""गणराज्य दुनिया"" है। ऑल हेल, मोदी! नई
भारतीय सीज़र! , सावधान रहें सीज़र के भक्त। कैसर का हमेशा भ्रष्ट हैं
Megalomaniacs जो अपने भक्तों के बारे में एक बहुत देना नहीं है और उन पर बलिदान
उनके यूँ।")</f>
        <v>क्या एक नफरत उत्सव एक फाइंड पर "गणराज्य दुनिया" है। ऑल हेल, मोदी! नई
भारतीय सीज़र! , सावधान रहें सीज़र के भक्त। कैसर का हमेशा भ्रष्ट हैं
Megalomaniacs जो अपने भक्तों के बारे में एक बहुत देना नहीं है और उन पर बलिदान
उनके यूँ।</v>
      </c>
      <c r="C198" s="1" t="s">
        <v>35</v>
      </c>
      <c r="D198" s="1" t="s">
        <v>5</v>
      </c>
    </row>
    <row r="199" spans="1:4" ht="13.2" x14ac:dyDescent="0.25">
      <c r="A199" s="1" t="s">
        <v>205</v>
      </c>
      <c r="B199" t="str">
        <f ca="1">IFERROR(__xludf.DUMMYFUNCTION("GOOGLETRANSLATE(B199,""en"",""hi"")"),"ईमानदार होने के नाते - मैं एक भी पत्र नहीं मिला")</f>
        <v>ईमानदार होने के नाते - मैं एक भी पत्र नहीं मिला</v>
      </c>
      <c r="C199" s="1" t="s">
        <v>4</v>
      </c>
      <c r="D199" s="1" t="s">
        <v>5</v>
      </c>
    </row>
    <row r="200" spans="1:4" ht="13.2" x14ac:dyDescent="0.25">
      <c r="A200" s="1" t="s">
        <v>206</v>
      </c>
      <c r="B200" t="str">
        <f ca="1">IFERROR(__xludf.DUMMYFUNCTION("GOOGLETRANSLATE(B200,""en"",""hi"")"),"युवाओं के लिए गलत संदेश। लड़ाई, न एक कायर हो")</f>
        <v>युवाओं के लिए गलत संदेश। लड़ाई, न एक कायर हो</v>
      </c>
      <c r="C200" s="1" t="s">
        <v>35</v>
      </c>
      <c r="D200" s="1" t="s">
        <v>5</v>
      </c>
    </row>
    <row r="201" spans="1:4" ht="13.2" x14ac:dyDescent="0.25">
      <c r="A201" s="1" t="s">
        <v>207</v>
      </c>
      <c r="B201" t="str">
        <f ca="1">IFERROR(__xludf.DUMMYFUNCTION("GOOGLETRANSLATE(B201,""en"",""hi"")"),"बहुत बढ़िया प्रतीक! आप यह वास्तव में अच्छी तरह से समझाया ... और उस भाग पर
[11:13] (https://www.youtube.com/watch?v=J2J5ssSP5yQ&amp;t=11m13s) एक महान था
उदाहरण समझने के लिए ... मन = उड़ ... ✌✌👌👌👌")</f>
        <v>बहुत बढ़िया प्रतीक! आप यह वास्तव में अच्छी तरह से समझाया ... और उस भाग पर
[11:13] (https://www.youtube.com/watch?v=J2J5ssSP5yQ&amp;t=11m13s) एक महान था
उदाहरण समझने के लिए ... मन = उड़ ... ✌✌👌👌👌</v>
      </c>
      <c r="C201" s="1" t="s">
        <v>4</v>
      </c>
      <c r="D201" s="1" t="s">
        <v>5</v>
      </c>
    </row>
    <row r="202" spans="1:4" ht="13.2" x14ac:dyDescent="0.25">
      <c r="A202" s="1" t="s">
        <v>208</v>
      </c>
      <c r="B202" t="str">
        <f ca="1">IFERROR(__xludf.DUMMYFUNCTION("GOOGLETRANSLATE(B202,""en"",""hi"")"),"झूठी 498 ए के सर्वश्रेष्ठ समाधान")</f>
        <v>झूठी 498 ए के सर्वश्रेष्ठ समाधान</v>
      </c>
      <c r="C202" s="1" t="s">
        <v>4</v>
      </c>
      <c r="D202" s="1" t="s">
        <v>5</v>
      </c>
    </row>
    <row r="203" spans="1:4" ht="13.2" x14ac:dyDescent="0.25">
      <c r="A203" s="1" t="s">
        <v>209</v>
      </c>
      <c r="B203" t="str">
        <f ca="1">IFERROR(__xludf.DUMMYFUNCTION("GOOGLETRANSLATE(B203,""en"",""hi"")"),"अर्नाब इन ठग भारतीयों नहीं हैं, वे धोखेबाज हैं। मैं हैरान क्या गलत हूँ
इस सिख पुरुष के साथ, वह मन से बाहर है।")</f>
        <v>अर्नाब इन ठग भारतीयों नहीं हैं, वे धोखेबाज हैं। मैं हैरान क्या गलत हूँ
इस सिख पुरुष के साथ, वह मन से बाहर है।</v>
      </c>
      <c r="C203" s="1" t="s">
        <v>4</v>
      </c>
      <c r="D203" s="1" t="s">
        <v>5</v>
      </c>
    </row>
    <row r="204" spans="1:4" ht="13.2" x14ac:dyDescent="0.25">
      <c r="A204" s="1" t="s">
        <v>210</v>
      </c>
      <c r="B204" t="str">
        <f ca="1">IFERROR(__xludf.DUMMYFUNCTION("GOOGLETRANSLATE(B204,""en"",""hi"")"),"vishalverma 299 कैसे नायक से व्यवहार करना चाहिए पर एक फिल्म निर्माता पसंद है यही कारण है कि
फ़िल्म। आप इसे पसंद नहीं है ... ठीक। लेकिन समीक्षक के बारे में बात कर रहा था
समाज पर कबीर के प्रभावित करते हैं। ये नासमझ है...
कबीर सिंह SOTY 2 की तुलना में अधिक य"&amp;"थार्थवादी है।")</f>
        <v>vishalverma 299 कैसे नायक से व्यवहार करना चाहिए पर एक फिल्म निर्माता पसंद है यही कारण है कि
फ़िल्म। आप इसे पसंद नहीं है ... ठीक। लेकिन समीक्षक के बारे में बात कर रहा था
समाज पर कबीर के प्रभावित करते हैं। ये नासमझ है...
कबीर सिंह SOTY 2 की तुलना में अधिक यथार्थवादी है।</v>
      </c>
      <c r="C204" s="1" t="s">
        <v>35</v>
      </c>
      <c r="D204" s="1" t="s">
        <v>5</v>
      </c>
    </row>
    <row r="205" spans="1:4" ht="13.2" x14ac:dyDescent="0.25">
      <c r="A205" s="1" t="s">
        <v>211</v>
      </c>
      <c r="B205" t="str">
        <f ca="1">IFERROR(__xludf.DUMMYFUNCTION("GOOGLETRANSLATE(B205,""en"",""hi"")"),"@Nitya एसजी अच्छी तरह से अनुकूल लड़ाई? हम Nunchakus के साथ लड़ने और एक दूसरे को ब्लीड बनाया
अभी तक हम इसे हंसी, अपने सामान्य और सिर्फ मनोरंजन")</f>
        <v>@Nitya एसजी अच्छी तरह से अनुकूल लड़ाई? हम Nunchakus के साथ लड़ने और एक दूसरे को ब्लीड बनाया
अभी तक हम इसे हंसी, अपने सामान्य और सिर्फ मनोरंजन</v>
      </c>
      <c r="C205" s="1" t="s">
        <v>35</v>
      </c>
      <c r="D205" s="1" t="s">
        <v>5</v>
      </c>
    </row>
    <row r="206" spans="1:4" ht="13.2" x14ac:dyDescent="0.25">
      <c r="A206" s="1" t="s">
        <v>212</v>
      </c>
      <c r="B206" t="str">
        <f ca="1">IFERROR(__xludf.DUMMYFUNCTION("GOOGLETRANSLATE(B206,""en"",""hi"")"),"लिबरल, कम्युनिस्ट, और कांग्रेस, एसपी, बीएसपी, टीएमसी, एनसीपी, पीडीपी, खतरों, के लिए कर रहे हैं हिंदू
और हिंदुस्तान | कांग्रेस और उदार, या साम्यवादी के खिलाफ खड़े होने के लिए कृपया")</f>
        <v>लिबरल, कम्युनिस्ट, और कांग्रेस, एसपी, बीएसपी, टीएमसी, एनसीपी, पीडीपी, खतरों, के लिए कर रहे हैं हिंदू
और हिंदुस्तान | कांग्रेस और उदार, या साम्यवादी के खिलाफ खड़े होने के लिए कृपया</v>
      </c>
      <c r="C206" s="1" t="s">
        <v>4</v>
      </c>
      <c r="D206" s="1" t="s">
        <v>5</v>
      </c>
    </row>
    <row r="207" spans="1:4" ht="13.2" x14ac:dyDescent="0.25">
      <c r="A207" s="1" t="s">
        <v>213</v>
      </c>
      <c r="B207" t="str">
        <f ca="1">IFERROR(__xludf.DUMMYFUNCTION("GOOGLETRANSLATE(B207,""en"",""hi"")"),"उनमें से कुछ फिल्म की मानहानि 'coz यह एक दक्षिण निर्देशक द्वारा निर्देशित किया गया था और
एक बेहतर काम की तुलना में तो बॉलीवुड बकवास कहा जाता किया")</f>
        <v>उनमें से कुछ फिल्म की मानहानि 'coz यह एक दक्षिण निर्देशक द्वारा निर्देशित किया गया था और
एक बेहतर काम की तुलना में तो बॉलीवुड बकवास कहा जाता किया</v>
      </c>
      <c r="C207" s="1" t="s">
        <v>35</v>
      </c>
      <c r="D207" s="1" t="s">
        <v>5</v>
      </c>
    </row>
    <row r="208" spans="1:4" ht="13.2" x14ac:dyDescent="0.25">
      <c r="A208" s="1" t="s">
        <v>214</v>
      </c>
      <c r="B208" t="str">
        <f ca="1">IFERROR(__xludf.DUMMYFUNCTION("GOOGLETRANSLATE(B208,""en"",""hi"")"),"मैं पूरी तरह से भार के बारे में हमारे समाज में पुरुषों पर दबाव को समझते हैं
शादी n सभी लेकिन आदमी की जरूरत स्पष्ट n मजबूत नहीं n या ले कहने के लिए ख के लिए
जो कुछ भी यह शादी से बाहर रखने के ले जाता है! क्यों निर्दोष महिला पीड़ित ...
मानवीय बनें । समझदारी "&amp;"से काम लो!")</f>
        <v>मैं पूरी तरह से भार के बारे में हमारे समाज में पुरुषों पर दबाव को समझते हैं
शादी n सभी लेकिन आदमी की जरूरत स्पष्ट n मजबूत नहीं n या ले कहने के लिए ख के लिए
जो कुछ भी यह शादी से बाहर रखने के ले जाता है! क्यों निर्दोष महिला पीड़ित ...
मानवीय बनें । समझदारी से काम लो!</v>
      </c>
      <c r="C208" s="1" t="s">
        <v>4</v>
      </c>
      <c r="D208" s="1" t="s">
        <v>5</v>
      </c>
    </row>
    <row r="209" spans="1:4" ht="13.2" x14ac:dyDescent="0.25">
      <c r="A209" s="1" t="s">
        <v>215</v>
      </c>
      <c r="B209" t="str">
        <f ca="1">IFERROR(__xludf.DUMMYFUNCTION("GOOGLETRANSLATE(B209,""en"",""hi"")"),"निश्चित रूप से भाई")</f>
        <v>निश्चित रूप से भाई</v>
      </c>
      <c r="C209" s="1" t="s">
        <v>4</v>
      </c>
      <c r="D209" s="1" t="s">
        <v>5</v>
      </c>
    </row>
    <row r="210" spans="1:4" ht="13.2" x14ac:dyDescent="0.25">
      <c r="A210" s="1" t="s">
        <v>216</v>
      </c>
      <c r="B210" t="str">
        <f ca="1">IFERROR(__xludf.DUMMYFUNCTION("GOOGLETRANSLATE(B210,""en"",""hi"")"),"Sooo प्यारा n अजीब यार woowww")</f>
        <v>Sooo प्यारा n अजीब यार woowww</v>
      </c>
      <c r="C210" s="1" t="s">
        <v>4</v>
      </c>
      <c r="D210" s="1" t="s">
        <v>5</v>
      </c>
    </row>
    <row r="211" spans="1:4" ht="13.2" x14ac:dyDescent="0.25">
      <c r="A211" s="1" t="s">
        <v>217</v>
      </c>
      <c r="B211" t="str">
        <f ca="1">IFERROR(__xludf.DUMMYFUNCTION("GOOGLETRANSLATE(B211,""en"",""hi"")"),"अच्छा वीडियो .. कई बार जब लोग बाद वह शुरू होता है के लिए दी गई लड़कियों ले रहे हैं
पूरी तरह से उसे BF के / पति पर भरोसा .. और लड़कियों खुद को पूरी तरह से नहीं देते, तो
वह प्यार में नहीं है ...? सिर्फ दूसरे व्यक्ति की गलतियों को खोजने की कोशिश कर ..
खुद को"&amp;" दिखाने के इस तरह के लोगों के बारे में right..what होने के लिए .. आप कैसे समझते हैं कि कैसे करने के लिए
ऐसे बेवकूफों से निपटने?")</f>
        <v>अच्छा वीडियो .. कई बार जब लोग बाद वह शुरू होता है के लिए दी गई लड़कियों ले रहे हैं
पूरी तरह से उसे BF के / पति पर भरोसा .. और लड़कियों खुद को पूरी तरह से नहीं देते, तो
वह प्यार में नहीं है ...? सिर्फ दूसरे व्यक्ति की गलतियों को खोजने की कोशिश कर ..
खुद को दिखाने के इस तरह के लोगों के बारे में right..what होने के लिए .. आप कैसे समझते हैं कि कैसे करने के लिए
ऐसे बेवकूफों से निपटने?</v>
      </c>
      <c r="C211" s="1" t="s">
        <v>35</v>
      </c>
      <c r="D211" s="1" t="s">
        <v>5</v>
      </c>
    </row>
    <row r="212" spans="1:4" ht="13.2" x14ac:dyDescent="0.25">
      <c r="A212" s="1" t="s">
        <v>218</v>
      </c>
      <c r="B212" t="str">
        <f ca="1">IFERROR(__xludf.DUMMYFUNCTION("GOOGLETRANSLATE(B212,""en"",""hi"")"),"बहुत अच्छी समीक्षा")</f>
        <v>बहुत अच्छी समीक्षा</v>
      </c>
      <c r="C212" s="1" t="s">
        <v>4</v>
      </c>
      <c r="D212" s="1" t="s">
        <v>5</v>
      </c>
    </row>
    <row r="213" spans="1:4" ht="13.2" x14ac:dyDescent="0.25">
      <c r="A213" s="1" t="s">
        <v>219</v>
      </c>
      <c r="B213" t="str">
        <f ca="1">IFERROR(__xludf.DUMMYFUNCTION("GOOGLETRANSLATE(B213,""en"",""hi"")"),"बधाई हो। अब आप आधिकारिक तौर पर शाखा के सदस्य है। कृपया जाएँ
आगे और निनाद एसटीडी पीसीओ के बाहर 2 साइकिल जला। सह संयोग से, एसटीडी है
कुछ तुम कभी नहीं कर रहे हैं पाने वाला, coz तुम किसी भी एस प्राप्त करने वाला कभी नहीं कर रहे हैं")</f>
        <v>बधाई हो। अब आप आधिकारिक तौर पर शाखा के सदस्य है। कृपया जाएँ
आगे और निनाद एसटीडी पीसीओ के बाहर 2 साइकिल जला। सह संयोग से, एसटीडी है
कुछ तुम कभी नहीं कर रहे हैं पाने वाला, coz तुम किसी भी एस प्राप्त करने वाला कभी नहीं कर रहे हैं</v>
      </c>
      <c r="C213" s="1" t="s">
        <v>16</v>
      </c>
      <c r="D213" s="1" t="s">
        <v>5</v>
      </c>
    </row>
    <row r="214" spans="1:4" ht="13.2" x14ac:dyDescent="0.25">
      <c r="A214" s="1" t="s">
        <v>220</v>
      </c>
      <c r="B214" t="str">
        <f ca="1">IFERROR(__xludf.DUMMYFUNCTION("GOOGLETRANSLATE(B214,""en"",""hi"")"),"धन्यवाद इस वीडियो के लिए vai")</f>
        <v>धन्यवाद इस वीडियो के लिए vai</v>
      </c>
      <c r="C214" s="1" t="s">
        <v>4</v>
      </c>
      <c r="D214" s="1" t="s">
        <v>5</v>
      </c>
    </row>
    <row r="215" spans="1:4" ht="13.2" x14ac:dyDescent="0.25">
      <c r="A215" s="1" t="s">
        <v>221</v>
      </c>
      <c r="B215" t="str">
        <f ca="1">IFERROR(__xludf.DUMMYFUNCTION("GOOGLETRANSLATE(B215,""en"",""hi"")"),"बहुत विचारशील और गहरी व्याख्या indeed..😮😮")</f>
        <v>बहुत विचारशील और गहरी व्याख्या indeed..😮😮</v>
      </c>
      <c r="C215" s="1" t="s">
        <v>4</v>
      </c>
      <c r="D215" s="1" t="s">
        <v>5</v>
      </c>
    </row>
    <row r="216" spans="1:4" ht="13.2" x14ac:dyDescent="0.25">
      <c r="A216" s="1" t="s">
        <v>222</v>
      </c>
      <c r="B216" t="str">
        <f ca="1">IFERROR(__xludf.DUMMYFUNCTION("GOOGLETRANSLATE(B216,""en"",""hi"")"),"स्पॉइलर चेतावनी ... स्पॉइलर चेतावनी ...")</f>
        <v>स्पॉइलर चेतावनी ... स्पॉइलर चेतावनी ...</v>
      </c>
      <c r="C216" s="1" t="s">
        <v>4</v>
      </c>
      <c r="D216" s="1" t="s">
        <v>5</v>
      </c>
    </row>
    <row r="217" spans="1:4" ht="13.2" x14ac:dyDescent="0.25">
      <c r="A217" s="1" t="s">
        <v>223</v>
      </c>
      <c r="B217" t="str">
        <f ca="1">IFERROR(__xludf.DUMMYFUNCTION("GOOGLETRANSLATE(B217,""en"",""hi"")"),"अपने दृष्टिकोण के अनुसार। अब उत्तर प्रदेश या बिहार जहां में एक लड़की के रहने वाले कल्पना
स्थिति पहले से ही वहाँ महिलाओं के लिए भी बदतर हैं। इसके अलावा फिल्मों की तरह यह है
उन क्षेत्रों में इस एजेंडे को बढ़ावा देने के लिए महिलाओं का जीवन एक जीवित नरक बना स"&amp;"कते हैं।")</f>
        <v>अपने दृष्टिकोण के अनुसार। अब उत्तर प्रदेश या बिहार जहां में एक लड़की के रहने वाले कल्पना
स्थिति पहले से ही वहाँ महिलाओं के लिए भी बदतर हैं। इसके अलावा फिल्मों की तरह यह है
उन क्षेत्रों में इस एजेंडे को बढ़ावा देने के लिए महिलाओं का जीवन एक जीवित नरक बना सकते हैं।</v>
      </c>
      <c r="C217" s="1" t="s">
        <v>4</v>
      </c>
      <c r="D217" s="1" t="s">
        <v>5</v>
      </c>
    </row>
    <row r="218" spans="1:4" ht="13.2" x14ac:dyDescent="0.25">
      <c r="A218" s="1" t="s">
        <v>224</v>
      </c>
      <c r="B218" t="str">
        <f ca="1">IFERROR(__xludf.DUMMYFUNCTION("GOOGLETRANSLATE(B218,""en"",""hi"")"),"मैं उसकी से एक किताब साल पहले खरीदा था। मैं इसे जलने NIW की तरह महसूस")</f>
        <v>मैं उसकी से एक किताब साल पहले खरीदा था। मैं इसे जलने NIW की तरह महसूस</v>
      </c>
      <c r="C218" s="1" t="s">
        <v>4</v>
      </c>
      <c r="D218" s="1" t="s">
        <v>5</v>
      </c>
    </row>
    <row r="219" spans="1:4" ht="13.2" x14ac:dyDescent="0.25">
      <c r="A219" s="1" t="s">
        <v>225</v>
      </c>
      <c r="B219" t="str">
        <f ca="1">IFERROR(__xludf.DUMMYFUNCTION("GOOGLETRANSLATE(B219,""en"",""hi"")"),"अपनी भावनाओं का सम्मान करें .. ♥ ️")</f>
        <v>अपनी भावनाओं का सम्मान करें .. ♥ ️</v>
      </c>
      <c r="C219" s="1" t="s">
        <v>4</v>
      </c>
      <c r="D219" s="1" t="s">
        <v>5</v>
      </c>
    </row>
    <row r="220" spans="1:4" ht="13.2" x14ac:dyDescent="0.25">
      <c r="A220" s="1" t="s">
        <v>226</v>
      </c>
      <c r="B220" t="str">
        <f ca="1">IFERROR(__xludf.DUMMYFUNCTION("GOOGLETRANSLATE(B220,""en"",""hi"")"),"वाह इतना हास्यास्पद")</f>
        <v>वाह इतना हास्यास्पद</v>
      </c>
      <c r="C220" s="1" t="s">
        <v>4</v>
      </c>
      <c r="D220" s="1" t="s">
        <v>5</v>
      </c>
    </row>
    <row r="221" spans="1:4" ht="13.2" x14ac:dyDescent="0.25">
      <c r="A221" s="1" t="s">
        <v>227</v>
      </c>
      <c r="B221" t="str">
        <f ca="1">IFERROR(__xludf.DUMMYFUNCTION("GOOGLETRANSLATE(B221,""en"",""hi"")"),"यह अच्छी बात है कि आप अपने दृष्टिकोण शांति और समझाया का उपयोग किए बिना
गाली।")</f>
        <v>यह अच्छी बात है कि आप अपने दृष्टिकोण शांति और समझाया का उपयोग किए बिना
गाली।</v>
      </c>
      <c r="C221" s="1" t="s">
        <v>4</v>
      </c>
      <c r="D221" s="1" t="s">
        <v>5</v>
      </c>
    </row>
    <row r="222" spans="1:4" ht="13.2" x14ac:dyDescent="0.25">
      <c r="A222" s="1" t="s">
        <v>228</v>
      </c>
      <c r="B222" t="str">
        <f ca="1">IFERROR(__xludf.DUMMYFUNCTION("GOOGLETRANSLATE(B222,""en"",""hi"")"),"Arundati नामों में से एक को अपनाना चाहिए वह सुझाव")</f>
        <v>Arundati नामों में से एक को अपनाना चाहिए वह सुझाव</v>
      </c>
      <c r="C222" s="1" t="s">
        <v>4</v>
      </c>
      <c r="D222" s="1" t="s">
        <v>5</v>
      </c>
    </row>
    <row r="223" spans="1:4" ht="13.2" x14ac:dyDescent="0.25">
      <c r="A223" s="1" t="s">
        <v>229</v>
      </c>
      <c r="B223" t="str">
        <f ca="1">IFERROR(__xludf.DUMMYFUNCTION("GOOGLETRANSLATE(B223,""en"",""hi"")"),"भीषण संदेश और समलैंगिक लोगों का सबसे बुरा चित्रण, कोई भी करने का अधिकार है
दूसरे व्यक्ति की जान ले, चाहे समलैंगिक या सीधे .... शायद यह cuz है
इसके पीछे लोगों के आसपास LGBTQ + एक नकारात्मक प्रचार बनाना चाहते हैं
समुदाय ..
पूरी तरह से निराश !!")</f>
        <v>भीषण संदेश और समलैंगिक लोगों का सबसे बुरा चित्रण, कोई भी करने का अधिकार है
दूसरे व्यक्ति की जान ले, चाहे समलैंगिक या सीधे .... शायद यह cuz है
इसके पीछे लोगों के आसपास LGBTQ + एक नकारात्मक प्रचार बनाना चाहते हैं
समुदाय ..
पूरी तरह से निराश !!</v>
      </c>
      <c r="C223" s="1" t="s">
        <v>35</v>
      </c>
      <c r="D223" s="1" t="s">
        <v>5</v>
      </c>
    </row>
    <row r="224" spans="1:4" ht="13.2" x14ac:dyDescent="0.25">
      <c r="A224" s="1" t="s">
        <v>230</v>
      </c>
      <c r="B224" t="str">
        <f ca="1">IFERROR(__xludf.DUMMYFUNCTION("GOOGLETRANSLATE(B224,""en"",""hi"")"),"@ankur मौर्य यू आर मुझे गलत लेने
मुझे लगता है कि मैं अपने जबाब ठीक ही नहीं लगाया
मैं मतलब देखो यदि एक से अधिक संबंधों लड़कियों के लिए गलत हैं तो यह एक ही के लिए चला जाता
लड़कों भी
तो लड़कों के लिए अतिरिक्त वैवाहिक मामलों गलत तो यह भी लड़कियों के लिए गलत ह"&amp;"ै
शराब पीने एक महिला बनाता है गलत तो यह लड़कों के लिए भी गलत है।
एन आदि आदि
मैं चोट किसी की भावनाओं को नहीं करना चाहती।
मुझे आशा है कि आप मुझे गलत नहीं ले रही आर।")</f>
        <v>@ankur मौर्य यू आर मुझे गलत लेने
मुझे लगता है कि मैं अपने जबाब ठीक ही नहीं लगाया
मैं मतलब देखो यदि एक से अधिक संबंधों लड़कियों के लिए गलत हैं तो यह एक ही के लिए चला जाता
लड़कों भी
तो लड़कों के लिए अतिरिक्त वैवाहिक मामलों गलत तो यह भी लड़कियों के लिए गलत है
शराब पीने एक महिला बनाता है गलत तो यह लड़कों के लिए भी गलत है।
एन आदि आदि
मैं चोट किसी की भावनाओं को नहीं करना चाहती।
मुझे आशा है कि आप मुझे गलत नहीं ले रही आर।</v>
      </c>
      <c r="C224" s="1" t="s">
        <v>4</v>
      </c>
      <c r="D224" s="1" t="s">
        <v>5</v>
      </c>
    </row>
    <row r="225" spans="1:4" ht="13.2" x14ac:dyDescent="0.25">
      <c r="A225" s="1" t="s">
        <v>231</v>
      </c>
      <c r="B225" t="str">
        <f ca="1">IFERROR(__xludf.DUMMYFUNCTION("GOOGLETRANSLATE(B225,""en"",""hi"")"),"समलैंगिक Hona कोई अपराध नहीं है, लेकिन यह रूप में अच्छी तरह है क्योंकि यह पदोन्नत नहीं किया जाना चाहिए
एक इंसान की मानसिक और शारीरिक असंतुलन है।")</f>
        <v>समलैंगिक Hona कोई अपराध नहीं है, लेकिन यह रूप में अच्छी तरह है क्योंकि यह पदोन्नत नहीं किया जाना चाहिए
एक इंसान की मानसिक और शारीरिक असंतुलन है।</v>
      </c>
      <c r="C225" s="1" t="s">
        <v>4</v>
      </c>
      <c r="D225" s="1" t="s">
        <v>8</v>
      </c>
    </row>
    <row r="226" spans="1:4" ht="13.2" x14ac:dyDescent="0.25">
      <c r="A226" s="1" t="s">
        <v>232</v>
      </c>
      <c r="B226" t="str">
        <f ca="1">IFERROR(__xludf.DUMMYFUNCTION("GOOGLETRANSLATE(B226,""en"",""hi"")"),"वह खुले तौर पर घोषित किया गया है कि भारतीय संसद असंवैधानिक है, उसकी जगह
जेल है।")</f>
        <v>वह खुले तौर पर घोषित किया गया है कि भारतीय संसद असंवैधानिक है, उसकी जगह
जेल है।</v>
      </c>
      <c r="C226" s="1" t="s">
        <v>4</v>
      </c>
      <c r="D226" s="1" t="s">
        <v>5</v>
      </c>
    </row>
    <row r="227" spans="1:4" ht="13.2" x14ac:dyDescent="0.25">
      <c r="A227" s="1" t="s">
        <v>233</v>
      </c>
      <c r="B227" t="str">
        <f ca="1">IFERROR(__xludf.DUMMYFUNCTION("GOOGLETRANSLATE(B227,""en"",""hi"")"),"प्यार 213697132446")</f>
        <v>प्यार 213697132446</v>
      </c>
      <c r="C227" s="1" t="s">
        <v>4</v>
      </c>
      <c r="D227" s="1" t="s">
        <v>5</v>
      </c>
    </row>
    <row r="228" spans="1:4" ht="13.2" x14ac:dyDescent="0.25">
      <c r="A228" s="1" t="s">
        <v>234</v>
      </c>
      <c r="B228" t="str">
        <f ca="1">IFERROR(__xludf.DUMMYFUNCTION("GOOGLETRANSLATE(B228,""en"",""hi"")"),"सुपर रों ऊपरी समीक्षा")</f>
        <v>सुपर रों ऊपरी समीक्षा</v>
      </c>
      <c r="C228" s="1" t="s">
        <v>4</v>
      </c>
      <c r="D228" s="1" t="s">
        <v>5</v>
      </c>
    </row>
    <row r="229" spans="1:4" ht="13.2" x14ac:dyDescent="0.25">
      <c r="A229" s="1" t="s">
        <v>235</v>
      </c>
      <c r="B229" t="str">
        <f ca="1">IFERROR(__xludf.DUMMYFUNCTION("GOOGLETRANSLATE(B229,""en"",""hi"")"),"आप जो कुछ भी कहते हैं, दृश्य जहां पुरुष आप के साथ वसा लड़की रखने का कहना है,
वे एक सुंदर लड़की के लिए सबसे अच्छा लड़की पूरी तरह से की जरूरत नोट किया गया था रहे हैं।")</f>
        <v>आप जो कुछ भी कहते हैं, दृश्य जहां पुरुष आप के साथ वसा लड़की रखने का कहना है,
वे एक सुंदर लड़की के लिए सबसे अच्छा लड़की पूरी तरह से की जरूरत नोट किया गया था रहे हैं।</v>
      </c>
      <c r="C229" s="1" t="s">
        <v>35</v>
      </c>
      <c r="D229" s="1" t="s">
        <v>5</v>
      </c>
    </row>
    <row r="230" spans="1:4" ht="13.2" x14ac:dyDescent="0.25">
      <c r="A230" s="1" t="s">
        <v>236</v>
      </c>
      <c r="B230" t="str">
        <f ca="1">IFERROR(__xludf.DUMMYFUNCTION("GOOGLETRANSLATE(B230,""en"",""hi"")"),"ठंडा")</f>
        <v>ठंडा</v>
      </c>
      <c r="C230" s="1" t="s">
        <v>4</v>
      </c>
      <c r="D230" s="1" t="s">
        <v>5</v>
      </c>
    </row>
    <row r="231" spans="1:4" ht="13.2" x14ac:dyDescent="0.25">
      <c r="A231" s="1" t="s">
        <v>237</v>
      </c>
      <c r="B231" t="str">
        <f ca="1">IFERROR(__xludf.DUMMYFUNCTION("GOOGLETRANSLATE(B231,""en"",""hi"")"),"बिल्कुल सहमत एबीबी वे तर्क आधारित फिल्मों के लिए स्क्रिप्ट नवीनीकृत करना चाहिए")</f>
        <v>बिल्कुल सहमत एबीबी वे तर्क आधारित फिल्मों के लिए स्क्रिप्ट नवीनीकृत करना चाहिए</v>
      </c>
      <c r="C231" s="1" t="s">
        <v>4</v>
      </c>
      <c r="D231" s="1" t="s">
        <v>5</v>
      </c>
    </row>
    <row r="232" spans="1:4" ht="13.2" x14ac:dyDescent="0.25">
      <c r="A232" s="1" t="s">
        <v>238</v>
      </c>
      <c r="B232" t="str">
        <f ca="1">IFERROR(__xludf.DUMMYFUNCTION("GOOGLETRANSLATE(B232,""en"",""hi"")"),"Gre8 iam इस ईमानदारी के लिए इंतज़ार कर ... 👌")</f>
        <v>Gre8 iam इस ईमानदारी के लिए इंतज़ार कर ... 👌</v>
      </c>
      <c r="C232" s="1" t="s">
        <v>4</v>
      </c>
      <c r="D232" s="1" t="s">
        <v>5</v>
      </c>
    </row>
    <row r="233" spans="1:4" ht="13.2" x14ac:dyDescent="0.25">
      <c r="A233" s="1" t="s">
        <v>239</v>
      </c>
      <c r="B233" t="str">
        <f ca="1">IFERROR(__xludf.DUMMYFUNCTION("GOOGLETRANSLATE(B233,""en"",""hi"")"),"शिक्षित और भारत के सफेद कॉलर mujahidins। सभी राष्ट्र चैनल बंद कर दें
उन्हें मंच दे रही है। उन्हें सलाखों के पीछे रखा")</f>
        <v>शिक्षित और भारत के सफेद कॉलर mujahidins। सभी राष्ट्र चैनल बंद कर दें
उन्हें मंच दे रही है। उन्हें सलाखों के पीछे रखा</v>
      </c>
      <c r="C233" s="1" t="s">
        <v>16</v>
      </c>
      <c r="D233" s="1" t="s">
        <v>5</v>
      </c>
    </row>
    <row r="234" spans="1:4" ht="13.2" x14ac:dyDescent="0.25">
      <c r="A234" s="1" t="s">
        <v>240</v>
      </c>
      <c r="B234" t="str">
        <f ca="1">IFERROR(__xludf.DUMMYFUNCTION("GOOGLETRANSLATE(B234,""en"",""hi"")"),"एक sx।")</f>
        <v>एक sx।</v>
      </c>
      <c r="C234" s="1" t="s">
        <v>4</v>
      </c>
      <c r="D234" s="1" t="s">
        <v>5</v>
      </c>
    </row>
    <row r="235" spans="1:4" ht="13.2" x14ac:dyDescent="0.25">
      <c r="A235" s="1" t="s">
        <v>241</v>
      </c>
      <c r="B235" t="str">
        <f ca="1">IFERROR(__xludf.DUMMYFUNCTION("GOOGLETRANSLATE(B235,""en"",""hi"")"),"फैट शर्मसार अच्छा है। क्यों नहीं?")</f>
        <v>फैट शर्मसार अच्छा है। क्यों नहीं?</v>
      </c>
      <c r="C235" s="1" t="s">
        <v>35</v>
      </c>
      <c r="D235" s="1" t="s">
        <v>5</v>
      </c>
    </row>
    <row r="236" spans="1:4" ht="13.2" x14ac:dyDescent="0.25">
      <c r="A236" s="1" t="s">
        <v>242</v>
      </c>
      <c r="B236" t="str">
        <f ca="1">IFERROR(__xludf.DUMMYFUNCTION("GOOGLETRANSLATE(B236,""en"",""hi"")"),"अच्छा")</f>
        <v>अच्छा</v>
      </c>
      <c r="C236" s="1" t="s">
        <v>4</v>
      </c>
      <c r="D236" s="1" t="s">
        <v>5</v>
      </c>
    </row>
    <row r="237" spans="1:4" ht="13.2" x14ac:dyDescent="0.25">
      <c r="A237" s="1" t="s">
        <v>243</v>
      </c>
      <c r="B237" t="str">
        <f ca="1">IFERROR(__xludf.DUMMYFUNCTION("GOOGLETRANSLATE(B237,""en"",""hi"")"),"एलजीबीटी 😝😝😝😝😝😝😝😝😝😝😝")</f>
        <v>एलजीबीटी 😝😝😝😝😝😝😝😝😝😝😝</v>
      </c>
      <c r="C237" s="1" t="s">
        <v>4</v>
      </c>
      <c r="D237" s="1" t="s">
        <v>5</v>
      </c>
    </row>
    <row r="238" spans="1:4" ht="13.2" x14ac:dyDescent="0.25">
      <c r="A238" s="1" t="s">
        <v>244</v>
      </c>
      <c r="B238" t="str">
        <f ca="1">IFERROR(__xludf.DUMMYFUNCTION("GOOGLETRANSLATE(B238,""en"",""hi"")"),"लेकिन भारत में मुसलमानों सुरक्षित हैं। सरकार सिर्फ करने के लिए मुसलमानों के बाहर प्रवेश अवरुद्ध
भारत
कि में गलत क्या है ??????")</f>
        <v>लेकिन भारत में मुसलमानों सुरक्षित हैं। सरकार सिर्फ करने के लिए मुसलमानों के बाहर प्रवेश अवरुद्ध
भारत
कि में गलत क्या है ??????</v>
      </c>
      <c r="C238" s="1" t="s">
        <v>4</v>
      </c>
      <c r="D238" s="1" t="s">
        <v>5</v>
      </c>
    </row>
    <row r="239" spans="1:4" ht="13.2" x14ac:dyDescent="0.25">
      <c r="A239" s="1" t="s">
        <v>245</v>
      </c>
      <c r="B239" t="str">
        <f ca="1">IFERROR(__xludf.DUMMYFUNCTION("GOOGLETRANSLATE(B239,""en"",""hi"")"),"इस्लाम शांतिपूर्ण धर्म .. हर कोई इस ... Hei आदमी क्या तुम जानते हो पता है
इस्लाम पिछले चेतावनी के बारे में आप इस्लाम की नहीं बुरा टिप्पणी करना के लिए")</f>
        <v>इस्लाम शांतिपूर्ण धर्म .. हर कोई इस ... Hei आदमी क्या तुम जानते हो पता है
इस्लाम पिछले चेतावनी के बारे में आप इस्लाम की नहीं बुरा टिप्पणी करना के लिए</v>
      </c>
      <c r="C239" s="1" t="s">
        <v>4</v>
      </c>
      <c r="D239" s="1" t="s">
        <v>5</v>
      </c>
    </row>
    <row r="240" spans="1:4" ht="13.2" x14ac:dyDescent="0.25">
      <c r="A240" s="1" t="s">
        <v>246</v>
      </c>
      <c r="B240" t="str">
        <f ca="1">IFERROR(__xludf.DUMMYFUNCTION("GOOGLETRANSLATE(B240,""en"",""hi"")"),"बिल्कुल right😃😃😃😃")</f>
        <v>बिल्कुल right😃😃😃😃</v>
      </c>
      <c r="C240" s="1" t="s">
        <v>4</v>
      </c>
      <c r="D240" s="1" t="s">
        <v>5</v>
      </c>
    </row>
    <row r="241" spans="1:4" ht="13.2" x14ac:dyDescent="0.25">
      <c r="A241" s="1" t="s">
        <v>247</v>
      </c>
      <c r="B241" t="str">
        <f ca="1">IFERROR(__xludf.DUMMYFUNCTION("GOOGLETRANSLATE(B241,""en"",""hi"")"),"एक नारीवादी बस एक व्यक्ति जो करने में विश्वास रखता है सामाजिक, राजनीतिक और
लिंगों के आर्थिक समानता। आप नारीवादियों अपमानजनक और भेदभाव नहीं
वास्तविक लोगों से छद्म नारीवादियों वास्तव में अपने मानसिकता को दर्शाता है। मैं वास्तव में
आप सर सम्मान लेकिन मैं आपक"&amp;"ो नारीवादियों अपमान का सम्मान नहीं करते और
फिल्म में ज़बरदस्त भाँति स्री जाति से द्वेष अनदेखी। यह सबसे अधिक संभावना
आपके लिए महत्वपूर्ण नहीं होगा, लेकिन तुम सिर्फ एक ग्राहक खो दिया है। मैं अत्यधिक सुझाव
इन मुद्दों में गहरी पढ़ सकते हैं और उन्हें सतह स्तर "&amp;"पर अधिक से अधिक का विश्लेषण।
हम पढ़ना नहीं सामाजिक मानदंडों और कंडीशनिंग के लिए इस यात्रा मैं इतने पर सभी कर रहे हैं
उम्मीद है कि हम सब इतनी जल्दी करो। भगवान भला करे।")</f>
        <v>एक नारीवादी बस एक व्यक्ति जो करने में विश्वास रखता है सामाजिक, राजनीतिक और
लिंगों के आर्थिक समानता। आप नारीवादियों अपमानजनक और भेदभाव नहीं
वास्तविक लोगों से छद्म नारीवादियों वास्तव में अपने मानसिकता को दर्शाता है। मैं वास्तव में
आप सर सम्मान लेकिन मैं आपको नारीवादियों अपमान का सम्मान नहीं करते और
फिल्म में ज़बरदस्त भाँति स्री जाति से द्वेष अनदेखी। यह सबसे अधिक संभावना
आपके लिए महत्वपूर्ण नहीं होगा, लेकिन तुम सिर्फ एक ग्राहक खो दिया है। मैं अत्यधिक सुझाव
इन मुद्दों में गहरी पढ़ सकते हैं और उन्हें सतह स्तर पर अधिक से अधिक का विश्लेषण।
हम पढ़ना नहीं सामाजिक मानदंडों और कंडीशनिंग के लिए इस यात्रा मैं इतने पर सभी कर रहे हैं
उम्मीद है कि हम सब इतनी जल्दी करो। भगवान भला करे।</v>
      </c>
      <c r="C241" s="1" t="s">
        <v>35</v>
      </c>
      <c r="D241" s="1" t="s">
        <v>5</v>
      </c>
    </row>
    <row r="242" spans="1:4" ht="13.2" x14ac:dyDescent="0.25">
      <c r="A242" s="1" t="s">
        <v>248</v>
      </c>
      <c r="B242" t="str">
        <f ca="1">IFERROR(__xludf.DUMMYFUNCTION("GOOGLETRANSLATE(B242,""en"",""hi"")"),"मेरी तस्वीर को स्पर्श")</f>
        <v>मेरी तस्वीर को स्पर्श</v>
      </c>
      <c r="C242" s="1" t="s">
        <v>4</v>
      </c>
      <c r="D242" s="1" t="s">
        <v>5</v>
      </c>
    </row>
    <row r="243" spans="1:4" ht="13.2" x14ac:dyDescent="0.25">
      <c r="A243" s="1" t="s">
        <v>249</v>
      </c>
      <c r="B243" t="str">
        <f ca="1">IFERROR(__xludf.DUMMYFUNCTION("GOOGLETRANSLATE(B243,""en"",""hi"")"),"সিটিং")</f>
        <v>সিটিং</v>
      </c>
      <c r="C243" s="1" t="s">
        <v>4</v>
      </c>
      <c r="D243" s="1" t="s">
        <v>5</v>
      </c>
    </row>
    <row r="244" spans="1:4" ht="13.2" x14ac:dyDescent="0.25">
      <c r="A244" s="1" t="s">
        <v>250</v>
      </c>
      <c r="B244" t="str">
        <f ca="1">IFERROR(__xludf.DUMMYFUNCTION("GOOGLETRANSLATE(B244,""en"",""hi"")"),"वाह भाई बहुत अच्छा")</f>
        <v>वाह भाई बहुत अच्छा</v>
      </c>
      <c r="C244" s="1" t="s">
        <v>4</v>
      </c>
      <c r="D244" s="1" t="s">
        <v>5</v>
      </c>
    </row>
    <row r="245" spans="1:4" ht="13.2" x14ac:dyDescent="0.25">
      <c r="A245" s="1" t="s">
        <v>251</v>
      </c>
      <c r="B245" t="str">
        <f ca="1">IFERROR(__xludf.DUMMYFUNCTION("GOOGLETRANSLATE(B245,""en"",""hi"")"),"+ onthebookshelf
एक ही लिंग के सदस्यों के बीच यौन संबंधों, तथापि, समलैंगिकों का पर्दाफाश,
समलैंगिकों और यौन संचारित रोग के चरम जोखिम के लिए उभयलिंगियों
(एसटीडी), शारीरिक चोट, मानसिक विकारों और यहां तक ​​कि एक छोटा जीवन काल।
यू प्रत्येक मुद्दे हैं जो मै"&amp;"ं ऊपर उल्लेख किया है पर विश्लेषण कर सकते हैं")</f>
        <v>+ onthebookshelf
एक ही लिंग के सदस्यों के बीच यौन संबंधों, तथापि, समलैंगिकों का पर्दाफाश,
समलैंगिकों और यौन संचारित रोग के चरम जोखिम के लिए उभयलिंगियों
(एसटीडी), शारीरिक चोट, मानसिक विकारों और यहां तक ​​कि एक छोटा जीवन काल।
यू प्रत्येक मुद्दे हैं जो मैं ऊपर उल्लेख किया है पर विश्लेषण कर सकते हैं</v>
      </c>
      <c r="C245" s="1" t="s">
        <v>4</v>
      </c>
      <c r="D245" s="1" t="s">
        <v>8</v>
      </c>
    </row>
    <row r="246" spans="1:4" ht="13.2" x14ac:dyDescent="0.25">
      <c r="A246" s="1" t="s">
        <v>252</v>
      </c>
      <c r="B246" t="str">
        <f ca="1">IFERROR(__xludf.DUMMYFUNCTION("GOOGLETRANSLATE(B246,""en"",""hi"")"),"एक और उदार ....
चौधरी ..... फिर")</f>
        <v>एक और उदार ....
चौधरी ..... फिर</v>
      </c>
      <c r="C246" s="1" t="s">
        <v>4</v>
      </c>
      <c r="D246" s="1" t="s">
        <v>5</v>
      </c>
    </row>
    <row r="247" spans="1:4" ht="13.2" x14ac:dyDescent="0.25">
      <c r="A247" s="1" t="s">
        <v>253</v>
      </c>
      <c r="B247" t="str">
        <f ca="1">IFERROR(__xludf.DUMMYFUNCTION("GOOGLETRANSLATE(B247,""en"",""hi"")"),"Hii,")</f>
        <v>Hii,</v>
      </c>
      <c r="C247" s="1" t="s">
        <v>4</v>
      </c>
      <c r="D247" s="1" t="s">
        <v>5</v>
      </c>
    </row>
    <row r="248" spans="1:4" ht="13.2" x14ac:dyDescent="0.25">
      <c r="A248" s="1" t="s">
        <v>254</v>
      </c>
      <c r="B248" t="str">
        <f ca="1">IFERROR(__xludf.DUMMYFUNCTION("GOOGLETRANSLATE(B248,""en"",""hi"")"),"गर्व हमेशा गिरावट --- ranu ले देखभाल पहले आता है। अपने आप से व्यवहार करें। आपके पास
एक अच्छा आवाज लेकिन आप properly.either बारे में कुछ करने व्यवहार नहीं करते अपने
व्यवहार या वापस रानाघाट स्टेशन पर जाएं। माफ करना, तुम मुझे होना करने के लिए मजबूर
अपने व्यव"&amp;"हार rude.change।")</f>
        <v>गर्व हमेशा गिरावट --- ranu ले देखभाल पहले आता है। अपने आप से व्यवहार करें। आपके पास
एक अच्छा आवाज लेकिन आप properly.either बारे में कुछ करने व्यवहार नहीं करते अपने
व्यवहार या वापस रानाघाट स्टेशन पर जाएं। माफ करना, तुम मुझे होना करने के लिए मजबूर
अपने व्यवहार rude.change।</v>
      </c>
      <c r="C248" s="1" t="s">
        <v>16</v>
      </c>
      <c r="D248" s="1" t="s">
        <v>5</v>
      </c>
    </row>
    <row r="249" spans="1:4" ht="13.2" x14ac:dyDescent="0.25">
      <c r="A249" s="1" t="s">
        <v>255</v>
      </c>
      <c r="B249" t="str">
        <f ca="1">IFERROR(__xludf.DUMMYFUNCTION("GOOGLETRANSLATE(B249,""en"",""hi"")"),"मैं सचमुच Shwetabh से इस वीडियो के लिए इंतज़ार कर रहा था")</f>
        <v>मैं सचमुच Shwetabh से इस वीडियो के लिए इंतज़ार कर रहा था</v>
      </c>
      <c r="C249" s="1" t="s">
        <v>4</v>
      </c>
      <c r="D249" s="1" t="s">
        <v>5</v>
      </c>
    </row>
    <row r="250" spans="1:4" ht="13.2" x14ac:dyDescent="0.25">
      <c r="A250" s="1" t="s">
        <v>256</v>
      </c>
      <c r="B250" t="str">
        <f ca="1">IFERROR(__xludf.DUMMYFUNCTION("GOOGLETRANSLATE(B250,""en"",""hi"")"),"Arandhuti रॉय एक व्यक्ति जो ""संघ की अवधारणा में विश्वास नहीं करते है
भारत ""और उसके संप्रभुता और क्षेत्रीय अखंडता।
श्री चेतन सिंह, अगर एनपीआर यूपीए द्वारा शुरू की स्पष्ट और सही था तो क्यों यह
लागू नहीं किया गया। कृपया द्वारा एनपीआर के गैर कार्यान्वयन में"&amp;" विफलता को स्वीकार
संप्रग।")</f>
        <v>Arandhuti रॉय एक व्यक्ति जो "संघ की अवधारणा में विश्वास नहीं करते है
भारत "और उसके संप्रभुता और क्षेत्रीय अखंडता।
श्री चेतन सिंह, अगर एनपीआर यूपीए द्वारा शुरू की स्पष्ट और सही था तो क्यों यह
लागू नहीं किया गया। कृपया द्वारा एनपीआर के गैर कार्यान्वयन में विफलता को स्वीकार
संप्रग।</v>
      </c>
      <c r="C250" s="1" t="s">
        <v>4</v>
      </c>
      <c r="D250" s="1" t="s">
        <v>5</v>
      </c>
    </row>
    <row r="251" spans="1:4" ht="13.2" x14ac:dyDescent="0.25">
      <c r="A251" s="1" t="s">
        <v>257</v>
      </c>
      <c r="B251" t="str">
        <f ca="1">IFERROR(__xludf.DUMMYFUNCTION("GOOGLETRANSLATE(B251,""en"",""hi"")"),"रॉय वह हमेशा प्रचार के लिए भूख लगी है नकली, पाखंडी, सिर्फ उसे अनदेखा कर देते हैं,
वह लेखक और दार्शनिक नहीं है")</f>
        <v>रॉय वह हमेशा प्रचार के लिए भूख लगी है नकली, पाखंडी, सिर्फ उसे अनदेखा कर देते हैं,
वह लेखक और दार्शनिक नहीं है</v>
      </c>
      <c r="C251" s="1" t="s">
        <v>4</v>
      </c>
      <c r="D251" s="1" t="s">
        <v>5</v>
      </c>
    </row>
    <row r="252" spans="1:4" ht="13.2" x14ac:dyDescent="0.25">
      <c r="A252" s="1" t="s">
        <v>258</v>
      </c>
      <c r="B252" t="str">
        <f ca="1">IFERROR(__xludf.DUMMYFUNCTION("GOOGLETRANSLATE(B252,""en"",""hi"")"),"thankx भाई")</f>
        <v>thankx भाई</v>
      </c>
      <c r="C252" s="1" t="s">
        <v>4</v>
      </c>
      <c r="D252" s="1" t="s">
        <v>5</v>
      </c>
    </row>
    <row r="253" spans="1:4" ht="13.2" x14ac:dyDescent="0.25">
      <c r="A253" s="1" t="s">
        <v>259</v>
      </c>
      <c r="B253" t="str">
        <f ca="1">IFERROR(__xludf.DUMMYFUNCTION("GOOGLETRANSLATE(B253,""en"",""hi"")"),"मूर्खतापूर्ण बूढ़े आदमी कह रहा मैं मीटर रंगा बिल्ला")</f>
        <v>मूर्खतापूर्ण बूढ़े आदमी कह रहा मैं मीटर रंगा बिल्ला</v>
      </c>
      <c r="C253" s="1" t="s">
        <v>4</v>
      </c>
      <c r="D253" s="1" t="s">
        <v>5</v>
      </c>
    </row>
    <row r="254" spans="1:4" ht="13.2" x14ac:dyDescent="0.25">
      <c r="A254" s="1" t="s">
        <v>260</v>
      </c>
      <c r="B254" t="str">
        <f ca="1">IFERROR(__xludf.DUMMYFUNCTION("GOOGLETRANSLATE(B254,""en"",""hi"")"),"इस से पहले मैंने सोचा कि मैं केवल एक है जो बहुत इस फिल्म से नफरत था ,,")</f>
        <v>इस से पहले मैंने सोचा कि मैं केवल एक है जो बहुत इस फिल्म से नफरत था ,,</v>
      </c>
      <c r="C254" s="1" t="s">
        <v>4</v>
      </c>
      <c r="D254" s="1" t="s">
        <v>5</v>
      </c>
    </row>
    <row r="255" spans="1:4" ht="13.2" x14ac:dyDescent="0.25">
      <c r="A255" s="1" t="s">
        <v>261</v>
      </c>
      <c r="B255" t="str">
        <f ca="1">IFERROR(__xludf.DUMMYFUNCTION("GOOGLETRANSLATE(B255,""en"",""hi"")"),"बंगाल गलियों में बांग्लादेशी मुस्लिम वे बहुमत में r से भरे हुए हैं .... यह
तो अधीर रंजन चौधरी और ममता बनर्जी
... मुझे लगता है कि बंगाल अगले कश्मीर हो जाएगा")</f>
        <v>बंगाल गलियों में बांग्लादेशी मुस्लिम वे बहुमत में r से भरे हुए हैं .... यह
तो अधीर रंजन चौधरी और ममता बनर्जी
... मुझे लगता है कि बंगाल अगले कश्मीर हो जाएगा</v>
      </c>
      <c r="C255" s="1" t="s">
        <v>4</v>
      </c>
      <c r="D255" s="1" t="s">
        <v>5</v>
      </c>
    </row>
    <row r="256" spans="1:4" ht="13.2" x14ac:dyDescent="0.25">
      <c r="A256" s="1" t="s">
        <v>262</v>
      </c>
      <c r="B256" t="str">
        <f ca="1">IFERROR(__xludf.DUMMYFUNCTION("GOOGLETRANSLATE(B256,""en"",""hi"")"),"वह फिल्म शुरू में देखने के लिए आप, भाई, मैं सोच रहा था धन्यवाद लेकिन अब मैं यू लगता है
अपने समय के कुछ बचाया है।")</f>
        <v>वह फिल्म शुरू में देखने के लिए आप, भाई, मैं सोच रहा था धन्यवाद लेकिन अब मैं यू लगता है
अपने समय के कुछ बचाया है।</v>
      </c>
      <c r="C256" s="1" t="s">
        <v>4</v>
      </c>
      <c r="D256" s="1" t="s">
        <v>5</v>
      </c>
    </row>
    <row r="257" spans="1:4" ht="13.2" x14ac:dyDescent="0.25">
      <c r="A257" s="1" t="s">
        <v>263</v>
      </c>
      <c r="B257" t="str">
        <f ca="1">IFERROR(__xludf.DUMMYFUNCTION("GOOGLETRANSLATE(B257,""en"",""hi"")"),"मैं दुखी और रोने लग रहा है ...")</f>
        <v>मैं दुखी और रोने लग रहा है ...</v>
      </c>
      <c r="C257" s="1" t="s">
        <v>4</v>
      </c>
      <c r="D257" s="1" t="s">
        <v>5</v>
      </c>
    </row>
    <row r="258" spans="1:4" ht="13.2" x14ac:dyDescent="0.25">
      <c r="A258" s="1" t="s">
        <v>264</v>
      </c>
      <c r="B258" t="str">
        <f ca="1">IFERROR(__xludf.DUMMYFUNCTION("GOOGLETRANSLATE(B258,""en"",""hi"")"),"क्या आप संयुक्त राज्य अमेरिका में कर रहे हैं? मातृभूमि पर वापस आएं और आनंद मोदी जी के
सुनहरा नियम।")</f>
        <v>क्या आप संयुक्त राज्य अमेरिका में कर रहे हैं? मातृभूमि पर वापस आएं और आनंद मोदी जी के
सुनहरा नियम।</v>
      </c>
      <c r="C258" s="1" t="s">
        <v>4</v>
      </c>
      <c r="D258" s="1" t="s">
        <v>5</v>
      </c>
    </row>
    <row r="259" spans="1:4" ht="13.2" x14ac:dyDescent="0.25">
      <c r="A259" s="1" t="s">
        <v>265</v>
      </c>
      <c r="B259" t="str">
        <f ca="1">IFERROR(__xludf.DUMMYFUNCTION("GOOGLETRANSLATE(B259,""en"",""hi"")"),"यह एक उत्कृष्ट बहस गणराज्य टीवी और Arnabji के लिए धन्यवाद था
तरीकों में से सबसे अच्छा में मेरे साथी भाई कपिल ज्ञानवर्धक, उर तत्काल
संवेदनशीलता मेरे भाई और मेरे साथी के साथ चर्चा के स्वर से मध्यम दर्जे की
देशवासी कपिल को शिक्षित करने और किया गया था की ओर क"&amp;"ी ओर उन्हें निर्देशन
एनपीआर और एनआरसी के चारों ओर सत्य की नींव। ,, यू और के बीच इस चर्चा के साथ
कपिल यह आंख खोलने था हमें एनपीआर और एनआरसी और यह भी की जड़ों को देखने के लिए
कांग्रेसी गुमराह इरादों और की बौछार पर प्रक्षेपित प्रकाश
झूठ है कि हमारे महान देश "&amp;"के महान युवाओं पर खोल दिया जा रहा है।,
इस बहस का आनंद लिया।")</f>
        <v>यह एक उत्कृष्ट बहस गणराज्य टीवी और Arnabji के लिए धन्यवाद था
तरीकों में से सबसे अच्छा में मेरे साथी भाई कपिल ज्ञानवर्धक, उर तत्काल
संवेदनशीलता मेरे भाई और मेरे साथी के साथ चर्चा के स्वर से मध्यम दर्जे की
देशवासी कपिल को शिक्षित करने और किया गया था की ओर की ओर उन्हें निर्देशन
एनपीआर और एनआरसी के चारों ओर सत्य की नींव। ,, यू और के बीच इस चर्चा के साथ
कपिल यह आंख खोलने था हमें एनपीआर और एनआरसी और यह भी की जड़ों को देखने के लिए
कांग्रेसी गुमराह इरादों और की बौछार पर प्रक्षेपित प्रकाश
झूठ है कि हमारे महान देश के महान युवाओं पर खोल दिया जा रहा है।,
इस बहस का आनंद लिया।</v>
      </c>
      <c r="C259" s="1" t="s">
        <v>4</v>
      </c>
      <c r="D259" s="1" t="s">
        <v>5</v>
      </c>
    </row>
    <row r="260" spans="1:4" ht="13.2" x14ac:dyDescent="0.25">
      <c r="A260" s="1" t="s">
        <v>266</v>
      </c>
      <c r="B260" t="str">
        <f ca="1">IFERROR(__xludf.DUMMYFUNCTION("GOOGLETRANSLATE(B260,""en"",""hi"")"),"मैं आप इस तरह बात करेंगे, मैं भी एक ही लग रहा है पता था, लेकिन लोगों ने मुझे बता रहे हैं
कि मैं पागल हूं।")</f>
        <v>मैं आप इस तरह बात करेंगे, मैं भी एक ही लग रहा है पता था, लेकिन लोगों ने मुझे बता रहे हैं
कि मैं पागल हूं।</v>
      </c>
      <c r="C260" s="1" t="s">
        <v>4</v>
      </c>
      <c r="D260" s="1" t="s">
        <v>5</v>
      </c>
    </row>
    <row r="261" spans="1:4" ht="13.2" x14ac:dyDescent="0.25">
      <c r="A261" s="1" t="s">
        <v>267</v>
      </c>
      <c r="B261" t="str">
        <f ca="1">IFERROR(__xludf.DUMMYFUNCTION("GOOGLETRANSLATE(B261,""en"",""hi"")"),"दुखी सच")</f>
        <v>दुखी सच</v>
      </c>
      <c r="C261" s="1" t="s">
        <v>4</v>
      </c>
      <c r="D261" s="1" t="s">
        <v>5</v>
      </c>
    </row>
    <row r="262" spans="1:4" ht="13.2" x14ac:dyDescent="0.25">
      <c r="A262" s="1" t="s">
        <v>268</v>
      </c>
      <c r="B262" t="str">
        <f ca="1">IFERROR(__xludf.DUMMYFUNCTION("GOOGLETRANSLATE(B262,""en"",""hi"")"),"[15:25] (https://www.youtube.com/watch?v=N_ZMfQMZos0&amp;t=15m25s) मैं नहीं कर सकता बंद
🤣🤣 हँस 🤣")</f>
        <v>[15:25] (https://www.youtube.com/watch?v=N_ZMfQMZos0&amp;t=15m25s) मैं नहीं कर सकता बंद
🤣🤣 हँस 🤣</v>
      </c>
      <c r="C262" s="1" t="s">
        <v>4</v>
      </c>
      <c r="D262" s="1" t="s">
        <v>5</v>
      </c>
    </row>
    <row r="263" spans="1:4" ht="13.2" x14ac:dyDescent="0.25">
      <c r="A263" s="1" t="s">
        <v>269</v>
      </c>
      <c r="B263" t="str">
        <f ca="1">IFERROR(__xludf.DUMMYFUNCTION("GOOGLETRANSLATE(B263,""en"",""hi"")"),"दर्शकों को पढ़ाने के साथ अच्छी तरह से अच्छी किस्मत क्या में फिल्म से लेने के लिए
पहले से ही पिछड़े और पितृसत्तात्मक मानसिकता भारत के होने का खतरा क्षेत्रों। बॉलीवुड नहीं
केवल हमारे जैसे लोगों पर भी लोग हैं, जो नहीं नारीवाद की 'एफ' करता है को कवर")</f>
        <v>दर्शकों को पढ़ाने के साथ अच्छी तरह से अच्छी किस्मत क्या में फिल्म से लेने के लिए
पहले से ही पिछड़े और पितृसत्तात्मक मानसिकता भारत के होने का खतरा क्षेत्रों। बॉलीवुड नहीं
केवल हमारे जैसे लोगों पर भी लोग हैं, जो नहीं नारीवाद की 'एफ' करता है को कवर</v>
      </c>
      <c r="C263" s="1" t="s">
        <v>16</v>
      </c>
      <c r="D263" s="1" t="s">
        <v>5</v>
      </c>
    </row>
    <row r="264" spans="1:4" ht="13.2" x14ac:dyDescent="0.25">
      <c r="A264" s="1" t="s">
        <v>270</v>
      </c>
      <c r="B264" t="str">
        <f ca="1">IFERROR(__xludf.DUMMYFUNCTION("GOOGLETRANSLATE(B264,""en"",""hi"")"),"नाइस Bor")</f>
        <v>नाइस Bor</v>
      </c>
      <c r="C264" s="1" t="s">
        <v>4</v>
      </c>
      <c r="D264" s="1" t="s">
        <v>5</v>
      </c>
    </row>
    <row r="265" spans="1:4" ht="13.2" x14ac:dyDescent="0.25">
      <c r="A265" s="1" t="s">
        <v>271</v>
      </c>
      <c r="B265" t="str">
        <f ca="1">IFERROR(__xludf.DUMMYFUNCTION("GOOGLETRANSLATE(B265,""en"",""hi"")"),"कैसे नारीवादी कबीर सिंह के साथ महसूस कर रहे हैं
Equalist 4 अधिक शॉट देख ही महसूस किया")</f>
        <v>कैसे नारीवादी कबीर सिंह के साथ महसूस कर रहे हैं
Equalist 4 अधिक शॉट देख ही महसूस किया</v>
      </c>
      <c r="C265" s="1" t="s">
        <v>35</v>
      </c>
      <c r="D265" s="1" t="s">
        <v>5</v>
      </c>
    </row>
    <row r="266" spans="1:4" ht="13.2" x14ac:dyDescent="0.25">
      <c r="A266" s="1" t="s">
        <v>272</v>
      </c>
      <c r="B266" t="str">
        <f ca="1">IFERROR(__xludf.DUMMYFUNCTION("GOOGLETRANSLATE(B266,""en"",""hi"")"),"कबीर सिंह शुद्ध प्रेम कहानी थी। कबीर सब कुछ प्यार की वजह से किया था")</f>
        <v>कबीर सिंह शुद्ध प्रेम कहानी थी। कबीर सब कुछ प्यार की वजह से किया था</v>
      </c>
      <c r="C266" s="1" t="s">
        <v>4</v>
      </c>
      <c r="D266" s="1" t="s">
        <v>5</v>
      </c>
    </row>
    <row r="267" spans="1:4" ht="13.2" x14ac:dyDescent="0.25">
      <c r="A267" s="1" t="s">
        <v>273</v>
      </c>
      <c r="B267" t="str">
        <f ca="1">IFERROR(__xludf.DUMMYFUNCTION("GOOGLETRANSLATE(B267,""en"",""hi"")"),"जब मैं इसे देखा मैं जानता था कि भाई की समीक्षा नहीं था बहुत दूर")</f>
        <v>जब मैं इसे देखा मैं जानता था कि भाई की समीक्षा नहीं था बहुत दूर</v>
      </c>
      <c r="C267" s="1" t="s">
        <v>4</v>
      </c>
      <c r="D267" s="1" t="s">
        <v>5</v>
      </c>
    </row>
    <row r="268" spans="1:4" ht="13.2" x14ac:dyDescent="0.25">
      <c r="A268" s="1" t="s">
        <v>274</v>
      </c>
      <c r="B268" t="str">
        <f ca="1">IFERROR(__xludf.DUMMYFUNCTION("GOOGLETRANSLATE(B268,""en"",""hi"")"),"जोकर भाई के बारे में बात")</f>
        <v>जोकर भाई के बारे में बात</v>
      </c>
      <c r="C268" s="1" t="s">
        <v>4</v>
      </c>
      <c r="D268" s="1" t="s">
        <v>5</v>
      </c>
    </row>
    <row r="269" spans="1:4" ht="13.2" x14ac:dyDescent="0.25">
      <c r="A269" s="1" t="s">
        <v>275</v>
      </c>
      <c r="B269" t="str">
        <f ca="1">IFERROR(__xludf.DUMMYFUNCTION("GOOGLETRANSLATE(B269,""en"",""hi"")"),"chainzz दोस्त तोड़, 😂😂")</f>
        <v>chainzz दोस्त तोड़, 😂😂</v>
      </c>
      <c r="C269" s="1" t="s">
        <v>4</v>
      </c>
      <c r="D269" s="1" t="s">
        <v>5</v>
      </c>
    </row>
    <row r="270" spans="1:4" ht="13.2" x14ac:dyDescent="0.25">
      <c r="A270" s="1" t="s">
        <v>276</v>
      </c>
      <c r="B270" t="str">
        <f ca="1">IFERROR(__xludf.DUMMYFUNCTION("GOOGLETRANSLATE(B270,""en"",""hi"")"),"Shandaar यू और Lakshay chaudhry👌👌👍👍")</f>
        <v>Shandaar यू और Lakshay chaudhry👌👌👍👍</v>
      </c>
      <c r="C270" s="1" t="s">
        <v>4</v>
      </c>
      <c r="D270" s="1" t="s">
        <v>5</v>
      </c>
    </row>
    <row r="271" spans="1:4" ht="13.2" x14ac:dyDescent="0.25">
      <c r="A271" s="1" t="s">
        <v>277</v>
      </c>
      <c r="B271" t="str">
        <f ca="1">IFERROR(__xludf.DUMMYFUNCTION("GOOGLETRANSLATE(B271,""en"",""hi"")"),"कृपया झूठे आईपीसी 498 ए का मामला बंद करो, यह नियंत्रण जन्म के लिए एक टोल नहीं किया जा सकता
भारत के दर।")</f>
        <v>कृपया झूठे आईपीसी 498 ए का मामला बंद करो, यह नियंत्रण जन्म के लिए एक टोल नहीं किया जा सकता
भारत के दर।</v>
      </c>
      <c r="C271" s="1" t="s">
        <v>35</v>
      </c>
      <c r="D271" s="1" t="s">
        <v>5</v>
      </c>
    </row>
    <row r="272" spans="1:4" ht="13.2" x14ac:dyDescent="0.25">
      <c r="A272" s="1" t="s">
        <v>278</v>
      </c>
      <c r="B272" t="str">
        <f ca="1">IFERROR(__xludf.DUMMYFUNCTION("GOOGLETRANSLATE(B272,""en"",""hi"")"),"तो सच भाई")</f>
        <v>तो सच भाई</v>
      </c>
      <c r="C272" s="1" t="s">
        <v>4</v>
      </c>
      <c r="D272" s="1" t="s">
        <v>5</v>
      </c>
    </row>
    <row r="273" spans="1:4" ht="13.2" x14ac:dyDescent="0.25">
      <c r="A273" s="1" t="s">
        <v>279</v>
      </c>
      <c r="B273" t="str">
        <f ca="1">IFERROR(__xludf.DUMMYFUNCTION("GOOGLETRANSLATE(B273,""en"",""hi"")"),"हाय sexc fov🌷🌹👍😂👈 सेक्स गर्म")</f>
        <v>हाय sexc fov🌷🌹👍😂👈 सेक्स गर्म</v>
      </c>
      <c r="C273" s="1" t="s">
        <v>4</v>
      </c>
      <c r="D273" s="1" t="s">
        <v>5</v>
      </c>
    </row>
    <row r="274" spans="1:4" ht="13.2" x14ac:dyDescent="0.25">
      <c r="A274" s="1" t="s">
        <v>280</v>
      </c>
      <c r="B274" t="str">
        <f ca="1">IFERROR(__xludf.DUMMYFUNCTION("GOOGLETRANSLATE(B274,""en"",""hi"")"),"Shayri और WhatsApp स्थिति हाँ क्यों नहीं, मुझे अपने फेसबुक देना")</f>
        <v>Shayri और WhatsApp स्थिति हाँ क्यों नहीं, मुझे अपने फेसबुक देना</v>
      </c>
      <c r="C274" s="1" t="s">
        <v>4</v>
      </c>
      <c r="D274" s="1" t="s">
        <v>5</v>
      </c>
    </row>
    <row r="275" spans="1:4" ht="13.2" x14ac:dyDescent="0.25">
      <c r="A275" s="1" t="s">
        <v>281</v>
      </c>
      <c r="B275" t="str">
        <f ca="1">IFERROR(__xludf.DUMMYFUNCTION("GOOGLETRANSLATE(B275,""en"",""hi"")"),"प्यार आप ♥ ️ ♥ ️ ♥ ️")</f>
        <v>प्यार आप ♥ ️ ♥ ️ ♥ ️</v>
      </c>
      <c r="C275" s="1" t="s">
        <v>4</v>
      </c>
      <c r="D275" s="1" t="s">
        <v>5</v>
      </c>
    </row>
    <row r="276" spans="1:4" ht="13.2" x14ac:dyDescent="0.25">
      <c r="A276" s="1" t="s">
        <v>282</v>
      </c>
      <c r="B276" t="str">
        <f ca="1">IFERROR(__xludf.DUMMYFUNCTION("GOOGLETRANSLATE(B276,""en"",""hi"")"),"वह ,,, खूनी bastered है ,, ,, क्यों वह मुक्त है ,,")</f>
        <v>वह ,,, खूनी bastered है ,, ,, क्यों वह मुक्त है ,,</v>
      </c>
      <c r="C276" s="1" t="s">
        <v>16</v>
      </c>
      <c r="D276" s="1" t="s">
        <v>8</v>
      </c>
    </row>
    <row r="277" spans="1:4" ht="13.2" x14ac:dyDescent="0.25">
      <c r="A277" s="1" t="s">
        <v>283</v>
      </c>
      <c r="B277" t="str">
        <f ca="1">IFERROR(__xludf.DUMMYFUNCTION("GOOGLETRANSLATE(B277,""en"",""hi"")"),"पूरी तरह से यू सर से सहमत
सुचरिता कृपया इस वीडियो को देखने के")</f>
        <v>पूरी तरह से यू सर से सहमत
सुचरिता कृपया इस वीडियो को देखने के</v>
      </c>
      <c r="C277" s="1" t="s">
        <v>4</v>
      </c>
      <c r="D277" s="1" t="s">
        <v>5</v>
      </c>
    </row>
    <row r="278" spans="1:4" ht="13.2" x14ac:dyDescent="0.25">
      <c r="A278" s="1" t="s">
        <v>284</v>
      </c>
      <c r="B278" t="str">
        <f ca="1">IFERROR(__xludf.DUMMYFUNCTION("GOOGLETRANSLATE(B278,""en"",""hi"")"),"भगवान के लिए बंद की कोशिश में गपशप का प्रयास उसे बदलने के लिए उसे नहीं किक।")</f>
        <v>भगवान के लिए बंद की कोशिश में गपशप का प्रयास उसे बदलने के लिए उसे नहीं किक।</v>
      </c>
      <c r="C278" s="1" t="s">
        <v>35</v>
      </c>
      <c r="D278" s="1" t="s">
        <v>5</v>
      </c>
    </row>
    <row r="279" spans="1:4" ht="13.2" x14ac:dyDescent="0.25">
      <c r="A279" s="1" t="s">
        <v>285</v>
      </c>
      <c r="B279" t="str">
        <f ca="1">IFERROR(__xludf.DUMMYFUNCTION("GOOGLETRANSLATE(B279,""en"",""hi"")"),"यह सच भाई है। देखकर नारीवादियों butthurt में सबसे अच्छा लग रहा है है
दुनिया 😂😂")</f>
        <v>यह सच भाई है। देखकर नारीवादियों butthurt में सबसे अच्छा लग रहा है है
दुनिया 😂😂</v>
      </c>
      <c r="C279" s="1" t="s">
        <v>4</v>
      </c>
      <c r="D279" s="1" t="s">
        <v>8</v>
      </c>
    </row>
    <row r="280" spans="1:4" ht="13.2" x14ac:dyDescent="0.25">
      <c r="A280" s="1" t="s">
        <v>286</v>
      </c>
      <c r="B280" t="str">
        <f ca="1">IFERROR(__xludf.DUMMYFUNCTION("GOOGLETRANSLATE(B280,""en"",""hi"")"),"तुम लोग भाड़ में जाओ .......
समलैंगिकता एक अपराध है")</f>
        <v>तुम लोग भाड़ में जाओ .......
समलैंगिकता एक अपराध है</v>
      </c>
      <c r="C280" s="1" t="s">
        <v>16</v>
      </c>
      <c r="D280" s="1" t="s">
        <v>8</v>
      </c>
    </row>
    <row r="281" spans="1:4" ht="13.2" x14ac:dyDescent="0.25">
      <c r="A281" s="1" t="s">
        <v>287</v>
      </c>
      <c r="B281" t="str">
        <f ca="1">IFERROR(__xludf.DUMMYFUNCTION("GOOGLETRANSLATE(B281,""en"",""hi"")"),"यू आर owsm 😃")</f>
        <v>यू आर owsm 😃</v>
      </c>
      <c r="C281" s="1" t="s">
        <v>4</v>
      </c>
      <c r="D281" s="1" t="s">
        <v>5</v>
      </c>
    </row>
    <row r="282" spans="1:4" ht="13.2" x14ac:dyDescent="0.25">
      <c r="A282" s="1" t="s">
        <v>288</v>
      </c>
      <c r="B282" t="str">
        <f ca="1">IFERROR(__xludf.DUMMYFUNCTION("GOOGLETRANSLATE(B282,""en"",""hi"")"),"@Mohit चंद्र ठीक bro✌️")</f>
        <v>@Mohit चंद्र ठीक bro✌️</v>
      </c>
      <c r="C282" s="1" t="s">
        <v>4</v>
      </c>
      <c r="D282" s="1" t="s">
        <v>5</v>
      </c>
    </row>
    <row r="283" spans="1:4" ht="13.2" x14ac:dyDescent="0.25">
      <c r="A283" s="1" t="s">
        <v>289</v>
      </c>
      <c r="B283" t="str">
        <f ca="1">IFERROR(__xludf.DUMMYFUNCTION("GOOGLETRANSLATE(B283,""en"",""hi"")"),"कपिल क्यों यू इन chutiaasssss सुन रहे हैं .... उन्हें चुप रहो देना
फोन ... पागल बेवकूफ")</f>
        <v>कपिल क्यों यू इन chutiaasssss सुन रहे हैं .... उन्हें चुप रहो देना
फोन ... पागल बेवकूफ</v>
      </c>
      <c r="C283" s="1" t="s">
        <v>4</v>
      </c>
      <c r="D283" s="1" t="s">
        <v>8</v>
      </c>
    </row>
    <row r="284" spans="1:4" ht="13.2" x14ac:dyDescent="0.25">
      <c r="A284" s="1" t="s">
        <v>290</v>
      </c>
      <c r="B284" t="str">
        <f ca="1">IFERROR(__xludf.DUMMYFUNCTION("GOOGLETRANSLATE(B284,""en"",""hi"")"),"17.25 सबसे अच्छी बात यह मैं बहुत हँसा।")</f>
        <v>17.25 सबसे अच्छी बात यह मैं बहुत हँसा।</v>
      </c>
      <c r="C284" s="1" t="s">
        <v>4</v>
      </c>
      <c r="D284" s="1" t="s">
        <v>5</v>
      </c>
    </row>
    <row r="285" spans="1:4" ht="13.2" x14ac:dyDescent="0.25">
      <c r="A285" s="1" t="s">
        <v>291</v>
      </c>
      <c r="B285" t="str">
        <f ca="1">IFERROR(__xludf.DUMMYFUNCTION("GOOGLETRANSLATE(B285,""en"",""hi"")"),"यह सच्चाई है")</f>
        <v>यह सच्चाई है</v>
      </c>
      <c r="C285" s="1" t="s">
        <v>4</v>
      </c>
      <c r="D285" s="1" t="s">
        <v>5</v>
      </c>
    </row>
    <row r="286" spans="1:4" ht="13.2" x14ac:dyDescent="0.25">
      <c r="A286" s="1" t="s">
        <v>292</v>
      </c>
      <c r="B286" t="str">
        <f ca="1">IFERROR(__xludf.DUMMYFUNCTION("GOOGLETRANSLATE(B286,""en"",""hi"")"),"कपिल एक बुधु की तरह लगता है 🤣🤣")</f>
        <v>कपिल एक बुधु की तरह लगता है 🤣🤣</v>
      </c>
      <c r="C286" s="1" t="s">
        <v>4</v>
      </c>
      <c r="D286" s="1" t="s">
        <v>5</v>
      </c>
    </row>
    <row r="287" spans="1:4" ht="13.2" x14ac:dyDescent="0.25">
      <c r="A287" s="1" t="s">
        <v>293</v>
      </c>
      <c r="B287" t="str">
        <f ca="1">IFERROR(__xludf.DUMMYFUNCTION("GOOGLETRANSLATE(B287,""en"",""hi"")"),"शाहिद कपूर के लिए एक महान अभिनेता है।")</f>
        <v>शाहिद कपूर के लिए एक महान अभिनेता है।</v>
      </c>
      <c r="C287" s="1" t="s">
        <v>4</v>
      </c>
      <c r="D287" s="1" t="s">
        <v>5</v>
      </c>
    </row>
    <row r="288" spans="1:4" ht="13.2" x14ac:dyDescent="0.25">
      <c r="A288" s="1" t="s">
        <v>294</v>
      </c>
      <c r="B288" t="str">
        <f ca="1">IFERROR(__xludf.DUMMYFUNCTION("GOOGLETRANSLATE(B288,""en"",""hi"")"),"कौन सीधे वीडियो के अंत हो जाता है की जाँच करने के लिए बेताब घूम 😂😂")</f>
        <v>कौन सीधे वीडियो के अंत हो जाता है की जाँच करने के लिए बेताब घूम 😂😂</v>
      </c>
      <c r="C288" s="1" t="s">
        <v>4</v>
      </c>
      <c r="D288" s="1" t="s">
        <v>5</v>
      </c>
    </row>
    <row r="289" spans="1:4" ht="13.2" x14ac:dyDescent="0.25">
      <c r="A289" s="1" t="s">
        <v>295</v>
      </c>
      <c r="B289" t="str">
        <f ca="1">IFERROR(__xludf.DUMMYFUNCTION("GOOGLETRANSLATE(B289,""en"",""hi"")"),"अर्जुन निश्चित रूप से reddy")</f>
        <v>अर्जुन निश्चित रूप से reddy</v>
      </c>
      <c r="C289" s="1" t="s">
        <v>4</v>
      </c>
      <c r="D289" s="1" t="s">
        <v>5</v>
      </c>
    </row>
    <row r="290" spans="1:4" ht="13.2" x14ac:dyDescent="0.25">
      <c r="A290" s="1" t="s">
        <v>296</v>
      </c>
      <c r="B290" t="str">
        <f ca="1">IFERROR(__xludf.DUMMYFUNCTION("GOOGLETRANSLATE(B290,""en"",""hi"")"),"ईमानदार और बात करने के लिए। मैं बॉलीवुड की ओर से कुछ भी नहीं की उम्मीद lol😂")</f>
        <v>ईमानदार और बात करने के लिए। मैं बॉलीवुड की ओर से कुछ भी नहीं की उम्मीद lol😂</v>
      </c>
      <c r="C290" s="1" t="s">
        <v>4</v>
      </c>
      <c r="D290" s="1" t="s">
        <v>5</v>
      </c>
    </row>
    <row r="291" spans="1:4" ht="13.2" x14ac:dyDescent="0.25">
      <c r="A291" s="1" t="s">
        <v>297</v>
      </c>
      <c r="B291" t="str">
        <f ca="1">IFERROR(__xludf.DUMMYFUNCTION("GOOGLETRANSLATE(B291,""en"",""hi"")"),"@Pratik Borade खेद भाई इसलिए है क्योंकि कुछ इसी तरह इस तरह के टिप्पणी लिखने
अतीत में मेरे जीवन में भी हुआ लेकिन न खत्म होने वाली है वास्तविक जीवन में बहुत अलग है।")</f>
        <v>@Pratik Borade खेद भाई इसलिए है क्योंकि कुछ इसी तरह इस तरह के टिप्पणी लिखने
अतीत में मेरे जीवन में भी हुआ लेकिन न खत्म होने वाली है वास्तविक जीवन में बहुत अलग है।</v>
      </c>
      <c r="C291" s="1" t="s">
        <v>4</v>
      </c>
      <c r="D291" s="1" t="s">
        <v>5</v>
      </c>
    </row>
    <row r="292" spans="1:4" ht="13.2" x14ac:dyDescent="0.25">
      <c r="A292" s="1" t="s">
        <v>298</v>
      </c>
      <c r="B292" t="str">
        <f ca="1">IFERROR(__xludf.DUMMYFUNCTION("GOOGLETRANSLATE(B292,""en"",""hi"")"),"हॉकी मुखौटा समय")</f>
        <v>हॉकी मुखौटा समय</v>
      </c>
      <c r="C292" s="1" t="s">
        <v>4</v>
      </c>
      <c r="D292" s="1" t="s">
        <v>5</v>
      </c>
    </row>
    <row r="293" spans="1:4" ht="13.2" x14ac:dyDescent="0.25">
      <c r="A293" s="1" t="s">
        <v>299</v>
      </c>
      <c r="B293" t="str">
        <f ca="1">IFERROR(__xludf.DUMMYFUNCTION("GOOGLETRANSLATE(B293,""en"",""hi"")"),"इस वीडियो साझा करने देता है के रूप में ज्यादा है कि इस नारीवादियों द्वारा सुना जा सकता है")</f>
        <v>इस वीडियो साझा करने देता है के रूप में ज्यादा है कि इस नारीवादियों द्वारा सुना जा सकता है</v>
      </c>
      <c r="C293" s="1" t="s">
        <v>4</v>
      </c>
      <c r="D293" s="1" t="s">
        <v>5</v>
      </c>
    </row>
    <row r="294" spans="1:4" ht="13.2" x14ac:dyDescent="0.25">
      <c r="A294" s="1" t="s">
        <v>300</v>
      </c>
      <c r="B294" t="str">
        <f ca="1">IFERROR(__xludf.DUMMYFUNCTION("GOOGLETRANSLATE(B294,""en"",""hi"")"),"Hii Masuma")</f>
        <v>Hii Masuma</v>
      </c>
      <c r="C294" s="1" t="s">
        <v>4</v>
      </c>
      <c r="D294" s="1" t="s">
        <v>5</v>
      </c>
    </row>
    <row r="295" spans="1:4" ht="13.2" x14ac:dyDescent="0.25">
      <c r="A295" s="1" t="s">
        <v>301</v>
      </c>
      <c r="B295" t="str">
        <f ca="1">IFERROR(__xludf.DUMMYFUNCTION("GOOGLETRANSLATE(B295,""en"",""hi"")"),"कबीर सिंह लौह पुरुष धुन मिश्रण &lt;https://youtu.be/rDuLlff4Za8&gt;")</f>
        <v>कबीर सिंह लौह पुरुष धुन मिश्रण &lt;https://youtu.be/rDuLlff4Za8&gt;</v>
      </c>
      <c r="C295" s="1" t="s">
        <v>4</v>
      </c>
      <c r="D295" s="1" t="s">
        <v>5</v>
      </c>
    </row>
    <row r="296" spans="1:4" ht="13.2" x14ac:dyDescent="0.25">
      <c r="A296" s="1" t="s">
        <v>302</v>
      </c>
      <c r="B296" t="str">
        <f ca="1">IFERROR(__xludf.DUMMYFUNCTION("GOOGLETRANSLATE(B296,""en"",""hi"")"),"भाई जोकर फिल्म से चरित्र आर्थर के बारे में बात करें ..
मैं महसूस कर समस्याओं की बहुत साथ चरित्र सौदों Becz .. इस तरह मैं करता हूँ!
कृपया कीजिए!")</f>
        <v>भाई जोकर फिल्म से चरित्र आर्थर के बारे में बात करें ..
मैं महसूस कर समस्याओं की बहुत साथ चरित्र सौदों Becz .. इस तरह मैं करता हूँ!
कृपया कीजिए!</v>
      </c>
      <c r="C296" s="1" t="s">
        <v>4</v>
      </c>
      <c r="D296" s="1" t="s">
        <v>5</v>
      </c>
    </row>
    <row r="297" spans="1:4" ht="13.2" x14ac:dyDescent="0.25">
      <c r="A297" s="1" t="s">
        <v>303</v>
      </c>
      <c r="B297" t="str">
        <f ca="1">IFERROR(__xludf.DUMMYFUNCTION("GOOGLETRANSLATE(B297,""en"",""hi"")"),"राइट 👌👌👌👌👌")</f>
        <v>राइट 👌👌👌👌👌</v>
      </c>
      <c r="C297" s="1" t="s">
        <v>4</v>
      </c>
      <c r="D297" s="1" t="s">
        <v>5</v>
      </c>
    </row>
    <row r="298" spans="1:4" ht="13.2" x14ac:dyDescent="0.25">
      <c r="A298" s="1" t="s">
        <v>304</v>
      </c>
      <c r="B298" t="str">
        <f ca="1">IFERROR(__xludf.DUMMYFUNCTION("GOOGLETRANSLATE(B298,""en"",""hi"")"),"यू पता है कि यू मेरी piso की तरह देख रहे आर ..... मैं यू की तरह बहुत much😍😍")</f>
        <v>यू पता है कि यू मेरी piso की तरह देख रहे आर ..... मैं यू की तरह बहुत much😍😍</v>
      </c>
      <c r="C298" s="1" t="s">
        <v>4</v>
      </c>
      <c r="D298" s="1" t="s">
        <v>5</v>
      </c>
    </row>
    <row r="299" spans="1:4" ht="13.2" x14ac:dyDescent="0.25">
      <c r="A299" s="1" t="s">
        <v>305</v>
      </c>
      <c r="B299" t="str">
        <f ca="1">IFERROR(__xludf.DUMMYFUNCTION("GOOGLETRANSLATE(B299,""en"",""hi"")"),"मैं आज अपने दोस्तों के साथ फिल्म देखी .... अच्छी तरह से कहा भाई
..i वास्तव में फिल्म की तरह ... मैं फिर से कल ... clmax ne मुझ्े Rula जाना होगा
dya ...")</f>
        <v>मैं आज अपने दोस्तों के साथ फिल्म देखी .... अच्छी तरह से कहा भाई
..i वास्तव में फिल्म की तरह ... मैं फिर से कल ... clmax ne मुझ्े Rula जाना होगा
dya ...</v>
      </c>
      <c r="C299" s="1" t="s">
        <v>4</v>
      </c>
      <c r="D299" s="1" t="s">
        <v>5</v>
      </c>
    </row>
    <row r="300" spans="1:4" ht="13.2" x14ac:dyDescent="0.25">
      <c r="A300" s="1" t="s">
        <v>306</v>
      </c>
      <c r="B300" t="str">
        <f ca="1">IFERROR(__xludf.DUMMYFUNCTION("GOOGLETRANSLATE(B300,""en"",""hi"")"),"awsm vido")</f>
        <v>awsm vido</v>
      </c>
      <c r="C300" s="1" t="s">
        <v>4</v>
      </c>
      <c r="D300" s="1" t="s">
        <v>5</v>
      </c>
    </row>
    <row r="301" spans="1:4" ht="13.2" x14ac:dyDescent="0.25">
      <c r="A301" s="1" t="s">
        <v>307</v>
      </c>
      <c r="B301" t="str">
        <f ca="1">IFERROR(__xludf.DUMMYFUNCTION("GOOGLETRANSLATE(B301,""en"",""hi"")"),"अपने चचेरे भाई से शादी करने में कुछ भी गलत। हिंदू धर्म, अर्जुन और सुभद्रा में थे
चचेरे भाई हैं और वे शादी कर ली, कृष्णा 2 पत्नियों था (अपने 16,108 पत्नियों में से) जो
उनके चचेरे भाई Mitravrinda और भद्रा नामित किया गया। यम और यमुना यौन था
हिन्दू पौराणिक कथ"&amp;"ाओं के और वे प्रत्यक्ष भाई बहन थे अनुसार संबंध। में
दक्षिण भारत चचेरे भाई शादी उंची जाति के हिन्दुओं के बीच कानूनी है। कुछ बेवकूफ
अनपढ़ हिंदुओं को अपने स्वयं के धार्मिक के बारे में जानने के बिना यहाँ भौंकने कर रहे हैं
कस्टम। मैं एक हिंदू परिवार में हुआ था"&amp;" और मैं इस्लाम अपना लिया था। Alhamdulillah मैं हूँ
अब एक गर्व मुस्लिम। मैं अपने सभी हिंदू भाइयों और बहनों के शामिल होने का आमंत्रण
शांति का धर्म। Laa Ilaaha Illallah Muhammadur Rasulullah। कोई भगवान नहीं है
लेकिन अल्लाह और मुहम्मद [शांति उस पर हो] अल्लाह "&amp;"के दूत है। अल्लाहो
अकबर। मई अल्लाह आप हिदायत दे। आप सभी को इस्लाम जल्द ही गले लगा सकता है। अमीन!")</f>
        <v>अपने चचेरे भाई से शादी करने में कुछ भी गलत। हिंदू धर्म, अर्जुन और सुभद्रा में थे
चचेरे भाई हैं और वे शादी कर ली, कृष्णा 2 पत्नियों था (अपने 16,108 पत्नियों में से) जो
उनके चचेरे भाई Mitravrinda और भद्रा नामित किया गया। यम और यमुना यौन था
हिन्दू पौराणिक कथाओं के और वे प्रत्यक्ष भाई बहन थे अनुसार संबंध। में
दक्षिण भारत चचेरे भाई शादी उंची जाति के हिन्दुओं के बीच कानूनी है। कुछ बेवकूफ
अनपढ़ हिंदुओं को अपने स्वयं के धार्मिक के बारे में जानने के बिना यहाँ भौंकने कर रहे हैं
कस्टम। मैं एक हिंदू परिवार में हुआ था और मैं इस्लाम अपना लिया था। Alhamdulillah मैं हूँ
अब एक गर्व मुस्लिम। मैं अपने सभी हिंदू भाइयों और बहनों के शामिल होने का आमंत्रण
शांति का धर्म। Laa Ilaaha Illallah Muhammadur Rasulullah। कोई भगवान नहीं है
लेकिन अल्लाह और मुहम्मद [शांति उस पर हो] अल्लाह के दूत है। अल्लाहो
अकबर। मई अल्लाह आप हिदायत दे। आप सभी को इस्लाम जल्द ही गले लगा सकता है। अमीन!</v>
      </c>
      <c r="C301" s="1" t="s">
        <v>4</v>
      </c>
      <c r="D301" s="1" t="s">
        <v>5</v>
      </c>
    </row>
    <row r="302" spans="1:4" ht="13.2" x14ac:dyDescent="0.25">
      <c r="A302" s="1" t="s">
        <v>308</v>
      </c>
      <c r="B302" t="str">
        <f ca="1">IFERROR(__xludf.DUMMYFUNCTION("GOOGLETRANSLATE(B302,""en"",""hi"")"),"गणतंत्र टीवी, अरुंधति रॉय के लिए बाल काटने सत्र की व्यवस्था करें। के बाद
उचित बाल काटने, वह उचित तरीके से उसे होश पीठ और बात हो सकती है")</f>
        <v>गणतंत्र टीवी, अरुंधति रॉय के लिए बाल काटने सत्र की व्यवस्था करें। के बाद
उचित बाल काटने, वह उचित तरीके से उसे होश पीठ और बात हो सकती है</v>
      </c>
      <c r="C302" s="1" t="s">
        <v>35</v>
      </c>
      <c r="D302" s="1" t="s">
        <v>5</v>
      </c>
    </row>
    <row r="303" spans="1:4" ht="13.2" x14ac:dyDescent="0.25">
      <c r="A303" s="1" t="s">
        <v>309</v>
      </c>
      <c r="B303" t="str">
        <f ca="1">IFERROR(__xludf.DUMMYFUNCTION("GOOGLETRANSLATE(B303,""en"",""hi"")"),"सीरा .... कुछ नहीं कहना ...... वास्तव में यह एक मन उड़ाने video👌 है")</f>
        <v>सीरा .... कुछ नहीं कहना ...... वास्तव में यह एक मन उड़ाने video👌 है</v>
      </c>
      <c r="C303" s="1" t="s">
        <v>4</v>
      </c>
      <c r="D303" s="1" t="s">
        <v>5</v>
      </c>
    </row>
    <row r="304" spans="1:4" ht="13.2" x14ac:dyDescent="0.25">
      <c r="A304" s="1" t="s">
        <v>310</v>
      </c>
      <c r="B304" t="str">
        <f ca="1">IFERROR(__xludf.DUMMYFUNCTION("GOOGLETRANSLATE(B304,""en"",""hi"")"),"जा स्त्री भावना और अच्छी कहानी का सम्मान")</f>
        <v>जा स्त्री भावना और अच्छी कहानी का सम्मान</v>
      </c>
      <c r="C304" s="1" t="s">
        <v>4</v>
      </c>
      <c r="D304" s="1" t="s">
        <v>5</v>
      </c>
    </row>
    <row r="305" spans="1:4" ht="13.2" x14ac:dyDescent="0.25">
      <c r="A305" s="1" t="s">
        <v>311</v>
      </c>
      <c r="B305" t="str">
        <f ca="1">IFERROR(__xludf.DUMMYFUNCTION("GOOGLETRANSLATE(B305,""en"",""hi"")"),"वह होना चाहिए arrested.Her भारतीय पासपोर्ट होना चाहिए cancel.Arnab मैं से हूँ
अमेरिका, मैं भारत के बारे में किसी भी भारतीय कह बुरा जैसे लोगों को छोड़कर नहीं देखा है
उसे जो भी एक पति नहीं हो सकता with.She रंगा लिए भेज दिया जाना चाहिए होने के लिए
बिड़ला ,. "&amp;"kumphu kutta सूट उसे बहुत है.वह के नाम एक कुत्ता अपने आप को है।")</f>
        <v>वह होना चाहिए arrested.Her भारतीय पासपोर्ट होना चाहिए cancel.Arnab मैं से हूँ
अमेरिका, मैं भारत के बारे में किसी भी भारतीय कह बुरा जैसे लोगों को छोड़कर नहीं देखा है
उसे जो भी एक पति नहीं हो सकता with.She रंगा लिए भेज दिया जाना चाहिए होने के लिए
बिड़ला ,. kumphu kutta सूट उसे बहुत है.वह के नाम एक कुत्ता अपने आप को है।</v>
      </c>
      <c r="C305" s="1" t="s">
        <v>16</v>
      </c>
      <c r="D305" s="1" t="s">
        <v>5</v>
      </c>
    </row>
    <row r="306" spans="1:4" ht="13.2" x14ac:dyDescent="0.25">
      <c r="A306" s="1" t="s">
        <v>312</v>
      </c>
      <c r="B306" t="str">
        <f ca="1">IFERROR(__xludf.DUMMYFUNCTION("GOOGLETRANSLATE(B306,""en"",""hi"")"),"बुरा lady..Is Ranu मोंदोल")</f>
        <v>बुरा lady..Is Ranu मोंदोल</v>
      </c>
      <c r="C306" s="1" t="s">
        <v>16</v>
      </c>
      <c r="D306" s="1" t="s">
        <v>5</v>
      </c>
    </row>
    <row r="307" spans="1:4" ht="13.2" x14ac:dyDescent="0.25">
      <c r="A307" s="1" t="s">
        <v>313</v>
      </c>
      <c r="B307" t="str">
        <f ca="1">IFERROR(__xludf.DUMMYFUNCTION("GOOGLETRANSLATE(B307,""en"",""hi"")"),"एक नारीवादी, हमेशा एक नारीवादी एक बार, वे हमेशा एक टोन के साथ बात - HAVIN
एक मानसिकता आदमी बदसूरत कुछ नहीं जी वरना भाड़ में जाओ बंद नारीवादी जा सकता है।")</f>
        <v>एक नारीवादी, हमेशा एक नारीवादी एक बार, वे हमेशा एक टोन के साथ बात - HAVIN
एक मानसिकता आदमी बदसूरत कुछ नहीं जी वरना भाड़ में जाओ बंद नारीवादी जा सकता है।</v>
      </c>
      <c r="C307" s="1" t="s">
        <v>16</v>
      </c>
      <c r="D307" s="1" t="s">
        <v>8</v>
      </c>
    </row>
    <row r="308" spans="1:4" ht="13.2" x14ac:dyDescent="0.25">
      <c r="A308" s="1" t="s">
        <v>314</v>
      </c>
      <c r="B308" t="str">
        <f ca="1">IFERROR(__xludf.DUMMYFUNCTION("GOOGLETRANSLATE(B308,""en"",""hi"")"),"मैं तुम्हें प्यार करता हूं")</f>
        <v>मैं तुम्हें प्यार करता हूं</v>
      </c>
      <c r="C308" s="1" t="s">
        <v>4</v>
      </c>
      <c r="D308" s="1" t="s">
        <v>5</v>
      </c>
    </row>
    <row r="309" spans="1:4" ht="13.2" x14ac:dyDescent="0.25">
      <c r="A309" s="1" t="s">
        <v>315</v>
      </c>
      <c r="B309" t="str">
        <f ca="1">IFERROR(__xludf.DUMMYFUNCTION("GOOGLETRANSLATE(B309,""en"",""hi"")"),"वह खुद फोन कर सकते हैं ... कुंग फू कुट्टी !!!")</f>
        <v>वह खुद फोन कर सकते हैं ... कुंग फू कुट्टी !!!</v>
      </c>
      <c r="C309" s="1" t="s">
        <v>16</v>
      </c>
      <c r="D309" s="1" t="s">
        <v>8</v>
      </c>
    </row>
    <row r="310" spans="1:4" ht="13.2" x14ac:dyDescent="0.25">
      <c r="A310" s="1" t="s">
        <v>316</v>
      </c>
      <c r="B310" t="str">
        <f ca="1">IFERROR(__xludf.DUMMYFUNCTION("GOOGLETRANSLATE(B310,""en"",""hi"")"),"अर्नाब चिल्लाना 😂 और न जाने दूसरों से बात जारी है")</f>
        <v>अर्नाब चिल्लाना 😂 और न जाने दूसरों से बात जारी है</v>
      </c>
      <c r="C310" s="1" t="s">
        <v>4</v>
      </c>
      <c r="D310" s="1" t="s">
        <v>5</v>
      </c>
    </row>
    <row r="311" spans="1:4" ht="13.2" x14ac:dyDescent="0.25">
      <c r="A311" s="1" t="s">
        <v>317</v>
      </c>
      <c r="B311" t="str">
        <f ca="1">IFERROR(__xludf.DUMMYFUNCTION("GOOGLETRANSLATE(B311,""en"",""hi"")"),"महोदय, इसके बेहतर फिल्म की समीक्षा, आप राजनीतिक भाषण पर ध्यान केंद्रित करने
शुरू करने बिट निराशाजनक है में दे दी है। नारीवादी नहीं हालांकि मैं कर रहा हूँ लेकिन बुनियादी
जाति, रंग, धर्म, नस्ल और लिंग के आधार पर भेदभाव के बिना अधिकार
मानव सभ्यता की आधारशिला"&amp;" है, लेकिन खेद सब सही wingers कहने के लिए है
दुनिया हमेशा के नाम पर इन मानव अधिकारों को कुचलने की कोशिश करता है के आसपास
संस्कृति, परंपरा, का मानना ​​है कि और समाज। मुझे लगता है कि हम सभी के इतना होना आवश्यक है
उदारता ताकि हम बुनियादी मानवीय मूल्यों को कभ"&amp;"ी नहीं भूल।
धन्यवाद,")</f>
        <v>महोदय, इसके बेहतर फिल्म की समीक्षा, आप राजनीतिक भाषण पर ध्यान केंद्रित करने
शुरू करने बिट निराशाजनक है में दे दी है। नारीवादी नहीं हालांकि मैं कर रहा हूँ लेकिन बुनियादी
जाति, रंग, धर्म, नस्ल और लिंग के आधार पर भेदभाव के बिना अधिकार
मानव सभ्यता की आधारशिला है, लेकिन खेद सब सही wingers कहने के लिए है
दुनिया हमेशा के नाम पर इन मानव अधिकारों को कुचलने की कोशिश करता है के आसपास
संस्कृति, परंपरा, का मानना ​​है कि और समाज। मुझे लगता है कि हम सभी के इतना होना आवश्यक है
उदारता ताकि हम बुनियादी मानवीय मूल्यों को कभी नहीं भूल।
धन्यवाद,</v>
      </c>
      <c r="C311" s="1" t="s">
        <v>35</v>
      </c>
      <c r="D311" s="1" t="s">
        <v>5</v>
      </c>
    </row>
    <row r="312" spans="1:4" ht="13.2" x14ac:dyDescent="0.25">
      <c r="A312" s="1" t="s">
        <v>318</v>
      </c>
      <c r="B312" t="str">
        <f ca="1">IFERROR(__xludf.DUMMYFUNCTION("GOOGLETRANSLATE(B312,""en"",""hi"")"),"एमडी सलीम खान x- अक्ष")</f>
        <v>एमडी सलीम खान x- अक्ष</v>
      </c>
      <c r="C312" s="1" t="s">
        <v>4</v>
      </c>
      <c r="D312" s="1" t="s">
        <v>5</v>
      </c>
    </row>
    <row r="313" spans="1:4" ht="13.2" x14ac:dyDescent="0.25">
      <c r="A313" s="1" t="s">
        <v>319</v>
      </c>
      <c r="B313" t="str">
        <f ca="1">IFERROR(__xludf.DUMMYFUNCTION("GOOGLETRANSLATE(B313,""en"",""hi"")"),"मैं वह आप")</f>
        <v>मैं वह आप</v>
      </c>
      <c r="C313" s="1" t="s">
        <v>4</v>
      </c>
      <c r="D313" s="1" t="s">
        <v>5</v>
      </c>
    </row>
    <row r="314" spans="1:4" ht="13.2" x14ac:dyDescent="0.25">
      <c r="A314" s="1" t="s">
        <v>320</v>
      </c>
      <c r="B314" t="str">
        <f ca="1">IFERROR(__xludf.DUMMYFUNCTION("GOOGLETRANSLATE(B314,""en"",""hi"")"),"हैदराबाद कृपया से कोई भी मुझे 9502048332 फोन")</f>
        <v>हैदराबाद कृपया से कोई भी मुझे 9502048332 फोन</v>
      </c>
      <c r="C314" s="1" t="s">
        <v>4</v>
      </c>
      <c r="D314" s="1" t="s">
        <v>5</v>
      </c>
    </row>
    <row r="315" spans="1:4" ht="13.2" x14ac:dyDescent="0.25">
      <c r="A315" s="1" t="s">
        <v>321</v>
      </c>
      <c r="B315" t="str">
        <f ca="1">IFERROR(__xludf.DUMMYFUNCTION("GOOGLETRANSLATE(B315,""en"",""hi"")"),"पॉल यह भारत में वास्तविकता है। भारतीय महिलाओं प्रतिष्ठा भारतीय पुरुषों थोड़ी देर के लिए शादी
पैसे / दहेज और सुविधा के लिए शादी करते हैं। यह आमतौर पर प्यार के लिए कभी नहीं है। भारतीय पुरुषों
रात के खाने के जल, अपनी पूरी दहेज या किसी भुगतान न करने अपनी पत्न"&amp;"ियों को मारने
हर साल कारणों की सूची। आप भारतीय समाज के बारे में पता था, तो इस फिल्म होगा
सब पर आप झटका नहीं।")</f>
        <v>पॉल यह भारत में वास्तविकता है। भारतीय महिलाओं प्रतिष्ठा भारतीय पुरुषों थोड़ी देर के लिए शादी
पैसे / दहेज और सुविधा के लिए शादी करते हैं। यह आमतौर पर प्यार के लिए कभी नहीं है। भारतीय पुरुषों
रात के खाने के जल, अपनी पूरी दहेज या किसी भुगतान न करने अपनी पत्नियों को मारने
हर साल कारणों की सूची। आप भारतीय समाज के बारे में पता था, तो इस फिल्म होगा
सब पर आप झटका नहीं।</v>
      </c>
      <c r="C315" s="1" t="s">
        <v>35</v>
      </c>
      <c r="D315" s="1" t="s">
        <v>5</v>
      </c>
    </row>
    <row r="316" spans="1:4" ht="13.2" x14ac:dyDescent="0.25">
      <c r="A316" s="1" t="s">
        <v>322</v>
      </c>
      <c r="B316" t="str">
        <f ca="1">IFERROR(__xludf.DUMMYFUNCTION("GOOGLETRANSLATE(B316,""en"",""hi"")"),"यू पता नहीं क्या नारीवाद के लिए खड़ा है। veery di शादी, वासना कहानियाँ हैं
नारीवादी विचार की नहीं सही प्रतिनिधि। एक लड़की जो द्वारा परेशान हो पूछें
autowalas ricksawalas जो वर्ण की तरह कबीर सिंह का अनुकरण करने की कोशिश करता है।
इंडियंस r रील और वास्तविक ब"&amp;"ीच भेद करना नहीं साक्षर पर्याप्त। मैं उर आशा
बहन को पूरा कुछ कबीर सिंह वास्तविक जीवन में से यू को समझने में सक्षम हो सकता है
इस तरह के chacrater की स्तुति का आतंक। क्या दिल तोड़ने इसलिए है
के बारे में अपने दोषपूर्ण विचार करने के लिए टिप्पणी अनुभाग ascribi"&amp;"ng कई लोगों को लग
के लिए नारीवाद स्टैंड। भारत के साथ क्या गलत। यू लोग वास्तव में इस का समर्थन करते हैं। कर
यू घरेलू हिंसा और महिलाओं के खिलाफ अन्य अत्याचारों समर्थन करते हैं। दिल तोड़ने
गंभीरता से।")</f>
        <v>यू पता नहीं क्या नारीवाद के लिए खड़ा है। veery di शादी, वासना कहानियाँ हैं
नारीवादी विचार की नहीं सही प्रतिनिधि। एक लड़की जो द्वारा परेशान हो पूछें
autowalas ricksawalas जो वर्ण की तरह कबीर सिंह का अनुकरण करने की कोशिश करता है।
इंडियंस r रील और वास्तविक बीच भेद करना नहीं साक्षर पर्याप्त। मैं उर आशा
बहन को पूरा कुछ कबीर सिंह वास्तविक जीवन में से यू को समझने में सक्षम हो सकता है
इस तरह के chacrater की स्तुति का आतंक। क्या दिल तोड़ने इसलिए है
के बारे में अपने दोषपूर्ण विचार करने के लिए टिप्पणी अनुभाग ascribing कई लोगों को लग
के लिए नारीवाद स्टैंड। भारत के साथ क्या गलत। यू लोग वास्तव में इस का समर्थन करते हैं। कर
यू घरेलू हिंसा और महिलाओं के खिलाफ अन्य अत्याचारों समर्थन करते हैं। दिल तोड़ने
गंभीरता से।</v>
      </c>
      <c r="C316" s="1" t="s">
        <v>16</v>
      </c>
      <c r="D316" s="1" t="s">
        <v>5</v>
      </c>
    </row>
    <row r="317" spans="1:4" ht="13.2" x14ac:dyDescent="0.25">
      <c r="A317" s="1" t="s">
        <v>323</v>
      </c>
      <c r="B317" t="str">
        <f ca="1">IFERROR(__xludf.DUMMYFUNCTION("GOOGLETRANSLATE(B317,""en"",""hi"")"),"इन लोगों भारतीय या आईएसआई प्रायोजित विरोधी भारतीयों हैं? मुझे लगता है कि खेद मैं पैदा हुआ था
भारत में देश की तुलना में यह के बाहर है के भीतर घातक दुश्मन है जो
यह।")</f>
        <v>इन लोगों भारतीय या आईएसआई प्रायोजित विरोधी भारतीयों हैं? मुझे लगता है कि खेद मैं पैदा हुआ था
भारत में देश की तुलना में यह के बाहर है के भीतर घातक दुश्मन है जो
यह।</v>
      </c>
      <c r="C317" s="1" t="s">
        <v>4</v>
      </c>
      <c r="D317" s="1" t="s">
        <v>5</v>
      </c>
    </row>
    <row r="318" spans="1:4" ht="13.2" x14ac:dyDescent="0.25">
      <c r="A318" s="1" t="s">
        <v>324</v>
      </c>
      <c r="B318" t="str">
        <f ca="1">IFERROR(__xludf.DUMMYFUNCTION("GOOGLETRANSLATE(B318,""en"",""hi"")"),"अच्छा uddin बशीर")</f>
        <v>अच्छा uddin बशीर</v>
      </c>
      <c r="C318" s="1" t="s">
        <v>4</v>
      </c>
      <c r="D318" s="1" t="s">
        <v>5</v>
      </c>
    </row>
    <row r="319" spans="1:4" ht="13.2" x14ac:dyDescent="0.25">
      <c r="A319" s="1" t="s">
        <v>325</v>
      </c>
      <c r="B319" t="str">
        <f ca="1">IFERROR(__xludf.DUMMYFUNCTION("GOOGLETRANSLATE(B319,""en"",""hi"")"),"पहले नहीं")</f>
        <v>पहले नहीं</v>
      </c>
      <c r="C319" s="1" t="s">
        <v>4</v>
      </c>
      <c r="D319" s="1" t="s">
        <v>5</v>
      </c>
    </row>
    <row r="320" spans="1:4" ht="13.2" x14ac:dyDescent="0.25">
      <c r="A320" s="1" t="s">
        <v>326</v>
      </c>
      <c r="B320" t="str">
        <f ca="1">IFERROR(__xludf.DUMMYFUNCTION("GOOGLETRANSLATE(B320,""en"",""hi"")"),"महान नौकरी श्री जहांगीर सर मैं आप का समर्थन")</f>
        <v>महान नौकरी श्री जहांगीर सर मैं आप का समर्थन</v>
      </c>
      <c r="C320" s="1" t="s">
        <v>4</v>
      </c>
      <c r="D320" s="1" t="s">
        <v>5</v>
      </c>
    </row>
    <row r="321" spans="1:4" ht="13.2" x14ac:dyDescent="0.25">
      <c r="A321" s="1" t="s">
        <v>327</v>
      </c>
      <c r="B321" t="str">
        <f ca="1">IFERROR(__xludf.DUMMYFUNCTION("GOOGLETRANSLATE(B321,""en"",""hi"")"),"ভাই তুমি সেরা আমার খুব খুব খুব ভালো লেগেছে কি বলবো তোমাকে अच्छा")</f>
        <v>ভাই তুমি সেরা আমার খুব খুব খুব ভালো লেগেছে কি বলবো তোমাকে अच्छा</v>
      </c>
      <c r="C321" s="1" t="s">
        <v>4</v>
      </c>
      <c r="D321" s="1" t="s">
        <v>5</v>
      </c>
    </row>
    <row r="322" spans="1:4" ht="13.2" x14ac:dyDescent="0.25">
      <c r="A322" s="1" t="s">
        <v>328</v>
      </c>
      <c r="B322" t="str">
        <f ca="1">IFERROR(__xludf.DUMMYFUNCTION("GOOGLETRANSLATE(B322,""en"",""hi"")"),"2")</f>
        <v>2</v>
      </c>
      <c r="C322" s="1" t="s">
        <v>4</v>
      </c>
      <c r="D322" s="1" t="s">
        <v>5</v>
      </c>
    </row>
    <row r="323" spans="1:4" ht="13.2" x14ac:dyDescent="0.25">
      <c r="A323" s="1" t="s">
        <v>329</v>
      </c>
      <c r="B323" t="str">
        <f ca="1">IFERROR(__xludf.DUMMYFUNCTION("GOOGLETRANSLATE(B323,""en"",""hi"")"),"यह अब तक का अपना सर्वश्रेष्ठ वीडियो ... एक बड़ा अंगूठे है up👍👍")</f>
        <v>यह अब तक का अपना सर्वश्रेष्ठ वीडियो ... एक बड़ा अंगूठे है up👍👍</v>
      </c>
      <c r="C323" s="1" t="s">
        <v>4</v>
      </c>
      <c r="D323" s="1" t="s">
        <v>5</v>
      </c>
    </row>
    <row r="324" spans="1:4" ht="13.2" x14ac:dyDescent="0.25">
      <c r="A324" s="1" t="s">
        <v>330</v>
      </c>
      <c r="B324" t="str">
        <f ca="1">IFERROR(__xludf.DUMMYFUNCTION("GOOGLETRANSLATE(B324,""en"",""hi"")"),"@vishal AUR जहान TAK बात समलैंगिकों KI HAI सरकार चाहिए स्टार्ट नई
उनके इलाज वाले प्रोग्राम।")</f>
        <v>@vishal AUR जहान TAK बात समलैंगिकों KI HAI सरकार चाहिए स्टार्ट नई
उनके इलाज वाले प्रोग्राम।</v>
      </c>
      <c r="C324" s="1" t="s">
        <v>4</v>
      </c>
      <c r="D324" s="1" t="s">
        <v>8</v>
      </c>
    </row>
    <row r="325" spans="1:4" ht="13.2" x14ac:dyDescent="0.25">
      <c r="A325" s="1" t="s">
        <v>331</v>
      </c>
      <c r="B325" t="str">
        <f ca="1">IFERROR(__xludf.DUMMYFUNCTION("GOOGLETRANSLATE(B325,""en"",""hi"")"),"हैलो Shwetabh गंगवार साहब, मैं आपकी राय को महत्व।
मेरी राय में, मैं बॉलीवुड या किसी बाहरी कारक इसके लिए जिम्मेदार नहीं है।
यह पूरी तरह से हमारे लिए ऊपर है कि हम क्या देख सकते हैं और हम क्या का पालन है।
हम दूसरों के दोष नहीं दे सकते ..
क्योंकि बॉलीवुड उनके"&amp;" भविष्य बना रही है और कोई परवाह नहीं है कि हम क्या होते जा रहे हैं,
और उनके इस के साथ कुछ भी नहीं गलत है।
यह तो पूरी तरह से हम पर निर्भर करते हैं ...")</f>
        <v>हैलो Shwetabh गंगवार साहब, मैं आपकी राय को महत्व।
मेरी राय में, मैं बॉलीवुड या किसी बाहरी कारक इसके लिए जिम्मेदार नहीं है।
यह पूरी तरह से हमारे लिए ऊपर है कि हम क्या देख सकते हैं और हम क्या का पालन है।
हम दूसरों के दोष नहीं दे सकते ..
क्योंकि बॉलीवुड उनके भविष्य बना रही है और कोई परवाह नहीं है कि हम क्या होते जा रहे हैं,
और उनके इस के साथ कुछ भी नहीं गलत है।
यह तो पूरी तरह से हम पर निर्भर करते हैं ...</v>
      </c>
      <c r="C325" s="1" t="s">
        <v>4</v>
      </c>
      <c r="D325" s="1" t="s">
        <v>5</v>
      </c>
    </row>
    <row r="326" spans="1:4" ht="13.2" x14ac:dyDescent="0.25">
      <c r="A326" s="1" t="s">
        <v>332</v>
      </c>
      <c r="B326" t="str">
        <f ca="1">IFERROR(__xludf.DUMMYFUNCTION("GOOGLETRANSLATE(B326,""en"",""hi"")"),"कुछ भी नहीं कबीर सिंह में worng लेकिन यद्यपि आप यहाँ हैं फिल्म समीक्षा नहीं करने के लिए
नफरत भाषण करना है। मैं लंबे समय से आप देख रहा हूँ पर शुरू तुम अच्छे थे, लेकिन
अब तुम सिर्फ राजनीति नहीं बल्कि उसके बाद फिल्मों की समीक्षा करते हैं। आप बाद के चरणों प्र"&amp;"ाप्त की वजह से
अपनी फिल्म समीक्षा की नहीं, क्योंकि आपके राजनीतिक विचारों की")</f>
        <v>कुछ भी नहीं कबीर सिंह में worng लेकिन यद्यपि आप यहाँ हैं फिल्म समीक्षा नहीं करने के लिए
नफरत भाषण करना है। मैं लंबे समय से आप देख रहा हूँ पर शुरू तुम अच्छे थे, लेकिन
अब तुम सिर्फ राजनीति नहीं बल्कि उसके बाद फिल्मों की समीक्षा करते हैं। आप बाद के चरणों प्राप्त की वजह से
अपनी फिल्म समीक्षा की नहीं, क्योंकि आपके राजनीतिक विचारों की</v>
      </c>
      <c r="C326" s="1" t="s">
        <v>16</v>
      </c>
      <c r="D326" s="1" t="s">
        <v>5</v>
      </c>
    </row>
    <row r="327" spans="1:4" ht="13.2" x14ac:dyDescent="0.25">
      <c r="A327" s="1" t="s">
        <v>333</v>
      </c>
      <c r="B327" t="str">
        <f ca="1">IFERROR(__xludf.DUMMYFUNCTION("GOOGLETRANSLATE(B327,""en"",""hi"")"),"शाबाश .उन्होंने भाग्यशाली एक है जो उसका बदला गया और के लिए एक अच्छा सबक सिखाया है
कि कुतिया और उनके परिवार के सदस्यों को जो him.Now इस के खिलाफ झूठी मामला दायर किया
एक ही रास्ता india.Now भारतीय वो साले को शादी करेगा में न्याय के लिए छोड़ दिया जाता है
निर"&amp;"्दोष आदमी शॉर्टकट पैसा बनाने और slave.If आदमी के रूप में अपने पति के लिए
उसके बारे में एक गुलाम होने के लिए इनकार करते हैं तो वह और उसके famly झूठी द्वारा धमकी हो जाएगा
दहेज मामले और बदला लेने के लिए पैसे के लाखों लोगों के लिए कहें। वेश्याओं बहुत ज्यादा ह"&amp;"ैं
बेहतर तो इन विवाहित BITCHES, कम से कम इन वेश्याओं पैसा एक में बनाता है
ईमानदार तरीका है और अपने ग्राहकों को धोखा नहीं करते हैं और पर उनके परिवार के खराब मत करो
सभी लेकिन इन bitches कुछ के लिए गड़बड़ हो रही है के पक्ष में में लाखों लोगों की पूछता है
रात"&amp;"ों और उनके माता पिता, जो सेवानिवृत्त कर रहे हैं और भाई है जो दवाओं में है और कर
कोई पैसा तो नहीं कर इन बास्टर्ड्स के लिए इस कुतिया महिला सिखाना एक शादी करने के लिए
निर्दोष पुरुष और कानूनों परिवार में कुछ रातों के लिए गड़बड़ और उसके बाद बकवास उनके मिल
झूठी"&amp;" दहेज मामले डाल तो दुल्हन के परिवार के साथ अपने स्वयं फ़ीड कर सकते हैं द्वारा
पैसा समझौता के रूप में बुलाया ""रिवर्स दहेज"" .After के रूप में पैसा हो रही मिला
निपटान इन bitches और उनके परिवार के शुरू होने से एक और आदमी के लिए शिकार
.Indian न्यायिक प्रणाली"&amp;" सब कुछ जानता है, लेकिन कुछ भी नहीं करना चाहते हैं और
हर एक है क्योंकि it..sure से पैसा बनाता है हर एक सबक मिल जाएगा
बेटे और बेटी और कानून में उनकी बेटी के खिलाफ एक ही dawry मामले फ़ाइलें
उनके बेटे तो वे एहसास है और जानने के lesson.The लोग भी हैं जाएगा
मह"&amp;"िला एक बार शादी शादी करने और यदि फ़ाइल गलत पर महिला द्वारा धमकाने के लिए डर
मामले तो यह होगा कि लोग उसे और उसके परिवार को जाने से पहले मार डालेगा
जेल एक बार सब के बाद वे झूठे दहेज मामले में आरोप लगाया तो कोई है
मौका न्यायाधीश के रूप में केवल छोड़ विकल्प क"&amp;"े रूप में उन सब को मारने के सिवाय समझौता के लिए छोड़ दिया
.so अब अपने तक भारतीय अदालत वे क्या चाहते हैं? वे इन रखना चाहते हैं
एक एक करके और झूठे मामले एक भरने वो साले अपने पति ??? या द्वारा मारे
अदालत गिरफ्तारी से पहले और अगर उचित investigartion कर करने क"&amp;"ा विकल्प होगा
दुल्हन तो दोषी पाया जाता है उसके और उसके परिवार और दे के खिलाफ मामला दर्ज
उन्हें आजीवन कारावास क्योंकि मौत penelty सेव भी them..God के लिए कम है
इन वेश्या से भारत वो साले शादी कर ली।")</f>
        <v>शाबाश .उन्होंने भाग्यशाली एक है जो उसका बदला गया और के लिए एक अच्छा सबक सिखाया है
कि कुतिया और उनके परिवार के सदस्यों को जो him.Now इस के खिलाफ झूठी मामला दायर किया
एक ही रास्ता india.Now भारतीय वो साले को शादी करेगा में न्याय के लिए छोड़ दिया जाता है
निर्दोष आदमी शॉर्टकट पैसा बनाने और slave.If आदमी के रूप में अपने पति के लिए
उसके बारे में एक गुलाम होने के लिए इनकार करते हैं तो वह और उसके famly झूठी द्वारा धमकी हो जाएगा
दहेज मामले और बदला लेने के लिए पैसे के लाखों लोगों के लिए कहें। वेश्याओं बहुत ज्यादा हैं
बेहतर तो इन विवाहित BITCHES, कम से कम इन वेश्याओं पैसा एक में बनाता है
ईमानदार तरीका है और अपने ग्राहकों को धोखा नहीं करते हैं और पर उनके परिवार के खराब मत करो
सभी लेकिन इन bitches कुछ के लिए गड़बड़ हो रही है के पक्ष में में लाखों लोगों की पूछता है
रातों और उनके माता पिता, जो सेवानिवृत्त कर रहे हैं और भाई है जो दवाओं में है और कर
कोई पैसा तो नहीं कर इन बास्टर्ड्स के लिए इस कुतिया महिला सिखाना एक शादी करने के लिए
निर्दोष पुरुष और कानूनों परिवार में कुछ रातों के लिए गड़बड़ और उसके बाद बकवास उनके मिल
झूठी दहेज मामले डाल तो दुल्हन के परिवार के साथ अपने स्वयं फ़ीड कर सकते हैं द्वारा
पैसा समझौता के रूप में बुलाया "रिवर्स दहेज" .After के रूप में पैसा हो रही मिला
निपटान इन bitches और उनके परिवार के शुरू होने से एक और आदमी के लिए शिकार
.Indian न्यायिक प्रणाली सब कुछ जानता है, लेकिन कुछ भी नहीं करना चाहते हैं और
हर एक है क्योंकि it..sure से पैसा बनाता है हर एक सबक मिल जाएगा
बेटे और बेटी और कानून में उनकी बेटी के खिलाफ एक ही dawry मामले फ़ाइलें
उनके बेटे तो वे एहसास है और जानने के lesson.The लोग भी हैं जाएगा
महिला एक बार शादी शादी करने और यदि फ़ाइल गलत पर महिला द्वारा धमकाने के लिए डर
मामले तो यह होगा कि लोग उसे और उसके परिवार को जाने से पहले मार डालेगा
जेल एक बार सब के बाद वे झूठे दहेज मामले में आरोप लगाया तो कोई है
मौका न्यायाधीश के रूप में केवल छोड़ विकल्प के रूप में उन सब को मारने के सिवाय समझौता के लिए छोड़ दिया
.so अब अपने तक भारतीय अदालत वे क्या चाहते हैं? वे इन रखना चाहते हैं
एक एक करके और झूठे मामले एक भरने वो साले अपने पति ??? या द्वारा मारे
अदालत गिरफ्तारी से पहले और अगर उचित investigartion कर करने का विकल्प होगा
दुल्हन तो दोषी पाया जाता है उसके और उसके परिवार और दे के खिलाफ मामला दर्ज
उन्हें आजीवन कारावास क्योंकि मौत penelty सेव भी them..God के लिए कम है
इन वेश्या से भारत वो साले शादी कर ली।</v>
      </c>
      <c r="C327" s="1" t="s">
        <v>16</v>
      </c>
      <c r="D327" s="1" t="s">
        <v>8</v>
      </c>
    </row>
    <row r="328" spans="1:4" ht="13.2" x14ac:dyDescent="0.25">
      <c r="A328" s="1" t="s">
        <v>334</v>
      </c>
      <c r="B328" t="str">
        <f ca="1">IFERROR(__xludf.DUMMYFUNCTION("GOOGLETRANSLATE(B328,""en"",""hi"")"),"@Anchal कुमार और प्रीति कि में से कोई भी नहीं था, वह सिर्फ कुछ स्टॉकहोम था
सिंड्रोम")</f>
        <v>@Anchal कुमार और प्रीति कि में से कोई भी नहीं था, वह सिर्फ कुछ स्टॉकहोम था
सिंड्रोम</v>
      </c>
      <c r="C328" s="1" t="s">
        <v>4</v>
      </c>
      <c r="D328" s="1" t="s">
        <v>5</v>
      </c>
    </row>
    <row r="329" spans="1:4" ht="13.2" x14ac:dyDescent="0.25">
      <c r="A329" s="1" t="s">
        <v>335</v>
      </c>
      <c r="B329" t="str">
        <f ca="1">IFERROR(__xludf.DUMMYFUNCTION("GOOGLETRANSLATE(B329,""en"",""hi"")"),"यह जहां है, यह सुपर उदार संयुक्त राज्य अमेरिका, उनकी सेना में हो हर प्रक्रिया है
भी Gandus खुले तौर पर अनुमति नहीं है गूंज रहा मैं एक गांडू हूँ।
आप एक गांडू ठीक ठीक r लेकिन यह बढ़ावा देने के लिए कोई जरूरत नहीं है।")</f>
        <v>यह जहां है, यह सुपर उदार संयुक्त राज्य अमेरिका, उनकी सेना में हो हर प्रक्रिया है
भी Gandus खुले तौर पर अनुमति नहीं है गूंज रहा मैं एक गांडू हूँ।
आप एक गांडू ठीक ठीक r लेकिन यह बढ़ावा देने के लिए कोई जरूरत नहीं है।</v>
      </c>
      <c r="C329" s="1" t="s">
        <v>4</v>
      </c>
      <c r="D329" s="1" t="s">
        <v>8</v>
      </c>
    </row>
    <row r="330" spans="1:4" ht="13.2" x14ac:dyDescent="0.25">
      <c r="A330" s="1" t="s">
        <v>336</v>
      </c>
      <c r="B330" t="str">
        <f ca="1">IFERROR(__xludf.DUMMYFUNCTION("GOOGLETRANSLATE(B330,""en"",""hi"")"),"मैं केवल पुरुष जो सभी पर इस फिल्म पसंद नहीं था। मैं इस जानता था, क्योंकि मैं था
इस चैनल के बाद। वीडियो (डेटिंग बनाम कैरियर)")</f>
        <v>मैं केवल पुरुष जो सभी पर इस फिल्म पसंद नहीं था। मैं इस जानता था, क्योंकि मैं था
इस चैनल के बाद। वीडियो (डेटिंग बनाम कैरियर)</v>
      </c>
      <c r="C330" s="1" t="s">
        <v>4</v>
      </c>
      <c r="D330" s="1" t="s">
        <v>5</v>
      </c>
    </row>
    <row r="331" spans="1:4" ht="13.2" x14ac:dyDescent="0.25">
      <c r="A331" s="1" t="s">
        <v>337</v>
      </c>
      <c r="B331" t="str">
        <f ca="1">IFERROR(__xludf.DUMMYFUNCTION("GOOGLETRANSLATE(B331,""en"",""hi"")"),"मैं Ranu नफरत")</f>
        <v>मैं Ranu नफरत</v>
      </c>
      <c r="C331" s="1" t="s">
        <v>16</v>
      </c>
      <c r="D331" s="1" t="s">
        <v>5</v>
      </c>
    </row>
    <row r="332" spans="1:4" ht="13.2" x14ac:dyDescent="0.25">
      <c r="A332" s="1" t="s">
        <v>338</v>
      </c>
      <c r="B332" t="str">
        <f ca="1">IFERROR(__xludf.DUMMYFUNCTION("GOOGLETRANSLATE(B332,""en"",""hi"")"),"दुष्ट अरुंधति रॉय, डाल बंद उर भारतीय ब्लू पासपोर्ट और अमेरिका में खड़े
आप्रवासन कतार, यू छीन छोड़ दिया-एन-सही की खोज की जाएगी।")</f>
        <v>दुष्ट अरुंधति रॉय, डाल बंद उर भारतीय ब्लू पासपोर्ट और अमेरिका में खड़े
आप्रवासन कतार, यू छीन छोड़ दिया-एन-सही की खोज की जाएगी।</v>
      </c>
      <c r="C332" s="1" t="s">
        <v>16</v>
      </c>
      <c r="D332" s="1" t="s">
        <v>5</v>
      </c>
    </row>
    <row r="333" spans="1:4" ht="13.2" x14ac:dyDescent="0.25">
      <c r="A333" s="1" t="s">
        <v>339</v>
      </c>
      <c r="B333" t="str">
        <f ca="1">IFERROR(__xludf.DUMMYFUNCTION("GOOGLETRANSLATE(B333,""en"",""hi"")"),"मूवी कोई कहानी थी ... यह शाहिद के अभिनय के बारे में सभी था")</f>
        <v>मूवी कोई कहानी थी ... यह शाहिद के अभिनय के बारे में सभी था</v>
      </c>
      <c r="C333" s="1" t="s">
        <v>4</v>
      </c>
      <c r="D333" s="1" t="s">
        <v>5</v>
      </c>
    </row>
    <row r="334" spans="1:4" ht="13.2" x14ac:dyDescent="0.25">
      <c r="A334" s="1" t="s">
        <v>340</v>
      </c>
      <c r="B334" t="str">
        <f ca="1">IFERROR(__xludf.DUMMYFUNCTION("GOOGLETRANSLATE(B334,""en"",""hi"")"),"त! लाउड और सच्चाई ब्लंट। नंगा SACHH यह है।")</f>
        <v>त! लाउड और सच्चाई ब्लंट। नंगा SACHH यह है।</v>
      </c>
      <c r="C334" s="1" t="s">
        <v>4</v>
      </c>
      <c r="D334" s="1" t="s">
        <v>5</v>
      </c>
    </row>
    <row r="335" spans="1:4" ht="13.2" x14ac:dyDescent="0.25">
      <c r="A335" s="1" t="s">
        <v>341</v>
      </c>
      <c r="B335" t="str">
        <f ca="1">IFERROR(__xludf.DUMMYFUNCTION("GOOGLETRANSLATE(B335,""en"",""hi"")"),"हाई मुझे फोन। मैं इसके अलावा भी समलैंगिक हूँ")</f>
        <v>हाई मुझे फोन। मैं इसके अलावा भी समलैंगिक हूँ</v>
      </c>
      <c r="C335" s="1" t="s">
        <v>4</v>
      </c>
      <c r="D335" s="1" t="s">
        <v>5</v>
      </c>
    </row>
    <row r="336" spans="1:4" ht="13.2" x14ac:dyDescent="0.25">
      <c r="A336" s="1" t="s">
        <v>342</v>
      </c>
      <c r="B336" t="str">
        <f ca="1">IFERROR(__xludf.DUMMYFUNCTION("GOOGLETRANSLATE(B336,""en"",""hi"")"),"एक या दो आंसू बहा रहा होता था अगर वह बचाव लोगों की ओर ले गया था
यह फिल्म। अनेक अनेक धन्यवाद।")</f>
        <v>एक या दो आंसू बहा रहा होता था अगर वह बचाव लोगों की ओर ले गया था
यह फिल्म। अनेक अनेक धन्यवाद।</v>
      </c>
      <c r="C336" s="1" t="s">
        <v>35</v>
      </c>
      <c r="D336" s="1" t="s">
        <v>5</v>
      </c>
    </row>
    <row r="337" spans="1:4" ht="13.2" x14ac:dyDescent="0.25">
      <c r="A337" s="1" t="s">
        <v>343</v>
      </c>
      <c r="B337" t="str">
        <f ca="1">IFERROR(__xludf.DUMMYFUNCTION("GOOGLETRANSLATE(B337,""en"",""hi"")"),"उड़ाने मन")</f>
        <v>उड़ाने मन</v>
      </c>
      <c r="C337" s="1" t="s">
        <v>4</v>
      </c>
      <c r="D337" s="1" t="s">
        <v>5</v>
      </c>
    </row>
    <row r="338" spans="1:4" ht="13.2" x14ac:dyDescent="0.25">
      <c r="A338" s="1" t="s">
        <v>344</v>
      </c>
      <c r="B338" t="str">
        <f ca="1">IFERROR(__xludf.DUMMYFUNCTION("GOOGLETRANSLATE(B338,""en"",""hi"")"),"कस्तूरी भी doing🤦🏻♂️🤦🏻♂️ क्या है। इसके अलावा अभिव्यक्ति की स्वतंत्रता का मतलब यह नहीं
लोगों को किसी भी बकवास वे चाहते बात कर सकते हैं।")</f>
        <v>कस्तूरी भी doing🤦🏻♂️🤦🏻♂️ क्या है। इसके अलावा अभिव्यक्ति की स्वतंत्रता का मतलब यह नहीं
लोगों को किसी भी बकवास वे चाहते बात कर सकते हैं।</v>
      </c>
      <c r="C338" s="1" t="s">
        <v>4</v>
      </c>
      <c r="D338" s="1" t="s">
        <v>5</v>
      </c>
    </row>
    <row r="339" spans="1:4" ht="13.2" x14ac:dyDescent="0.25">
      <c r="A339" s="1" t="s">
        <v>345</v>
      </c>
      <c r="B339" t="str">
        <f ca="1">IFERROR(__xludf.DUMMYFUNCTION("GOOGLETRANSLATE(B339,""en"",""hi"")"),"चे ग्वेरा में एक पेटी")</f>
        <v>चे ग्वेरा में एक पेटी</v>
      </c>
      <c r="C339" s="1" t="s">
        <v>35</v>
      </c>
      <c r="D339" s="1" t="s">
        <v>5</v>
      </c>
    </row>
    <row r="340" spans="1:4" ht="13.2" x14ac:dyDescent="0.25">
      <c r="A340" s="1" t="s">
        <v>346</v>
      </c>
      <c r="B340" t="str">
        <f ca="1">IFERROR(__xludf.DUMMYFUNCTION("GOOGLETRANSLATE(B340,""en"",""hi"")"),"आप महान भाई हैं")</f>
        <v>आप महान भाई हैं</v>
      </c>
      <c r="C340" s="1" t="s">
        <v>4</v>
      </c>
      <c r="D340" s="1" t="s">
        <v>5</v>
      </c>
    </row>
    <row r="341" spans="1:4" ht="13.2" x14ac:dyDescent="0.25">
      <c r="A341" s="1" t="s">
        <v>347</v>
      </c>
      <c r="B341" t="str">
        <f ca="1">IFERROR(__xludf.DUMMYFUNCTION("GOOGLETRANSLATE(B341,""en"",""hi"")"),"Shwetabh संदीप रेड्डी को पूरा करती है ..
महाकाव्य बकवास होगा 😉😂")</f>
        <v>Shwetabh संदीप रेड्डी को पूरा करती है ..
महाकाव्य बकवास होगा 😉😂</v>
      </c>
      <c r="C341" s="1" t="s">
        <v>4</v>
      </c>
      <c r="D341" s="1" t="s">
        <v>5</v>
      </c>
    </row>
    <row r="342" spans="1:4" ht="13.2" x14ac:dyDescent="0.25">
      <c r="A342" s="1" t="s">
        <v>348</v>
      </c>
      <c r="B342" t="str">
        <f ca="1">IFERROR(__xludf.DUMMYFUNCTION("GOOGLETRANSLATE(B342,""en"",""hi"")"),"ब्योरा")</f>
        <v>ब्योरा</v>
      </c>
      <c r="C342" s="1" t="s">
        <v>4</v>
      </c>
      <c r="D342" s="1" t="s">
        <v>5</v>
      </c>
    </row>
    <row r="343" spans="1:4" ht="13.2" x14ac:dyDescent="0.25">
      <c r="A343" s="1" t="s">
        <v>349</v>
      </c>
      <c r="B343" t="str">
        <f ca="1">IFERROR(__xludf.DUMMYFUNCTION("GOOGLETRANSLATE(B343,""en"",""hi"")"),"छोटा चेतन कोई भ्रम नहीं है और जो कुछ भी थोड़ा वहाँ है कि क्योंकि है
अपने पार्टी Khangress की।")</f>
        <v>छोटा चेतन कोई भ्रम नहीं है और जो कुछ भी थोड़ा वहाँ है कि क्योंकि है
अपने पार्टी Khangress की।</v>
      </c>
      <c r="C343" s="1" t="s">
        <v>4</v>
      </c>
      <c r="D343" s="1" t="s">
        <v>5</v>
      </c>
    </row>
    <row r="344" spans="1:4" ht="13.2" x14ac:dyDescent="0.25">
      <c r="A344" s="1" t="s">
        <v>350</v>
      </c>
      <c r="B344" t="str">
        <f ca="1">IFERROR(__xludf.DUMMYFUNCTION("GOOGLETRANSLATE(B344,""en"",""hi"")"),"नाइस अभिनेताओं shubhasree")</f>
        <v>नाइस अभिनेताओं shubhasree</v>
      </c>
      <c r="C344" s="1" t="s">
        <v>4</v>
      </c>
      <c r="D344" s="1" t="s">
        <v>5</v>
      </c>
    </row>
    <row r="345" spans="1:4" ht="13.2" x14ac:dyDescent="0.25">
      <c r="A345" s="1" t="s">
        <v>351</v>
      </c>
      <c r="B345" t="str">
        <f ca="1">IFERROR(__xludf.DUMMYFUNCTION("GOOGLETRANSLATE(B345,""en"",""hi"")"),"आप सही पूर्वता इरादा स्थापित करने के लिए मेल खाना चाहिए कोशिश कर रहे हैं @Rahul हैं
कार्रवाई। एक औरत cuss शब्द के खिलाफ खड़े उसके शरीर के अंगों पर निर्देशित है
एक feminazi नहीं है, लेकिन पुरुषों के लिए जो इस तरह के भाषा का समर्थन पर विचार करना चाहिए कि वे"&amp;" कौन हैं
पहली जगह में।")</f>
        <v>आप सही पूर्वता इरादा स्थापित करने के लिए मेल खाना चाहिए कोशिश कर रहे हैं @Rahul हैं
कार्रवाई। एक औरत cuss शब्द के खिलाफ खड़े उसके शरीर के अंगों पर निर्देशित है
एक feminazi नहीं है, लेकिन पुरुषों के लिए जो इस तरह के भाषा का समर्थन पर विचार करना चाहिए कि वे कौन हैं
पहली जगह में।</v>
      </c>
      <c r="C345" s="1" t="s">
        <v>4</v>
      </c>
      <c r="D345" s="1" t="s">
        <v>5</v>
      </c>
    </row>
    <row r="346" spans="1:4" ht="13.2" x14ac:dyDescent="0.25">
      <c r="A346" s="1" t="s">
        <v>352</v>
      </c>
      <c r="B346" t="str">
        <f ca="1">IFERROR(__xludf.DUMMYFUNCTION("GOOGLETRANSLATE(B346,""en"",""hi"")"),"मैं एक सुधार 'नकली नारीवादी' करना चाहते हैं")</f>
        <v>मैं एक सुधार 'नकली नारीवादी' करना चाहते हैं</v>
      </c>
      <c r="C346" s="1" t="s">
        <v>35</v>
      </c>
      <c r="D346" s="1" t="s">
        <v>5</v>
      </c>
    </row>
    <row r="347" spans="1:4" ht="13.2" x14ac:dyDescent="0.25">
      <c r="A347" s="1" t="s">
        <v>353</v>
      </c>
      <c r="B347" t="str">
        <f ca="1">IFERROR(__xludf.DUMMYFUNCTION("GOOGLETRANSLATE(B347,""en"",""hi"")"),"इम समलैंगिक और यह वास्तव में गर्व")</f>
        <v>इम समलैंगिक और यह वास्तव में गर्व</v>
      </c>
      <c r="C347" s="1" t="s">
        <v>4</v>
      </c>
      <c r="D347" s="1" t="s">
        <v>5</v>
      </c>
    </row>
    <row r="348" spans="1:4" ht="13.2" x14ac:dyDescent="0.25">
      <c r="A348" s="1" t="s">
        <v>354</v>
      </c>
      <c r="B348" t="str">
        <f ca="1">IFERROR(__xludf.DUMMYFUNCTION("GOOGLETRANSLATE(B348,""en"",""hi"")"),"&lt;Https://youtu.be/kBd57DyAmuo&gt;
धारा 377")</f>
        <v>&lt;Https://youtu.be/kBd57DyAmuo&gt;
धारा 377</v>
      </c>
      <c r="C348" s="1" t="s">
        <v>4</v>
      </c>
      <c r="D348" s="1" t="s">
        <v>5</v>
      </c>
    </row>
    <row r="349" spans="1:4" ht="13.2" x14ac:dyDescent="0.25">
      <c r="A349" s="1" t="s">
        <v>355</v>
      </c>
      <c r="B349" t="str">
        <f ca="1">IFERROR(__xludf.DUMMYFUNCTION("GOOGLETRANSLATE(B349,""en"",""hi"")"),"एक चरित्र ईमानदारी से Potraying, उसके चेहरे का भाव और व्यवहार का चित्रण
ठीक से, एक minimalist dailgoues होने पर गंभीर परिणाम दिखा उसकी
गलत हरकत, चलो उन्हें दृश्यों पटकथा में बात कर एक चरित्र वास्तविक बनाता है
कमजोर या मजबूत, किया जा रहा है गूंगा देख या बे"&amp;"हतर देखकर नहीं। सभी लोगों को कर रहे हैं
उस तरह नही। मैं प्रिया और अधिक की तुलना में कहीं कमजोर चरित्र को देखा है
वास्तविक जीवन में कबीर सिंह से विनाशकारी चरित्र। अतियथार्थवाद कम है
यथार्थवाद से अद्भुत।")</f>
        <v>एक चरित्र ईमानदारी से Potraying, उसके चेहरे का भाव और व्यवहार का चित्रण
ठीक से, एक minimalist dailgoues होने पर गंभीर परिणाम दिखा उसकी
गलत हरकत, चलो उन्हें दृश्यों पटकथा में बात कर एक चरित्र वास्तविक बनाता है
कमजोर या मजबूत, किया जा रहा है गूंगा देख या बेहतर देखकर नहीं। सभी लोगों को कर रहे हैं
उस तरह नही। मैं प्रिया और अधिक की तुलना में कहीं कमजोर चरित्र को देखा है
वास्तविक जीवन में कबीर सिंह से विनाशकारी चरित्र। अतियथार्थवाद कम है
यथार्थवाद से अद्भुत।</v>
      </c>
      <c r="C349" s="1" t="s">
        <v>4</v>
      </c>
      <c r="D349" s="1" t="s">
        <v>5</v>
      </c>
    </row>
    <row r="350" spans="1:4" ht="13.2" x14ac:dyDescent="0.25">
      <c r="A350" s="1" t="s">
        <v>356</v>
      </c>
      <c r="B350" t="str">
        <f ca="1">IFERROR(__xludf.DUMMYFUNCTION("GOOGLETRANSLATE(B350,""en"",""hi"")"),"डाउनलोड विज्ञापन ब्लॉक विस्तार पर Google Chrome")</f>
        <v>डाउनलोड विज्ञापन ब्लॉक विस्तार पर Google Chrome</v>
      </c>
      <c r="C350" s="1" t="s">
        <v>4</v>
      </c>
      <c r="D350" s="1" t="s">
        <v>5</v>
      </c>
    </row>
    <row r="351" spans="1:4" ht="13.2" x14ac:dyDescent="0.25">
      <c r="A351" s="1" t="s">
        <v>357</v>
      </c>
      <c r="B351" t="str">
        <f ca="1">IFERROR(__xludf.DUMMYFUNCTION("GOOGLETRANSLATE(B351,""en"",""hi"")"),"बिग बॉस पर पुरुषों सूत्र दृश्य?")</f>
        <v>बिग बॉस पर पुरुषों सूत्र दृश्य?</v>
      </c>
      <c r="C351" s="1" t="s">
        <v>4</v>
      </c>
      <c r="D351" s="1" t="s">
        <v>5</v>
      </c>
    </row>
    <row r="352" spans="1:4" ht="13.2" x14ac:dyDescent="0.25">
      <c r="A352" s="1" t="s">
        <v>358</v>
      </c>
      <c r="B352" t="str">
        <f ca="1">IFERROR(__xludf.DUMMYFUNCTION("GOOGLETRANSLATE(B352,""en"",""hi"")"),"तो अच्छा वीडियो")</f>
        <v>तो अच्छा वीडियो</v>
      </c>
      <c r="C352" s="1" t="s">
        <v>4</v>
      </c>
      <c r="D352" s="1" t="s">
        <v>5</v>
      </c>
    </row>
    <row r="353" spans="1:4" ht="13.2" x14ac:dyDescent="0.25">
      <c r="A353" s="1" t="s">
        <v>359</v>
      </c>
      <c r="B353" t="str">
        <f ca="1">IFERROR(__xludf.DUMMYFUNCTION("GOOGLETRANSLATE(B353,""en"",""hi"")"),"यह चित्र मेरे एक डिज्नी महिला खलनायक का किरदार ......... लेकिन नहीं कर सकते की याद दिलाता है
जो one🤣🤣 याद")</f>
        <v>यह चित्र मेरे एक डिज्नी महिला खलनायक का किरदार ......... लेकिन नहीं कर सकते की याद दिलाता है
जो one🤣🤣 याद</v>
      </c>
      <c r="C353" s="1" t="s">
        <v>4</v>
      </c>
      <c r="D353" s="1" t="s">
        <v>5</v>
      </c>
    </row>
    <row r="354" spans="1:4" ht="13.2" x14ac:dyDescent="0.25">
      <c r="A354" s="1" t="s">
        <v>360</v>
      </c>
      <c r="B354" t="str">
        <f ca="1">IFERROR(__xludf.DUMMYFUNCTION("GOOGLETRANSLATE(B354,""en"",""hi"")"),"वह सिर्फ सच्चाई बताता है")</f>
        <v>वह सिर्फ सच्चाई बताता है</v>
      </c>
      <c r="C354" s="1" t="s">
        <v>4</v>
      </c>
      <c r="D354" s="1" t="s">
        <v>5</v>
      </c>
    </row>
    <row r="355" spans="1:4" ht="13.2" x14ac:dyDescent="0.25">
      <c r="A355" s="1" t="s">
        <v>361</v>
      </c>
      <c r="B355" t="str">
        <f ca="1">IFERROR(__xludf.DUMMYFUNCTION("GOOGLETRANSLATE(B355,""en"",""hi"")"),"बहुत ज्यादा BOLLYWOODIZED MOVIE लेकिन कम से अंत महान संदेश!")</f>
        <v>बहुत ज्यादा BOLLYWOODIZED MOVIE लेकिन कम से अंत महान संदेश!</v>
      </c>
      <c r="C355" s="1" t="s">
        <v>4</v>
      </c>
      <c r="D355" s="1" t="s">
        <v>5</v>
      </c>
    </row>
    <row r="356" spans="1:4" ht="13.2" x14ac:dyDescent="0.25">
      <c r="A356" s="1" t="s">
        <v>362</v>
      </c>
      <c r="B356" t="str">
        <f ca="1">IFERROR(__xludf.DUMMYFUNCTION("GOOGLETRANSLATE(B356,""en"",""hi"")"),"&lt;Https://youtu.be/cdMAOj9EB3c&gt;
इसे देखो
कैसे लोग बॉलीवुड फिल्मों से प्रभावित करते हैं")</f>
        <v>&lt;Https://youtu.be/cdMAOj9EB3c&gt;
इसे देखो
कैसे लोग बॉलीवुड फिल्मों से प्रभावित करते हैं</v>
      </c>
      <c r="C356" s="1" t="s">
        <v>4</v>
      </c>
      <c r="D356" s="1" t="s">
        <v>5</v>
      </c>
    </row>
    <row r="357" spans="1:4" ht="13.2" x14ac:dyDescent="0.25">
      <c r="A357" s="1" t="s">
        <v>363</v>
      </c>
      <c r="B357" t="str">
        <f ca="1">IFERROR(__xludf.DUMMYFUNCTION("GOOGLETRANSLATE(B357,""en"",""hi"")"),"सिमरन करने के लिए एक ही")</f>
        <v>सिमरन करने के लिए एक ही</v>
      </c>
      <c r="C357" s="1" t="s">
        <v>4</v>
      </c>
      <c r="D357" s="1" t="s">
        <v>5</v>
      </c>
    </row>
    <row r="358" spans="1:4" ht="13.2" x14ac:dyDescent="0.25">
      <c r="A358" s="1" t="s">
        <v>364</v>
      </c>
      <c r="B358" t="str">
        <f ca="1">IFERROR(__xludf.DUMMYFUNCTION("GOOGLETRANSLATE(B358,""en"",""hi"")"),"श्री हालांकि उन नारीवादी flims कोई अच्छा है.लेकिन सुनो नहीं के साथ कर रहे हैं यह
दृश्य फिर से marzi..watch .... और इस तरह के चरित्र भी कोई समस्या नहीं ... वहाँ
इस तरह के लोग हैं। ... समस्या हँस और यह प्रशंसा लोग है")</f>
        <v>श्री हालांकि उन नारीवादी flims कोई अच्छा है.लेकिन सुनो नहीं के साथ कर रहे हैं यह
दृश्य फिर से marzi..watch .... और इस तरह के चरित्र भी कोई समस्या नहीं ... वहाँ
इस तरह के लोग हैं। ... समस्या हँस और यह प्रशंसा लोग है</v>
      </c>
      <c r="C358" s="1" t="s">
        <v>16</v>
      </c>
      <c r="D358" s="1" t="s">
        <v>5</v>
      </c>
    </row>
    <row r="359" spans="1:4" ht="13.2" x14ac:dyDescent="0.25">
      <c r="A359" s="1" t="s">
        <v>365</v>
      </c>
      <c r="B359" t="str">
        <f ca="1">IFERROR(__xludf.DUMMYFUNCTION("GOOGLETRANSLATE(B359,""en"",""hi"")"),"भाई यू आर महान
बांग्लादेश से प्यार")</f>
        <v>भाई यू आर महान
बांग्लादेश से प्यार</v>
      </c>
      <c r="C359" s="1" t="s">
        <v>4</v>
      </c>
      <c r="D359" s="1" t="s">
        <v>5</v>
      </c>
    </row>
    <row r="360" spans="1:4" ht="13.2" x14ac:dyDescent="0.25">
      <c r="A360" s="1" t="s">
        <v>366</v>
      </c>
      <c r="B360" t="str">
        <f ca="1">IFERROR(__xludf.DUMMYFUNCTION("GOOGLETRANSLATE(B360,""en"",""hi"")"),"क्यों इस कू कू रंगा का मिश्रण नस्ल से कू कू कुट्टी का अनुयायी Kutta
और बिल्ला चर्चा में दखल भौंकने शुरू करते हैं।")</f>
        <v>क्यों इस कू कू रंगा का मिश्रण नस्ल से कू कू कुट्टी का अनुयायी Kutta
और बिल्ला चर्चा में दखल भौंकने शुरू करते हैं।</v>
      </c>
      <c r="C360" s="1" t="s">
        <v>16</v>
      </c>
      <c r="D360" s="1" t="s">
        <v>5</v>
      </c>
    </row>
    <row r="361" spans="1:4" ht="13.2" x14ac:dyDescent="0.25">
      <c r="A361" s="1" t="s">
        <v>367</v>
      </c>
      <c r="B361" t="str">
        <f ca="1">IFERROR(__xludf.DUMMYFUNCTION("GOOGLETRANSLATE(B361,""en"",""hi"")"),"फिल्म जोकर पर कृपया भाई मेकअप समीक्षा जो हाल ही में आया था।")</f>
        <v>फिल्म जोकर पर कृपया भाई मेकअप समीक्षा जो हाल ही में आया था।</v>
      </c>
      <c r="C361" s="1" t="s">
        <v>4</v>
      </c>
      <c r="D361" s="1" t="s">
        <v>5</v>
      </c>
    </row>
    <row r="362" spans="1:4" ht="13.2" x14ac:dyDescent="0.25">
      <c r="A362" s="1" t="s">
        <v>368</v>
      </c>
      <c r="B362" t="str">
        <f ca="1">IFERROR(__xludf.DUMMYFUNCTION("GOOGLETRANSLATE(B362,""en"",""hi"")"),"कर सकते हैं सुचरिता त्यागी (फिल्मी कंपेनियन) इस देखने 😂😂😂")</f>
        <v>कर सकते हैं सुचरिता त्यागी (फिल्मी कंपेनियन) इस देखने 😂😂😂</v>
      </c>
      <c r="C362" s="1" t="s">
        <v>4</v>
      </c>
      <c r="D362" s="1" t="s">
        <v>5</v>
      </c>
    </row>
    <row r="363" spans="1:4" ht="13.2" x14ac:dyDescent="0.25">
      <c r="A363" s="1" t="s">
        <v>369</v>
      </c>
      <c r="B363" t="str">
        <f ca="1">IFERROR(__xludf.DUMMYFUNCTION("GOOGLETRANSLATE(B363,""en"",""hi"")"),"निरपेक्ष बिजली कटौती बिल्कुल !!!! भाई")</f>
        <v>निरपेक्ष बिजली कटौती बिल्कुल !!!! भाई</v>
      </c>
      <c r="C363" s="1" t="s">
        <v>4</v>
      </c>
      <c r="D363" s="1" t="s">
        <v>5</v>
      </c>
    </row>
    <row r="364" spans="1:4" ht="13.2" x14ac:dyDescent="0.25">
      <c r="A364" s="1" t="s">
        <v>370</v>
      </c>
      <c r="B364" t="str">
        <f ca="1">IFERROR(__xludf.DUMMYFUNCTION("GOOGLETRANSLATE(B364,""en"",""hi"")"),"आप सीधे कच्चे विश्लेषण पर कूद करना चाहते हैं तो इसके लिए है
हैं- [07:40] (https://www.youtube.com/watch?v=N_ZMfQMZos0&amp;t=7m40s)")</f>
        <v>आप सीधे कच्चे विश्लेषण पर कूद करना चाहते हैं तो इसके लिए है
हैं- [07:40] (https://www.youtube.com/watch?v=N_ZMfQMZos0&amp;t=7m40s)</v>
      </c>
      <c r="C364" s="1" t="s">
        <v>4</v>
      </c>
      <c r="D364" s="1" t="s">
        <v>5</v>
      </c>
    </row>
    <row r="365" spans="1:4" ht="13.2" x14ac:dyDescent="0.25">
      <c r="A365" s="1" t="s">
        <v>371</v>
      </c>
      <c r="B365" t="str">
        <f ca="1">IFERROR(__xludf.DUMMYFUNCTION("GOOGLETRANSLATE(B365,""en"",""hi"")"),"@Uday Shatrio yeah😅")</f>
        <v>@Uday Shatrio yeah😅</v>
      </c>
      <c r="C365" s="1" t="s">
        <v>4</v>
      </c>
      <c r="D365" s="1" t="s">
        <v>5</v>
      </c>
    </row>
    <row r="366" spans="1:4" ht="13.2" x14ac:dyDescent="0.25">
      <c r="A366" s="1" t="s">
        <v>372</v>
      </c>
      <c r="B366" t="str">
        <f ca="1">IFERROR(__xludf.DUMMYFUNCTION("GOOGLETRANSLATE(B366,""en"",""hi"")"),"भाई शीर्ष 10 वेब श्रृंखला सूची")</f>
        <v>भाई शीर्ष 10 वेब श्रृंखला सूची</v>
      </c>
      <c r="C366" s="1" t="s">
        <v>4</v>
      </c>
      <c r="D366" s="1" t="s">
        <v>5</v>
      </c>
    </row>
    <row r="367" spans="1:4" ht="13.2" x14ac:dyDescent="0.25">
      <c r="A367" s="1" t="s">
        <v>373</v>
      </c>
      <c r="B367" t="str">
        <f ca="1">IFERROR(__xludf.DUMMYFUNCTION("GOOGLETRANSLATE(B367,""en"",""hi"")"),"@Yashwant चौधरी मैं नहीं कह कबीर सिंह एक महान फिल्म है किया था।
यह कई खामियां है। मेरी टिप्पणी को ठीक से पढ़ें")</f>
        <v>@Yashwant चौधरी मैं नहीं कह कबीर सिंह एक महान फिल्म है किया था।
यह कई खामियां है। मेरी टिप्पणी को ठीक से पढ़ें</v>
      </c>
      <c r="C367" s="1" t="s">
        <v>4</v>
      </c>
      <c r="D367" s="1" t="s">
        <v>5</v>
      </c>
    </row>
    <row r="368" spans="1:4" ht="13.2" x14ac:dyDescent="0.25">
      <c r="A368" s="1" t="s">
        <v>374</v>
      </c>
      <c r="B368" t="str">
        <f ca="1">IFERROR(__xludf.DUMMYFUNCTION("GOOGLETRANSLATE(B368,""en"",""hi"")"),"वह हैरी पॉटर फिल्मों से एक चुड़ैल की तरह दिखता है।")</f>
        <v>वह हैरी पॉटर फिल्मों से एक चुड़ैल की तरह दिखता है।</v>
      </c>
      <c r="C368" s="1" t="s">
        <v>4</v>
      </c>
      <c r="D368" s="1" t="s">
        <v>5</v>
      </c>
    </row>
    <row r="369" spans="1:4" ht="13.2" x14ac:dyDescent="0.25">
      <c r="A369" s="1" t="s">
        <v>375</v>
      </c>
      <c r="B369" t="str">
        <f ca="1">IFERROR(__xludf.DUMMYFUNCTION("GOOGLETRANSLATE(B369,""en"",""hi"")"),"आखिरकार!!!!!
एक समीक्षा जो सब कुछ जवाब देती 😊
लेकिन चीजें आप भारत में दर्शकों के सबसे बता दिया है नहीं समझोगे
messege है कि आप या flim व्यक्त करना चाहते हैं।")</f>
        <v>आखिरकार!!!!!
एक समीक्षा जो सब कुछ जवाब देती 😊
लेकिन चीजें आप भारत में दर्शकों के सबसे बता दिया है नहीं समझोगे
messege है कि आप या flim व्यक्त करना चाहते हैं।</v>
      </c>
      <c r="C369" s="1" t="s">
        <v>4</v>
      </c>
      <c r="D369" s="1" t="s">
        <v>5</v>
      </c>
    </row>
    <row r="370" spans="1:4" ht="13.2" x14ac:dyDescent="0.25">
      <c r="A370" s="1" t="s">
        <v>376</v>
      </c>
      <c r="B370" t="str">
        <f ca="1">IFERROR(__xludf.DUMMYFUNCTION("GOOGLETRANSLATE(B370,""en"",""hi"")"),"प्रीति का किरदार इतना खोखला है कि यह फिल्म शो के रूप में उसे एक घंटे लग गए
एक भी अभिव्यक्ति।")</f>
        <v>प्रीति का किरदार इतना खोखला है कि यह फिल्म शो के रूप में उसे एक घंटे लग गए
एक भी अभिव्यक्ति।</v>
      </c>
      <c r="C370" s="1" t="s">
        <v>4</v>
      </c>
      <c r="D370" s="1" t="s">
        <v>5</v>
      </c>
    </row>
    <row r="371" spans="1:4" ht="13.2" x14ac:dyDescent="0.25">
      <c r="A371" s="1" t="s">
        <v>377</v>
      </c>
      <c r="B371" t="str">
        <f ca="1">IFERROR(__xludf.DUMMYFUNCTION("GOOGLETRANSLATE(B371,""en"",""hi"")"),"हाँ, मैं इस बात से सहमत आप .Even मैं इस फिल्म की तरह इतना स्पष्ट thats अच्छी बात कर रहे हैं दोस्त।
वे अपने दृष्टिकोण बदलना चाहिए अगर वे बात फिल्म wrong.all bhasad है
कबीर सिंह .कि इतना बुरा वे क्यों समझ नहीं कर रहे हैं movie.its चल रहा है
इतना सरल")</f>
        <v>हाँ, मैं इस बात से सहमत आप .Even मैं इस फिल्म की तरह इतना स्पष्ट thats अच्छी बात कर रहे हैं दोस्त।
वे अपने दृष्टिकोण बदलना चाहिए अगर वे बात फिल्म wrong.all bhasad है
कबीर सिंह .कि इतना बुरा वे क्यों समझ नहीं कर रहे हैं movie.its चल रहा है
इतना सरल</v>
      </c>
      <c r="C371" s="1" t="s">
        <v>35</v>
      </c>
      <c r="D371" s="1" t="s">
        <v>5</v>
      </c>
    </row>
    <row r="372" spans="1:4" ht="13.2" x14ac:dyDescent="0.25">
      <c r="A372" s="1" t="s">
        <v>378</v>
      </c>
      <c r="B372" t="str">
        <f ca="1">IFERROR(__xludf.DUMMYFUNCTION("GOOGLETRANSLATE(B372,""en"",""hi"")"),"Nice😂😂😂😂😂😂")</f>
        <v>Nice😂😂😂😂😂😂</v>
      </c>
      <c r="C372" s="1" t="s">
        <v>4</v>
      </c>
      <c r="D372" s="1" t="s">
        <v>5</v>
      </c>
    </row>
    <row r="373" spans="1:4" ht="13.2" x14ac:dyDescent="0.25">
      <c r="A373" s="1" t="s">
        <v>379</v>
      </c>
      <c r="B373" t="str">
        <f ca="1">IFERROR(__xludf.DUMMYFUNCTION("GOOGLETRANSLATE(B373,""en"",""hi"")"),"मैं apu की तरह नहीं")</f>
        <v>मैं apu की तरह नहीं</v>
      </c>
      <c r="C373" s="1" t="s">
        <v>16</v>
      </c>
      <c r="D373" s="1" t="s">
        <v>5</v>
      </c>
    </row>
    <row r="374" spans="1:4" ht="13.2" x14ac:dyDescent="0.25">
      <c r="A374" s="1" t="s">
        <v>380</v>
      </c>
      <c r="B374" t="str">
        <f ca="1">IFERROR(__xludf.DUMMYFUNCTION("GOOGLETRANSLATE(B374,""en"",""hi"")"),"@ दाऊद क्षेत्र हैं यू पर विगो वीडियो एपीपी .. मैं यहाँ हूँ")</f>
        <v>@ दाऊद क्षेत्र हैं यू पर विगो वीडियो एपीपी .. मैं यहाँ हूँ</v>
      </c>
      <c r="C374" s="1" t="s">
        <v>4</v>
      </c>
      <c r="D374" s="1" t="s">
        <v>5</v>
      </c>
    </row>
    <row r="375" spans="1:4" ht="13.2" x14ac:dyDescent="0.25">
      <c r="A375" s="1" t="s">
        <v>381</v>
      </c>
      <c r="B375" t="str">
        <f ca="1">IFERROR(__xludf.DUMMYFUNCTION("GOOGLETRANSLATE(B375,""en"",""hi"")"),"धन्यवाद भाई")</f>
        <v>धन्यवाद भाई</v>
      </c>
      <c r="C375" s="1" t="s">
        <v>4</v>
      </c>
      <c r="D375" s="1" t="s">
        <v>5</v>
      </c>
    </row>
    <row r="376" spans="1:4" ht="13.2" x14ac:dyDescent="0.25">
      <c r="A376" s="1" t="s">
        <v>382</v>
      </c>
      <c r="B376" t="str">
        <f ca="1">IFERROR(__xludf.DUMMYFUNCTION("GOOGLETRANSLATE(B376,""en"",""hi"")"),"तुम पर गर्व भाई रहते जा रहा
Divyanshu गंगवार")</f>
        <v>तुम पर गर्व भाई रहते जा रहा
Divyanshu गंगवार</v>
      </c>
      <c r="C376" s="1" t="s">
        <v>4</v>
      </c>
      <c r="D376" s="1" t="s">
        <v>5</v>
      </c>
    </row>
    <row r="377" spans="1:4" ht="13.2" x14ac:dyDescent="0.25">
      <c r="A377" s="1" t="s">
        <v>383</v>
      </c>
      <c r="B377" t="str">
        <f ca="1">IFERROR(__xludf.DUMMYFUNCTION("GOOGLETRANSLATE(B377,""en"",""hi"")"),"अब यह स्पष्ट है, केवल चीन मैं दशकों आते हैं और आराम सभी रहने के लिए जीवित रहने के है
बिना jihadis की वजह से शांति ..")</f>
        <v>अब यह स्पष्ट है, केवल चीन मैं दशकों आते हैं और आराम सभी रहने के लिए जीवित रहने के है
बिना jihadis की वजह से शांति ..</v>
      </c>
      <c r="C377" s="1" t="s">
        <v>4</v>
      </c>
      <c r="D377" s="1" t="s">
        <v>5</v>
      </c>
    </row>
    <row r="378" spans="1:4" ht="13.2" x14ac:dyDescent="0.25">
      <c r="A378" s="1" t="s">
        <v>384</v>
      </c>
      <c r="B378" t="str">
        <f ca="1">IFERROR(__xludf.DUMMYFUNCTION("GOOGLETRANSLATE(B378,""en"",""hi"")"),"मैं सहमत हूं।")</f>
        <v>मैं सहमत हूं।</v>
      </c>
      <c r="C378" s="1" t="s">
        <v>4</v>
      </c>
      <c r="D378" s="1" t="s">
        <v>5</v>
      </c>
    </row>
    <row r="379" spans="1:4" ht="13.2" x14ac:dyDescent="0.25">
      <c r="A379" s="1" t="s">
        <v>385</v>
      </c>
      <c r="B379" t="str">
        <f ca="1">IFERROR(__xludf.DUMMYFUNCTION("GOOGLETRANSLATE(B379,""en"",""hi"")"),"अद्भुत, अद्भुत वीडियो")</f>
        <v>अद्भुत, अद्भुत वीडियो</v>
      </c>
      <c r="C379" s="1" t="s">
        <v>4</v>
      </c>
      <c r="D379" s="1" t="s">
        <v>5</v>
      </c>
    </row>
    <row r="380" spans="1:4" ht="13.2" x14ac:dyDescent="0.25">
      <c r="A380" s="1" t="s">
        <v>386</v>
      </c>
      <c r="B380" t="str">
        <f ca="1">IFERROR(__xludf.DUMMYFUNCTION("GOOGLETRANSLATE(B380,""en"",""hi"")"),"अरुंधति रॉय एक बीमार दिमाग है। इसके विरोधी भाजपा या विरोधी कांग्रेस के बारे में नहीं ... वह
विरोधी भारत है ... और वह एक बहुत लंबे समय अब ​​के लिए ऐसा किया गया है ... मुझे नहीं पता
वास्तव में साल याद लेकिन मैं स्पष्ट रूप से याद उसके साथ मंच साझा करने
कश्मी"&amp;"री अलगाववादियों-कश्मीर जैसे बयानों देने का नहीं है
भारत और अलगाववादियों उसकी सराहना कर रहे थे ... वह एक व्यक्ति कौन है
बिल्कुल भारत के साथ कोई संबद्धता ... वह एक मैल है और में गोली हकदार
उसका सर")</f>
        <v>अरुंधति रॉय एक बीमार दिमाग है। इसके विरोधी भाजपा या विरोधी कांग्रेस के बारे में नहीं ... वह
विरोधी भारत है ... और वह एक बहुत लंबे समय अब ​​के लिए ऐसा किया गया है ... मुझे नहीं पता
वास्तव में साल याद लेकिन मैं स्पष्ट रूप से याद उसके साथ मंच साझा करने
कश्मीरी अलगाववादियों-कश्मीर जैसे बयानों देने का नहीं है
भारत और अलगाववादियों उसकी सराहना कर रहे थे ... वह एक व्यक्ति कौन है
बिल्कुल भारत के साथ कोई संबद्धता ... वह एक मैल है और में गोली हकदार
उसका सर</v>
      </c>
      <c r="C380" s="1" t="s">
        <v>16</v>
      </c>
      <c r="D380" s="1" t="s">
        <v>5</v>
      </c>
    </row>
    <row r="381" spans="1:4" ht="13.2" x14ac:dyDescent="0.25">
      <c r="A381" s="1" t="s">
        <v>387</v>
      </c>
      <c r="B381" t="str">
        <f ca="1">IFERROR(__xludf.DUMMYFUNCTION("GOOGLETRANSLATE(B381,""en"",""hi"")"),"@Pakhi Iren हाय")</f>
        <v>@Pakhi Iren हाय</v>
      </c>
      <c r="C381" s="1" t="s">
        <v>4</v>
      </c>
      <c r="D381" s="1" t="s">
        <v>5</v>
      </c>
    </row>
    <row r="382" spans="1:4" ht="13.2" x14ac:dyDescent="0.25">
      <c r="A382" s="1" t="s">
        <v>388</v>
      </c>
      <c r="B382" t="str">
        <f ca="1">IFERROR(__xludf.DUMMYFUNCTION("GOOGLETRANSLATE(B382,""en"",""hi"")"),"एनएन एन")</f>
        <v>एनएन एन</v>
      </c>
      <c r="C382" s="1" t="s">
        <v>4</v>
      </c>
      <c r="D382" s="1" t="s">
        <v>5</v>
      </c>
    </row>
    <row r="383" spans="1:4" ht="13.2" x14ac:dyDescent="0.25">
      <c r="A383" s="1" t="s">
        <v>389</v>
      </c>
      <c r="B383" t="str">
        <f ca="1">IFERROR(__xludf.DUMMYFUNCTION("GOOGLETRANSLATE(B383,""en"",""hi"")"),"क्यों सब अर्नाब गोस्वामी से पता चलता है एक चिल्ला मैच में बदलना है? !!")</f>
        <v>क्यों सब अर्नाब गोस्वामी से पता चलता है एक चिल्ला मैच में बदलना है? !!</v>
      </c>
      <c r="C383" s="1" t="s">
        <v>4</v>
      </c>
      <c r="D383" s="1" t="s">
        <v>5</v>
      </c>
    </row>
    <row r="384" spans="1:4" ht="13.2" x14ac:dyDescent="0.25">
      <c r="A384" s="1" t="s">
        <v>390</v>
      </c>
      <c r="B384" t="str">
        <f ca="1">IFERROR(__xludf.DUMMYFUNCTION("GOOGLETRANSLATE(B384,""en"",""hi"")"),"awsm स्पष्टीकरण")</f>
        <v>awsm स्पष्टीकरण</v>
      </c>
      <c r="C384" s="1" t="s">
        <v>4</v>
      </c>
      <c r="D384" s="1" t="s">
        <v>5</v>
      </c>
    </row>
    <row r="385" spans="1:4" ht="13.2" x14ac:dyDescent="0.25">
      <c r="A385" s="1" t="s">
        <v>391</v>
      </c>
      <c r="B385" t="str">
        <f ca="1">IFERROR(__xludf.DUMMYFUNCTION("GOOGLETRANSLATE(B385,""en"",""hi"")"),"यह कुछ स्थितियों में शांत नहीं हो सकता है ...... लेकिन यह अच्छा है और अधिक से अधिक है
प्रभाव जब यह एक बारीकी से बुनी समुदाय के भीतर प्रयोग किया जाता है (असली पुरुषों के, की
टाइटन्स) 💯💯💯")</f>
        <v>यह कुछ स्थितियों में शांत नहीं हो सकता है ...... लेकिन यह अच्छा है और अधिक से अधिक है
प्रभाव जब यह एक बारीकी से बुनी समुदाय के भीतर प्रयोग किया जाता है (असली पुरुषों के, की
टाइटन्स) 💯💯💯</v>
      </c>
      <c r="C385" s="1" t="s">
        <v>4</v>
      </c>
      <c r="D385" s="1" t="s">
        <v>5</v>
      </c>
    </row>
    <row r="386" spans="1:4" ht="13.2" x14ac:dyDescent="0.25">
      <c r="A386" s="1" t="s">
        <v>392</v>
      </c>
      <c r="B386" t="str">
        <f ca="1">IFERROR(__xludf.DUMMYFUNCTION("GOOGLETRANSLATE(B386,""en"",""hi"")"),"@Anuradha तिवारी हाँ बेहतर इस तरह के creeps..but यहाँ की अनदेखी करने के यू रिपोर्ट सीएन उसकी
YouTube..as को vidro इस घृणा फैलाने की तरह है ... pl that..if यू तो महसूस करते हैं।
..ignore जो नीचे commnting कर रहे हैं .... जो नहीं कर सकते खोलने उनके minds"&amp;"..n वाट को सुनने
अन्य prson say..let को उन्हें समझने वाट वे परिभाषा fr hv चाहता है
नारीवाद ... मैं मानव सही व्यक्ति नहीं bt किसी भी लिंग के एक समर्थक हूँ ... जो
सही n गलत को समझने के लिए दिमाग है ... लोगों nt जो अनावश्यक
पेचीदा बातें n राजनीति करना मैं ऐस"&amp;"े दोहरे मानक ppl..be नफरत यह एक आदमी
या औरत ..")</f>
        <v>@Anuradha तिवारी हाँ बेहतर इस तरह के creeps..but यहाँ की अनदेखी करने के यू रिपोर्ट सीएन उसकी
YouTube..as को vidro इस घृणा फैलाने की तरह है ... pl that..if यू तो महसूस करते हैं।
..ignore जो नीचे commnting कर रहे हैं .... जो नहीं कर सकते खोलने उनके minds..n वाट को सुनने
अन्य prson say..let को उन्हें समझने वाट वे परिभाषा fr hv चाहता है
नारीवाद ... मैं मानव सही व्यक्ति नहीं bt किसी भी लिंग के एक समर्थक हूँ ... जो
सही n गलत को समझने के लिए दिमाग है ... लोगों nt जो अनावश्यक
पेचीदा बातें n राजनीति करना मैं ऐसे दोहरे मानक ppl..be नफरत यह एक आदमी
या औरत ..</v>
      </c>
      <c r="C386" s="1" t="s">
        <v>35</v>
      </c>
      <c r="D386" s="1" t="s">
        <v>5</v>
      </c>
    </row>
    <row r="387" spans="1:4" ht="13.2" x14ac:dyDescent="0.25">
      <c r="A387" s="1" t="s">
        <v>393</v>
      </c>
      <c r="B387" t="str">
        <f ca="1">IFERROR(__xludf.DUMMYFUNCTION("GOOGLETRANSLATE(B387,""en"",""hi"")"),"लव यू भाई")</f>
        <v>लव यू भाई</v>
      </c>
      <c r="C387" s="1" t="s">
        <v>4</v>
      </c>
      <c r="D387" s="1" t="s">
        <v>5</v>
      </c>
    </row>
    <row r="388" spans="1:4" ht="13.2" x14ac:dyDescent="0.25">
      <c r="A388" s="1" t="s">
        <v>394</v>
      </c>
      <c r="B388" t="str">
        <f ca="1">IFERROR(__xludf.DUMMYFUNCTION("GOOGLETRANSLATE(B388,""en"",""hi"")"),"बंद ... बहुत अच्छा काम सलाम")</f>
        <v>बंद ... बहुत अच्छा काम सलाम</v>
      </c>
      <c r="C388" s="1" t="s">
        <v>4</v>
      </c>
      <c r="D388" s="1" t="s">
        <v>5</v>
      </c>
    </row>
    <row r="389" spans="1:4" ht="13.2" x14ac:dyDescent="0.25">
      <c r="A389" s="1" t="s">
        <v>395</v>
      </c>
      <c r="B389" t="str">
        <f ca="1">IFERROR(__xludf.DUMMYFUNCTION("GOOGLETRANSLATE(B389,""en"",""hi"")"),"गरम")</f>
        <v>गरम</v>
      </c>
      <c r="C389" s="1" t="s">
        <v>4</v>
      </c>
      <c r="D389" s="1" t="s">
        <v>8</v>
      </c>
    </row>
    <row r="390" spans="1:4" ht="13.2" x14ac:dyDescent="0.25">
      <c r="A390" s="1" t="s">
        <v>396</v>
      </c>
      <c r="B390" t="str">
        <f ca="1">IFERROR(__xludf.DUMMYFUNCTION("GOOGLETRANSLATE(B390,""en"",""hi"")"),"जोकर की समीक्षा ..")</f>
        <v>जोकर की समीक्षा ..</v>
      </c>
      <c r="C390" s="1" t="s">
        <v>4</v>
      </c>
      <c r="D390" s="1" t="s">
        <v>5</v>
      </c>
    </row>
    <row r="391" spans="1:4" ht="13.2" x14ac:dyDescent="0.25">
      <c r="A391" s="1" t="s">
        <v>397</v>
      </c>
      <c r="B391" t="str">
        <f ca="1">IFERROR(__xludf.DUMMYFUNCTION("GOOGLETRANSLATE(B391,""en"",""hi"")"),"अच्छा वीडियो 👌")</f>
        <v>अच्छा वीडियो 👌</v>
      </c>
      <c r="C391" s="1" t="s">
        <v>4</v>
      </c>
      <c r="D391" s="1" t="s">
        <v>5</v>
      </c>
    </row>
    <row r="392" spans="1:4" ht="13.2" x14ac:dyDescent="0.25">
      <c r="A392" s="1" t="s">
        <v>398</v>
      </c>
      <c r="B392" t="str">
        <f ca="1">IFERROR(__xludf.DUMMYFUNCTION("GOOGLETRANSLATE(B392,""en"",""hi"")"),"बहुत बढ़िया समीक्षा सर ................ तुम सबसे अच्छा कर रहे हैं ... 👍😎")</f>
        <v>बहुत बढ़िया समीक्षा सर ................ तुम सबसे अच्छा कर रहे हैं ... 👍😎</v>
      </c>
      <c r="C392" s="1" t="s">
        <v>4</v>
      </c>
      <c r="D392" s="1" t="s">
        <v>5</v>
      </c>
    </row>
    <row r="393" spans="1:4" ht="13.2" x14ac:dyDescent="0.25">
      <c r="A393" s="1" t="s">
        <v>399</v>
      </c>
      <c r="B393" t="str">
        <f ca="1">IFERROR(__xludf.DUMMYFUNCTION("GOOGLETRANSLATE(B393,""en"",""hi"")"),"Correct🤗")</f>
        <v>Correct🤗</v>
      </c>
      <c r="C393" s="1" t="s">
        <v>4</v>
      </c>
      <c r="D393" s="1" t="s">
        <v>5</v>
      </c>
    </row>
    <row r="394" spans="1:4" ht="13.2" x14ac:dyDescent="0.25">
      <c r="A394" s="1" t="s">
        <v>400</v>
      </c>
      <c r="B394" t="str">
        <f ca="1">IFERROR(__xludf.DUMMYFUNCTION("GOOGLETRANSLATE(B394,""en"",""hi"")"),"सभी युवाओं को इस वीडियो को देखने चाहिए ..")</f>
        <v>सभी युवाओं को इस वीडियो को देखने चाहिए ..</v>
      </c>
      <c r="C394" s="1" t="s">
        <v>4</v>
      </c>
      <c r="D394" s="1" t="s">
        <v>5</v>
      </c>
    </row>
    <row r="395" spans="1:4" ht="13.2" x14ac:dyDescent="0.25">
      <c r="A395" s="1" t="s">
        <v>401</v>
      </c>
      <c r="B395" t="str">
        <f ca="1">IFERROR(__xludf.DUMMYFUNCTION("GOOGLETRANSLATE(B395,""en"",""hi"")"),"प्यार अपनी समीक्षाएं साहब 😉")</f>
        <v>प्यार अपनी समीक्षाएं साहब 😉</v>
      </c>
      <c r="C395" s="1" t="s">
        <v>4</v>
      </c>
      <c r="D395" s="1" t="s">
        <v>5</v>
      </c>
    </row>
    <row r="396" spans="1:4" ht="13.2" x14ac:dyDescent="0.25">
      <c r="A396" s="1" t="s">
        <v>402</v>
      </c>
      <c r="B396" t="str">
        <f ca="1">IFERROR(__xludf.DUMMYFUNCTION("GOOGLETRANSLATE(B396,""en"",""hi"")"),"बहुत अच्छी तरह से वीडियो विच्छेदित ...")</f>
        <v>बहुत अच्छी तरह से वीडियो विच्छेदित ...</v>
      </c>
      <c r="C396" s="1" t="s">
        <v>4</v>
      </c>
      <c r="D396" s="1" t="s">
        <v>5</v>
      </c>
    </row>
    <row r="397" spans="1:4" ht="13.2" x14ac:dyDescent="0.25">
      <c r="A397" s="1" t="s">
        <v>403</v>
      </c>
      <c r="B397" t="str">
        <f ca="1">IFERROR(__xludf.DUMMYFUNCTION("GOOGLETRANSLATE(B397,""en"",""hi"")"),"कबीर सिंह और नारीवादियों दोनों समूह एक hypersexualised संस्कृति के परिणाम कर रहे हैं
उदारवादी द्वारा बनाई गई।")</f>
        <v>कबीर सिंह और नारीवादियों दोनों समूह एक hypersexualised संस्कृति के परिणाम कर रहे हैं
उदारवादी द्वारा बनाई गई।</v>
      </c>
      <c r="C397" s="1" t="s">
        <v>16</v>
      </c>
      <c r="D397" s="1" t="s">
        <v>5</v>
      </c>
    </row>
    <row r="398" spans="1:4" ht="13.2" x14ac:dyDescent="0.25">
      <c r="A398" s="1" t="s">
        <v>404</v>
      </c>
      <c r="B398" t="str">
        <f ca="1">IFERROR(__xludf.DUMMYFUNCTION("GOOGLETRANSLATE(B398,""en"",""hi"")"),"@Riya रॉय सही")</f>
        <v>@Riya रॉय सही</v>
      </c>
      <c r="C398" s="1" t="s">
        <v>4</v>
      </c>
      <c r="D398" s="1" t="s">
        <v>5</v>
      </c>
    </row>
    <row r="399" spans="1:4" ht="13.2" x14ac:dyDescent="0.25">
      <c r="A399" s="1" t="s">
        <v>405</v>
      </c>
      <c r="B399" t="str">
        <f ca="1">IFERROR(__xludf.DUMMYFUNCTION("GOOGLETRANSLATE(B399,""en"",""hi"")"),"हाय पारिजात वापस कॉल 9740779554")</f>
        <v>हाय पारिजात वापस कॉल 9740779554</v>
      </c>
      <c r="C399" s="1" t="s">
        <v>4</v>
      </c>
      <c r="D399" s="1" t="s">
        <v>5</v>
      </c>
    </row>
    <row r="400" spans="1:4" ht="13.2" x14ac:dyDescent="0.25">
      <c r="A400" s="1" t="s">
        <v>406</v>
      </c>
      <c r="B400" t="str">
        <f ca="1">IFERROR(__xludf.DUMMYFUNCTION("GOOGLETRANSLATE(B400,""en"",""hi"")"),"औरत कोस एक परिवार मूल्य है?")</f>
        <v>औरत कोस एक परिवार मूल्य है?</v>
      </c>
      <c r="C400" s="1" t="s">
        <v>4</v>
      </c>
      <c r="D400" s="1" t="s">
        <v>5</v>
      </c>
    </row>
    <row r="401" spans="1:4" ht="13.2" x14ac:dyDescent="0.25">
      <c r="A401" s="1" t="s">
        <v>407</v>
      </c>
      <c r="B401" t="str">
        <f ca="1">IFERROR(__xludf.DUMMYFUNCTION("GOOGLETRANSLATE(B401,""en"",""hi"")"),"लेकिन यहाँ विपरीत भाई है .. मामला अगर गलत तो महिलाओं को सजा नहीं है। में
अतिरिक्त पुरुषों एक बहुत सामना करना पड़ा है")</f>
        <v>लेकिन यहाँ विपरीत भाई है .. मामला अगर गलत तो महिलाओं को सजा नहीं है। में
अतिरिक्त पुरुषों एक बहुत सामना करना पड़ा है</v>
      </c>
      <c r="C401" s="1" t="s">
        <v>4</v>
      </c>
      <c r="D401" s="1" t="s">
        <v>5</v>
      </c>
    </row>
    <row r="402" spans="1:4" ht="13.2" x14ac:dyDescent="0.25">
      <c r="A402" s="1" t="s">
        <v>408</v>
      </c>
      <c r="B402" t="str">
        <f ca="1">IFERROR(__xludf.DUMMYFUNCTION("GOOGLETRANSLATE(B402,""en"",""hi"")"),"ये बकवास विपक्ष सिर्फ विरोध पैसे के गरीब लोगों को वंचित कर रहे हैं
यह। वे शर्मनाक हैं")</f>
        <v>ये बकवास विपक्ष सिर्फ विरोध पैसे के गरीब लोगों को वंचित कर रहे हैं
यह। वे शर्मनाक हैं</v>
      </c>
      <c r="C402" s="1" t="s">
        <v>4</v>
      </c>
      <c r="D402" s="1" t="s">
        <v>5</v>
      </c>
    </row>
    <row r="403" spans="1:4" ht="13.2" x14ac:dyDescent="0.25">
      <c r="A403" s="1" t="s">
        <v>409</v>
      </c>
      <c r="B403" t="str">
        <f ca="1">IFERROR(__xludf.DUMMYFUNCTION("GOOGLETRANSLATE(B403,""en"",""hi"")"),"जिले मां फू बकवास * ******")</f>
        <v>जिले मां फू बकवास * ******</v>
      </c>
      <c r="C403" s="1" t="s">
        <v>16</v>
      </c>
      <c r="D403" s="1" t="s">
        <v>8</v>
      </c>
    </row>
    <row r="404" spans="1:4" ht="13.2" x14ac:dyDescent="0.25">
      <c r="A404" s="1" t="s">
        <v>410</v>
      </c>
      <c r="B404" t="str">
        <f ca="1">IFERROR(__xludf.DUMMYFUNCTION("GOOGLETRANSLATE(B404,""en"",""hi"")"),"libtards की तरह दिखता है केवल फिल्मों में विषाक्त स्त्रीत्व से एक हार्ड पर मिलता है
कहां है
औरत हिट पुरुषों,
पुरुषों राय अस्वीकार करते हैं,
उनके रिश्तों को नष्ट,
वेश्या के आसपास पीने, धूम्रपान, ड्रग्स और कई के साथ नींद पर उतर रहे
भागीदारों ...
यही कारण"&amp;" है कि सशक्तिकरण है कि उदारवादी चाहते हैं ... 🤦")</f>
        <v>libtards की तरह दिखता है केवल फिल्मों में विषाक्त स्त्रीत्व से एक हार्ड पर मिलता है
कहां है
औरत हिट पुरुषों,
पुरुषों राय अस्वीकार करते हैं,
उनके रिश्तों को नष्ट,
वेश्या के आसपास पीने, धूम्रपान, ड्रग्स और कई के साथ नींद पर उतर रहे
भागीदारों ...
यही कारण है कि सशक्तिकरण है कि उदारवादी चाहते हैं ... 🤦</v>
      </c>
      <c r="C404" s="1" t="s">
        <v>16</v>
      </c>
      <c r="D404" s="1" t="s">
        <v>8</v>
      </c>
    </row>
    <row r="405" spans="1:4" ht="13.2" x14ac:dyDescent="0.25">
      <c r="A405" s="1" t="s">
        <v>411</v>
      </c>
      <c r="B405" t="str">
        <f ca="1">IFERROR(__xludf.DUMMYFUNCTION("GOOGLETRANSLATE(B405,""en"",""hi"")"),"राज़ पत्र वह सच रंगा और बिल्ला बोल रहा है ,,,")</f>
        <v>राज़ पत्र वह सच रंगा और बिल्ला बोल रहा है ,,,</v>
      </c>
      <c r="C405" s="1" t="s">
        <v>4</v>
      </c>
      <c r="D405" s="1" t="s">
        <v>5</v>
      </c>
    </row>
    <row r="406" spans="1:4" ht="13.2" x14ac:dyDescent="0.25">
      <c r="A406" s="1" t="s">
        <v>412</v>
      </c>
      <c r="B406" t="str">
        <f ca="1">IFERROR(__xludf.DUMMYFUNCTION("GOOGLETRANSLATE(B406,""en"",""hi"")"),"जब यू एक बुद्धिमान समीक्षक प्यार है यू भाई")</f>
        <v>जब यू एक बुद्धिमान समीक्षक प्यार है यू भाई</v>
      </c>
      <c r="C406" s="1" t="s">
        <v>4</v>
      </c>
      <c r="D406" s="1" t="s">
        <v>5</v>
      </c>
    </row>
    <row r="407" spans="1:4" ht="13.2" x14ac:dyDescent="0.25">
      <c r="A407" s="1" t="s">
        <v>413</v>
      </c>
      <c r="B407" t="str">
        <f ca="1">IFERROR(__xludf.DUMMYFUNCTION("GOOGLETRANSLATE(B407,""en"",""hi"")"),"Arundhathi रॉय India.Gazette का हिस्सा प्रकाशित किया जाना चाहिए नहीं है।")</f>
        <v>Arundhathi रॉय India.Gazette का हिस्सा प्रकाशित किया जाना चाहिए नहीं है।</v>
      </c>
      <c r="C407" s="1" t="s">
        <v>4</v>
      </c>
      <c r="D407" s="1" t="s">
        <v>5</v>
      </c>
    </row>
    <row r="408" spans="1:4" ht="13.2" x14ac:dyDescent="0.25">
      <c r="A408" s="1" t="s">
        <v>414</v>
      </c>
      <c r="B408" t="str">
        <f ca="1">IFERROR(__xludf.DUMMYFUNCTION("GOOGLETRANSLATE(B408,""en"",""hi"")"),"मैं तेलुगू (तेलंगाना) से हूँ।
भले ही मैं एक तेलुगू हूँ
मैं कबीर सिंह देख सकते हैं और मैं फिल्म से प्यार है।
आपकी समीक्षा fantastik👌👌👌👏👏👏 है।
सोच के अपने तरीके से exelent👍 है।")</f>
        <v>मैं तेलुगू (तेलंगाना) से हूँ।
भले ही मैं एक तेलुगू हूँ
मैं कबीर सिंह देख सकते हैं और मैं फिल्म से प्यार है।
आपकी समीक्षा fantastik👌👌👌👏👏👏 है।
सोच के अपने तरीके से exelent👍 है।</v>
      </c>
      <c r="C408" s="1" t="s">
        <v>4</v>
      </c>
      <c r="D408" s="1" t="s">
        <v>5</v>
      </c>
    </row>
    <row r="409" spans="1:4" ht="13.2" x14ac:dyDescent="0.25">
      <c r="A409" s="1" t="s">
        <v>415</v>
      </c>
      <c r="B409" t="str">
        <f ca="1">IFERROR(__xludf.DUMMYFUNCTION("GOOGLETRANSLATE(B409,""en"",""hi"")"),"आप फिल्म नहीं देखा और बचाया है जब जाने के लिए घड़ी जोकर 299 रुपये
बजाय ... PROFIT😎")</f>
        <v>आप फिल्म नहीं देखा और बचाया है जब जाने के लिए घड़ी जोकर 299 रुपये
बजाय ... PROFIT😎</v>
      </c>
      <c r="C409" s="1" t="s">
        <v>4</v>
      </c>
      <c r="D409" s="1" t="s">
        <v>5</v>
      </c>
    </row>
    <row r="410" spans="1:4" ht="13.2" x14ac:dyDescent="0.25">
      <c r="A410" s="1" t="s">
        <v>416</v>
      </c>
      <c r="B410" t="str">
        <f ca="1">IFERROR(__xludf.DUMMYFUNCTION("GOOGLETRANSLATE(B410,""en"",""hi"")"),"रामू बुरी लड़की मोंदोल")</f>
        <v>रामू बुरी लड़की मोंदोल</v>
      </c>
      <c r="C410" s="1" t="s">
        <v>16</v>
      </c>
      <c r="D410" s="1" t="s">
        <v>5</v>
      </c>
    </row>
    <row r="411" spans="1:4" ht="13.2" x14ac:dyDescent="0.25">
      <c r="A411" s="1" t="s">
        <v>417</v>
      </c>
      <c r="B411" t="str">
        <f ca="1">IFERROR(__xludf.DUMMYFUNCTION("GOOGLETRANSLATE(B411,""en"",""hi"")"),"मैं भी आप पर थूक नहीं होगा यदि आप आग पर थे।")</f>
        <v>मैं भी आप पर थूक नहीं होगा यदि आप आग पर थे।</v>
      </c>
      <c r="C411" s="1" t="s">
        <v>16</v>
      </c>
      <c r="D411" s="1" t="s">
        <v>5</v>
      </c>
    </row>
    <row r="412" spans="1:4" ht="13.2" x14ac:dyDescent="0.25">
      <c r="A412" s="1" t="s">
        <v>418</v>
      </c>
      <c r="B412" t="str">
        <f ca="1">IFERROR(__xludf.DUMMYFUNCTION("GOOGLETRANSLATE(B412,""en"",""hi"")"),"यू आर wsam लोग वास्तव में मैं उर पसंद किए गए वीडियो ... बस wowwwww😄😄😄")</f>
        <v>यू आर wsam लोग वास्तव में मैं उर पसंद किए गए वीडियो ... बस wowwwww😄😄😄</v>
      </c>
      <c r="C412" s="1" t="s">
        <v>4</v>
      </c>
      <c r="D412" s="1" t="s">
        <v>5</v>
      </c>
    </row>
    <row r="413" spans="1:4" ht="13.2" x14ac:dyDescent="0.25">
      <c r="A413" s="1" t="s">
        <v>419</v>
      </c>
      <c r="B413" t="str">
        <f ca="1">IFERROR(__xludf.DUMMYFUNCTION("GOOGLETRANSLATE(B413,""en"",""hi"")"),"अच्छा Neus")</f>
        <v>अच्छा Neus</v>
      </c>
      <c r="C413" s="1" t="s">
        <v>4</v>
      </c>
      <c r="D413" s="1" t="s">
        <v>5</v>
      </c>
    </row>
    <row r="414" spans="1:4" ht="13.2" x14ac:dyDescent="0.25">
      <c r="A414" s="1" t="s">
        <v>420</v>
      </c>
      <c r="B414" t="str">
        <f ca="1">IFERROR(__xludf.DUMMYFUNCTION("GOOGLETRANSLATE(B414,""en"",""hi"")"),"गणतंत्र के अलावा अन्य संगी चैनल के लिए नाम परिवर्तित करें")</f>
        <v>गणतंत्र के अलावा अन्य संगी चैनल के लिए नाम परिवर्तित करें</v>
      </c>
      <c r="C414" s="1" t="s">
        <v>4</v>
      </c>
      <c r="D414" s="1" t="s">
        <v>5</v>
      </c>
    </row>
    <row r="415" spans="1:4" ht="13.2" x14ac:dyDescent="0.25">
      <c r="A415" s="1" t="s">
        <v>421</v>
      </c>
      <c r="B415" t="str">
        <f ca="1">IFERROR(__xludf.DUMMYFUNCTION("GOOGLETRANSLATE(B415,""en"",""hi"")"),"बहुत बढ़िया स्पष्टीकरण सर ... बिग fannn 😍😍😍😍")</f>
        <v>बहुत बढ़िया स्पष्टीकरण सर ... बिग fannn 😍😍😍😍</v>
      </c>
      <c r="C415" s="1" t="s">
        <v>4</v>
      </c>
      <c r="D415" s="1" t="s">
        <v>5</v>
      </c>
    </row>
    <row r="416" spans="1:4" ht="13.2" x14ac:dyDescent="0.25">
      <c r="A416" s="1" t="s">
        <v>422</v>
      </c>
      <c r="B416" t="str">
        <f ca="1">IFERROR(__xludf.DUMMYFUNCTION("GOOGLETRANSLATE(B416,""en"",""hi"")"),"मैं यू के लिए इंतजार हूँ यह मेरा संपर्क नहीं 8810601359 है")</f>
        <v>मैं यू के लिए इंतजार हूँ यह मेरा संपर्क नहीं 8810601359 है</v>
      </c>
      <c r="C416" s="1" t="s">
        <v>4</v>
      </c>
      <c r="D416" s="1" t="s">
        <v>5</v>
      </c>
    </row>
    <row r="417" spans="1:4" ht="13.2" x14ac:dyDescent="0.25">
      <c r="A417" s="1" t="s">
        <v>423</v>
      </c>
      <c r="B417" t="str">
        <f ca="1">IFERROR(__xludf.DUMMYFUNCTION("GOOGLETRANSLATE(B417,""en"",""hi"")"),"कौन इस ढीला kastoori😆😆😆 फोन")</f>
        <v>कौन इस ढीला kastoori😆😆😆 फोन</v>
      </c>
      <c r="C417" s="1" t="s">
        <v>4</v>
      </c>
      <c r="D417" s="1" t="s">
        <v>5</v>
      </c>
    </row>
    <row r="418" spans="1:4" ht="13.2" x14ac:dyDescent="0.25">
      <c r="A418" s="1" t="s">
        <v>424</v>
      </c>
      <c r="B418" t="str">
        <f ca="1">IFERROR(__xludf.DUMMYFUNCTION("GOOGLETRANSLATE(B418,""en"",""hi"")"),"जाओ migtow")</f>
        <v>जाओ migtow</v>
      </c>
      <c r="C418" s="1" t="s">
        <v>4</v>
      </c>
      <c r="D418" s="1" t="s">
        <v>5</v>
      </c>
    </row>
    <row r="419" spans="1:4" ht="13.2" x14ac:dyDescent="0.25">
      <c r="A419" s="1" t="s">
        <v>425</v>
      </c>
      <c r="B419" t="str">
        <f ca="1">IFERROR(__xludf.DUMMYFUNCTION("GOOGLETRANSLATE(B419,""en"",""hi"")"),"Begger पर arundhathi..shame")</f>
        <v>Begger पर arundhathi..shame</v>
      </c>
      <c r="C419" s="1" t="s">
        <v>4</v>
      </c>
      <c r="D419" s="1" t="s">
        <v>5</v>
      </c>
    </row>
    <row r="420" spans="1:4" ht="13.2" x14ac:dyDescent="0.25">
      <c r="A420" s="1" t="s">
        <v>426</v>
      </c>
      <c r="B420" t="str">
        <f ca="1">IFERROR(__xludf.DUMMYFUNCTION("GOOGLETRANSLATE(B420,""en"",""hi"")"),"[00:30] (https://www.youtube.com/watch?v=N_ZMfQMZos0&amp;t=0m30s) हाँ हाँ आप कर रहे हैं
🤣🤣👍
प्यार फिर भाई।")</f>
        <v>[00:30] (https://www.youtube.com/watch?v=N_ZMfQMZos0&amp;t=0m30s) हाँ हाँ आप कर रहे हैं
🤣🤣👍
प्यार फिर भाई।</v>
      </c>
      <c r="C420" s="1" t="s">
        <v>4</v>
      </c>
      <c r="D420" s="1" t="s">
        <v>5</v>
      </c>
    </row>
    <row r="421" spans="1:4" ht="13.2" x14ac:dyDescent="0.25">
      <c r="A421" s="1" t="s">
        <v>427</v>
      </c>
      <c r="B421" t="str">
        <f ca="1">IFERROR(__xludf.DUMMYFUNCTION("GOOGLETRANSLATE(B421,""en"",""hi"")"),"राइट वर्ष धन्यवाद ❤️")</f>
        <v>राइट वर्ष धन्यवाद ❤️</v>
      </c>
      <c r="C421" s="1" t="s">
        <v>4</v>
      </c>
      <c r="D421" s="1" t="s">
        <v>5</v>
      </c>
    </row>
    <row r="422" spans="1:4" ht="13.2" x14ac:dyDescent="0.25">
      <c r="A422" s="1" t="s">
        <v>428</v>
      </c>
      <c r="B422" t="str">
        <f ca="1">IFERROR(__xludf.DUMMYFUNCTION("GOOGLETRANSLATE(B422,""en"",""hi"")"),"जहांगीर सही काम किया। वह अपने परिवार की हत्या के लिए जिम्मेदार है।
अंत में वह एक सबक सिखाया गया है।")</f>
        <v>जहांगीर सही काम किया। वह अपने परिवार की हत्या के लिए जिम्मेदार है।
अंत में वह एक सबक सिखाया गया है।</v>
      </c>
      <c r="C422" s="1" t="s">
        <v>4</v>
      </c>
      <c r="D422" s="1" t="s">
        <v>5</v>
      </c>
    </row>
    <row r="423" spans="1:4" ht="13.2" x14ac:dyDescent="0.25">
      <c r="A423" s="1" t="s">
        <v>429</v>
      </c>
      <c r="B423" t="str">
        <f ca="1">IFERROR(__xludf.DUMMYFUNCTION("GOOGLETRANSLATE(B423,""en"",""hi"")"),"असल में, हम डॉक्टरों केवल गीत और कहा कि फिल्म में शाहिद अभिनय प्यार करता था। अन्य में
पहलुओं, यह सिर्फ एक और ठेठ बॉलीवुड फिल्म और कुछ नहीं की तरह था।")</f>
        <v>असल में, हम डॉक्टरों केवल गीत और कहा कि फिल्म में शाहिद अभिनय प्यार करता था। अन्य में
पहलुओं, यह सिर्फ एक और ठेठ बॉलीवुड फिल्म और कुछ नहीं की तरह था।</v>
      </c>
      <c r="C423" s="1" t="s">
        <v>4</v>
      </c>
      <c r="D423" s="1" t="s">
        <v>5</v>
      </c>
    </row>
    <row r="424" spans="1:4" ht="13.2" x14ac:dyDescent="0.25">
      <c r="A424" s="1" t="s">
        <v>430</v>
      </c>
      <c r="B424" t="str">
        <f ca="1">IFERROR(__xludf.DUMMYFUNCTION("GOOGLETRANSLATE(B424,""en"",""hi"")"),"अच्छा ..")</f>
        <v>अच्छा ..</v>
      </c>
      <c r="C424" s="1" t="s">
        <v>4</v>
      </c>
      <c r="D424" s="1" t="s">
        <v>5</v>
      </c>
    </row>
    <row r="425" spans="1:4" ht="13.2" x14ac:dyDescent="0.25">
      <c r="A425" s="1" t="s">
        <v>431</v>
      </c>
      <c r="B425" t="str">
        <f ca="1">IFERROR(__xludf.DUMMYFUNCTION("GOOGLETRANSLATE(B425,""en"",""hi"")"),"गोलों का अंतर भाई")</f>
        <v>गोलों का अंतर भाई</v>
      </c>
      <c r="C425" s="1" t="s">
        <v>4</v>
      </c>
      <c r="D425" s="1" t="s">
        <v>5</v>
      </c>
    </row>
    <row r="426" spans="1:4" ht="13.2" x14ac:dyDescent="0.25">
      <c r="A426" s="1" t="s">
        <v>432</v>
      </c>
      <c r="B426" t="str">
        <f ca="1">IFERROR(__xludf.DUMMYFUNCTION("GOOGLETRANSLATE(B426,""en"",""hi"")"),"अभी तक फिल्म नहीं देखा लेकिन कुछ साक्षात्कारों आदि देख चुके हैं। मैं तो बस करना चाहता हूं
एक बात बो । एक रिश्ते में कुछ बातें की तरह निश्चित रूप से विषाक्त कर रहे हैं
शारीरिक शोषण । कोई फर्क नहीं पड़ता पुरुष यह करता है या लड़की यह अभी भी अगर
गलत । हो सकता"&amp;" है फिल्म कबीर की कार्रवाई का औचित्य साबित नहीं किया था लेकिन निर्देशक किया।
उन्होंने कहा कि दोनों साथियों की तरह कुछ प्रत्येक को छूने के लिए स्वतंत्रता होनी चाहिए
अन्य और भी थप्पड़ और उनका गुस्सा आदि मेरे लिए जो गलत अनुसार है व्यक्त!
और मैं wiith कैसे वह"&amp;" यह औचित्य साबित करने की कोशिश की एक समस्या है। दृश्य माना जाता है
शो कैसे चरित्र स्थिति को संभाला है कि यह कैसे नहीं संभाला जाना चाहिए और करने के लिए
यह न्यायोचित ठहरा बाद करता है।")</f>
        <v>अभी तक फिल्म नहीं देखा लेकिन कुछ साक्षात्कारों आदि देख चुके हैं। मैं तो बस करना चाहता हूं
एक बात बो । एक रिश्ते में कुछ बातें की तरह निश्चित रूप से विषाक्त कर रहे हैं
शारीरिक शोषण । कोई फर्क नहीं पड़ता पुरुष यह करता है या लड़की यह अभी भी अगर
गलत । हो सकता है फिल्म कबीर की कार्रवाई का औचित्य साबित नहीं किया था लेकिन निर्देशक किया।
उन्होंने कहा कि दोनों साथियों की तरह कुछ प्रत्येक को छूने के लिए स्वतंत्रता होनी चाहिए
अन्य और भी थप्पड़ और उनका गुस्सा आदि मेरे लिए जो गलत अनुसार है व्यक्त!
और मैं wiith कैसे वह यह औचित्य साबित करने की कोशिश की एक समस्या है। दृश्य माना जाता है
शो कैसे चरित्र स्थिति को संभाला है कि यह कैसे नहीं संभाला जाना चाहिए और करने के लिए
यह न्यायोचित ठहरा बाद करता है।</v>
      </c>
      <c r="C426" s="1" t="s">
        <v>35</v>
      </c>
      <c r="D426" s="1" t="s">
        <v>5</v>
      </c>
    </row>
    <row r="427" spans="1:4" ht="13.2" x14ac:dyDescent="0.25">
      <c r="A427" s="1" t="s">
        <v>433</v>
      </c>
      <c r="B427" t="str">
        <f ca="1">IFERROR(__xludf.DUMMYFUNCTION("GOOGLETRANSLATE(B427,""en"",""hi"")"),"अच्छा विश्लेषण 👍")</f>
        <v>अच्छा विश्लेषण 👍</v>
      </c>
      <c r="C427" s="1" t="s">
        <v>4</v>
      </c>
      <c r="D427" s="1" t="s">
        <v>5</v>
      </c>
    </row>
    <row r="428" spans="1:4" ht="13.2" x14ac:dyDescent="0.25">
      <c r="A428" s="1" t="s">
        <v>434</v>
      </c>
      <c r="B428" t="str">
        <f ca="1">IFERROR(__xludf.DUMMYFUNCTION("GOOGLETRANSLATE(B428,""en"",""hi"")"),"अंत में यू अपलोड जो मैं चाहता था")</f>
        <v>अंत में यू अपलोड जो मैं चाहता था</v>
      </c>
      <c r="C428" s="1" t="s">
        <v>4</v>
      </c>
      <c r="D428" s="1" t="s">
        <v>5</v>
      </c>
    </row>
    <row r="429" spans="1:4" ht="13.2" x14ac:dyDescent="0.25">
      <c r="A429" s="1" t="s">
        <v>435</v>
      </c>
      <c r="B429" t="str">
        <f ca="1">IFERROR(__xludf.DUMMYFUNCTION("GOOGLETRANSLATE(B429,""en"",""hi"")"),"इस महिला (Arundati रॉय) को देखने के लिए झूठ करने के लिए लोगों को भड़काने परेशान और
नकली विवरण प्रदान करें।
वह राष्ट्र के लिए एक अपमान है।
वह अनुकरणीय सजा दी जानी चाहिए ताकि गुमराह करने से दूसरों को रोकने के लिए
लोग।")</f>
        <v>इस महिला (Arundati रॉय) को देखने के लिए झूठ करने के लिए लोगों को भड़काने परेशान और
नकली विवरण प्रदान करें।
वह राष्ट्र के लिए एक अपमान है।
वह अनुकरणीय सजा दी जानी चाहिए ताकि गुमराह करने से दूसरों को रोकने के लिए
लोग।</v>
      </c>
      <c r="C429" s="1" t="s">
        <v>16</v>
      </c>
      <c r="D429" s="1" t="s">
        <v>5</v>
      </c>
    </row>
    <row r="430" spans="1:4" ht="13.2" x14ac:dyDescent="0.25">
      <c r="A430" s="1" t="s">
        <v>436</v>
      </c>
      <c r="B430" t="str">
        <f ca="1">IFERROR(__xludf.DUMMYFUNCTION("GOOGLETRANSLATE(B430,""en"",""hi"")"),"फिल्म साथी साक्षात्कार में उन नकली आलोचना कुचल निर्देशित
अब हम जानते हैं कि जहां अर्जुन रेड्डी या कबीर सिंह caracter से आया")</f>
        <v>फिल्म साथी साक्षात्कार में उन नकली आलोचना कुचल निर्देशित
अब हम जानते हैं कि जहां अर्जुन रेड्डी या कबीर सिंह caracter से आया</v>
      </c>
      <c r="C430" s="1" t="s">
        <v>4</v>
      </c>
      <c r="D430" s="1" t="s">
        <v>5</v>
      </c>
    </row>
    <row r="431" spans="1:4" ht="13.2" x14ac:dyDescent="0.25">
      <c r="A431" s="1" t="s">
        <v>437</v>
      </c>
      <c r="B431" t="str">
        <f ca="1">IFERROR(__xludf.DUMMYFUNCTION("GOOGLETRANSLATE(B431,""en"",""hi"")"),"साही h..but फिल्म के लिए बल्ले है एक problem..i gurante आप")</f>
        <v>साही h..but फिल्म के लिए बल्ले है एक problem..i gurante आप</v>
      </c>
      <c r="C431" s="1" t="s">
        <v>35</v>
      </c>
      <c r="D431" s="1" t="s">
        <v>5</v>
      </c>
    </row>
    <row r="432" spans="1:4" ht="13.2" x14ac:dyDescent="0.25">
      <c r="A432" s="1" t="s">
        <v>438</v>
      </c>
      <c r="B432" t="str">
        <f ca="1">IFERROR(__xludf.DUMMYFUNCTION("GOOGLETRANSLATE(B432,""en"",""hi"")"),"अच्छा समीक्षा 👍")</f>
        <v>अच्छा समीक्षा 👍</v>
      </c>
      <c r="C432" s="1" t="s">
        <v>4</v>
      </c>
      <c r="D432" s="1" t="s">
        <v>5</v>
      </c>
    </row>
    <row r="433" spans="1:4" ht="13.2" x14ac:dyDescent="0.25">
      <c r="A433" s="1" t="s">
        <v>439</v>
      </c>
      <c r="B433" t="str">
        <f ca="1">IFERROR(__xludf.DUMMYFUNCTION("GOOGLETRANSLATE(B433,""en"",""hi"")"),"भारत में मुस्लिम लोगों पर कुछ हमलों हैं, लेकिन अब आप चुप हैं।
क्यूं कर???? कुछ भी हिंदू धर्म के खिलाफ जाता है, तो आप गुस्से में, मेकअप वीडियो प्राप्त लेकिन अब
क्या प्रतीक Borade हुआ ???? मैं तुम्हें जवाब देंगे लगता है")</f>
        <v>भारत में मुस्लिम लोगों पर कुछ हमलों हैं, लेकिन अब आप चुप हैं।
क्यूं कर???? कुछ भी हिंदू धर्म के खिलाफ जाता है, तो आप गुस्से में, मेकअप वीडियो प्राप्त लेकिन अब
क्या प्रतीक Borade हुआ ???? मैं तुम्हें जवाब देंगे लगता है</v>
      </c>
      <c r="C433" s="1" t="s">
        <v>16</v>
      </c>
      <c r="D433" s="1" t="s">
        <v>5</v>
      </c>
    </row>
    <row r="434" spans="1:4" ht="13.2" x14ac:dyDescent="0.25">
      <c r="A434" s="1" t="s">
        <v>440</v>
      </c>
      <c r="B434" t="str">
        <f ca="1">IFERROR(__xludf.DUMMYFUNCTION("GOOGLETRANSLATE(B434,""en"",""hi"")"),"बेस्ट समीक्षा ..... 👌👌")</f>
        <v>बेस्ट समीक्षा ..... 👌👌</v>
      </c>
      <c r="C434" s="1" t="s">
        <v>4</v>
      </c>
      <c r="D434" s="1" t="s">
        <v>5</v>
      </c>
    </row>
    <row r="435" spans="1:4" ht="13.2" x14ac:dyDescent="0.25">
      <c r="A435" s="1" t="s">
        <v>441</v>
      </c>
      <c r="B435" t="str">
        <f ca="1">IFERROR(__xludf.DUMMYFUNCTION("GOOGLETRANSLATE(B435,""en"",""hi"")"),"यह फिल्म इसलिए क्योंकि यह एक और पक्ष है चेहरा यह कोई इसे छिपाने वास्तविकता है
coine की तो plz न्याय और समाज की वास्तविकता नहीं है।
लगभग 5/10 लड़कियों दैनिक भी सामना करना पड़ता है इस और कभी कभी लड़कियों हावी उसके
साथी
इतना plz इस समाज का एक हिस्सा हम भी इस"&amp;"े का एक हिस्सा afterll इसे स्वीकार है।")</f>
        <v>यह फिल्म इसलिए क्योंकि यह एक और पक्ष है चेहरा यह कोई इसे छिपाने वास्तविकता है
coine की तो plz न्याय और समाज की वास्तविकता नहीं है।
लगभग 5/10 लड़कियों दैनिक भी सामना करना पड़ता है इस और कभी कभी लड़कियों हावी उसके
साथी
इतना plz इस समाज का एक हिस्सा हम भी इसे का एक हिस्सा afterll इसे स्वीकार है।</v>
      </c>
      <c r="C435" s="1" t="s">
        <v>35</v>
      </c>
      <c r="D435" s="1" t="s">
        <v>5</v>
      </c>
    </row>
    <row r="436" spans="1:4" ht="13.2" x14ac:dyDescent="0.25">
      <c r="A436" s="1" t="s">
        <v>442</v>
      </c>
      <c r="B436" t="str">
        <f ca="1">IFERROR(__xludf.DUMMYFUNCTION("GOOGLETRANSLATE(B436,""en"",""hi"")"),"सीमा सड़क संगठन पर बैंग")</f>
        <v>सीमा सड़क संगठन पर बैंग</v>
      </c>
      <c r="C436" s="1" t="s">
        <v>4</v>
      </c>
      <c r="D436" s="1" t="s">
        <v>5</v>
      </c>
    </row>
    <row r="437" spans="1:4" ht="13.2" x14ac:dyDescent="0.25">
      <c r="A437" s="1" t="s">
        <v>443</v>
      </c>
      <c r="B437" t="str">
        <f ca="1">IFERROR(__xludf.DUMMYFUNCTION("GOOGLETRANSLATE(B437,""en"",""hi"")"),"हाँ अपनी एक भयानक फिल्म")</f>
        <v>हाँ अपनी एक भयानक फिल्म</v>
      </c>
      <c r="C437" s="1" t="s">
        <v>4</v>
      </c>
      <c r="D437" s="1" t="s">
        <v>5</v>
      </c>
    </row>
    <row r="438" spans="1:4" ht="13.2" x14ac:dyDescent="0.25">
      <c r="A438" s="1" t="s">
        <v>444</v>
      </c>
      <c r="B438" t="str">
        <f ca="1">IFERROR(__xludf.DUMMYFUNCTION("GOOGLETRANSLATE(B438,""en"",""hi"")"),"मूवी कमाल था .. 👌 शाहिद का अभिनय बहुत बढ़िया था। बारे में Everythimg
फिल्म भयानक है।
उन तथाकथित मूर्खतापूर्ण नारीवादी मंद कर रहे हैं। यही कारण है कि इस फिल्म की dumbass सुचरिता
साथी कबीर सिंह लेकिन यह है कि कमीने के बारे में बेवकूफ बातें भौंकने रखा
पसंद "&amp;"आया नवाजुद्दीन की रमन राघव। क्या एक कमबख्त वह पाखंडी है।
तथाकथित उन मूर्खतापूर्ण नारीवादी चार अधिक शॉट पसंद आया लेकिन नफरत कबीर सिंह।
Kamaal ke हाई लोग इन chutiye। Bhaad mein गये Chutiye ऐसे ..")</f>
        <v>मूवी कमाल था .. 👌 शाहिद का अभिनय बहुत बढ़िया था। बारे में Everythimg
फिल्म भयानक है।
उन तथाकथित मूर्खतापूर्ण नारीवादी मंद कर रहे हैं। यही कारण है कि इस फिल्म की dumbass सुचरिता
साथी कबीर सिंह लेकिन यह है कि कमीने के बारे में बेवकूफ बातें भौंकने रखा
पसंद आया नवाजुद्दीन की रमन राघव। क्या एक कमबख्त वह पाखंडी है।
तथाकथित उन मूर्खतापूर्ण नारीवादी चार अधिक शॉट पसंद आया लेकिन नफरत कबीर सिंह।
Kamaal ke हाई लोग इन chutiye। Bhaad mein गये Chutiye ऐसे ..</v>
      </c>
      <c r="C438" s="1" t="s">
        <v>16</v>
      </c>
      <c r="D438" s="1" t="s">
        <v>8</v>
      </c>
    </row>
    <row r="439" spans="1:4" ht="13.2" x14ac:dyDescent="0.25">
      <c r="A439" s="1" t="s">
        <v>445</v>
      </c>
      <c r="B439" t="str">
        <f ca="1">IFERROR(__xludf.DUMMYFUNCTION("GOOGLETRANSLATE(B439,""en"",""hi"")"),"Hmmmm तो यू धार से डाउनलोड")</f>
        <v>Hmmmm तो यू धार से डाउनलोड</v>
      </c>
      <c r="C439" s="1" t="s">
        <v>4</v>
      </c>
      <c r="D439" s="1" t="s">
        <v>5</v>
      </c>
    </row>
    <row r="440" spans="1:4" ht="13.2" x14ac:dyDescent="0.25">
      <c r="A440" s="1" t="s">
        <v>446</v>
      </c>
      <c r="B440" t="str">
        <f ca="1">IFERROR(__xludf.DUMMYFUNCTION("GOOGLETRANSLATE(B440,""en"",""hi"")"),"सब ठीक है दादा आप ......")</f>
        <v>सब ठीक है दादा आप ......</v>
      </c>
      <c r="C440" s="1" t="s">
        <v>4</v>
      </c>
      <c r="D440" s="1" t="s">
        <v>5</v>
      </c>
    </row>
    <row r="441" spans="1:4" ht="13.2" x14ac:dyDescent="0.25">
      <c r="A441" s="1" t="s">
        <v>447</v>
      </c>
      <c r="B441" t="str">
        <f ca="1">IFERROR(__xludf.DUMMYFUNCTION("GOOGLETRANSLATE(B441,""en"",""hi"")"),"भारत में इन सभी समस्याओं से बचने के लिए, पाकिस्तान के लिए वापस सभी भारतीय मुसलमान भेज
या अफगानिस्तान।")</f>
        <v>भारत में इन सभी समस्याओं से बचने के लिए, पाकिस्तान के लिए वापस सभी भारतीय मुसलमान भेज
या अफगानिस्तान।</v>
      </c>
      <c r="C441" s="1" t="s">
        <v>4</v>
      </c>
      <c r="D441" s="1" t="s">
        <v>5</v>
      </c>
    </row>
    <row r="442" spans="1:4" ht="13.2" x14ac:dyDescent="0.25">
      <c r="A442" s="1" t="s">
        <v>448</v>
      </c>
      <c r="B442" t="str">
        <f ca="1">IFERROR(__xludf.DUMMYFUNCTION("GOOGLETRANSLATE(B442,""en"",""hi"")"),"हाँ और आप अपने बिस्तर पर 2-3 अधिक लड़कों की जरूरत है")</f>
        <v>हाँ और आप अपने बिस्तर पर 2-3 अधिक लड़कों की जरूरत है</v>
      </c>
      <c r="C442" s="1" t="s">
        <v>16</v>
      </c>
      <c r="D442" s="1" t="s">
        <v>8</v>
      </c>
    </row>
    <row r="443" spans="1:4" ht="13.2" x14ac:dyDescent="0.25">
      <c r="A443" s="1" t="s">
        <v>449</v>
      </c>
      <c r="B443" t="str">
        <f ca="1">IFERROR(__xludf.DUMMYFUNCTION("GOOGLETRANSLATE(B443,""en"",""hi"")"),"ठीक है भाई")</f>
        <v>ठीक है भाई</v>
      </c>
      <c r="C443" s="1" t="s">
        <v>4</v>
      </c>
      <c r="D443" s="1" t="s">
        <v>5</v>
      </c>
    </row>
    <row r="444" spans="1:4" ht="13.2" x14ac:dyDescent="0.25">
      <c r="A444" s="1" t="s">
        <v>450</v>
      </c>
      <c r="B444" t="str">
        <f ca="1">IFERROR(__xludf.DUMMYFUNCTION("GOOGLETRANSLATE(B444,""en"",""hi"")"),"सभी के रूप में लोगों को उसे बजाय नकली के बजाय सुनी प्रतीक साहब की वजह से है
और आलोचकों पक्षपाती और कहा कि फिल्में एक सुपरहिट जो उसे द्वारा पसंद रहे थे।")</f>
        <v>सभी के रूप में लोगों को उसे बजाय नकली के बजाय सुनी प्रतीक साहब की वजह से है
और आलोचकों पक्षपाती और कहा कि फिल्में एक सुपरहिट जो उसे द्वारा पसंद रहे थे।</v>
      </c>
      <c r="C444" s="1" t="s">
        <v>4</v>
      </c>
      <c r="D444" s="1" t="s">
        <v>5</v>
      </c>
    </row>
    <row r="445" spans="1:4" ht="13.2" x14ac:dyDescent="0.25">
      <c r="A445" s="1" t="s">
        <v>451</v>
      </c>
      <c r="B445" t="str">
        <f ca="1">IFERROR(__xludf.DUMMYFUNCTION("GOOGLETRANSLATE(B445,""en"",""hi"")"),"वह हमेशा बहाने के रूप में दुरुपयोग लेता है")</f>
        <v>वह हमेशा बहाने के रूप में दुरुपयोग लेता है</v>
      </c>
      <c r="C445" s="1" t="s">
        <v>35</v>
      </c>
      <c r="D445" s="1" t="s">
        <v>5</v>
      </c>
    </row>
    <row r="446" spans="1:4" ht="13.2" x14ac:dyDescent="0.25">
      <c r="A446" s="1" t="s">
        <v>452</v>
      </c>
      <c r="B446" t="str">
        <f ca="1">IFERROR(__xludf.DUMMYFUNCTION("GOOGLETRANSLATE(B446,""en"",""hi"")"),"आप कृपया एक क्या अनुप्रयोग समूह बना सकता हूँ? यह सभी के लिए वास्तव में मददगार होगा
हम में से।")</f>
        <v>आप कृपया एक क्या अनुप्रयोग समूह बना सकता हूँ? यह सभी के लिए वास्तव में मददगार होगा
हम में से।</v>
      </c>
      <c r="C446" s="1" t="s">
        <v>4</v>
      </c>
      <c r="D446" s="1" t="s">
        <v>5</v>
      </c>
    </row>
    <row r="447" spans="1:4" ht="13.2" x14ac:dyDescent="0.25">
      <c r="A447" s="1" t="s">
        <v>453</v>
      </c>
      <c r="B447" t="str">
        <f ca="1">IFERROR(__xludf.DUMMYFUNCTION("GOOGLETRANSLATE(B447,""en"",""hi"")"),"@Mahesh ठाकुर धन्यवाद")</f>
        <v>@Mahesh ठाकुर धन्यवाद</v>
      </c>
      <c r="C447" s="1" t="s">
        <v>4</v>
      </c>
      <c r="D447" s="1" t="s">
        <v>5</v>
      </c>
    </row>
    <row r="448" spans="1:4" ht="13.2" x14ac:dyDescent="0.25">
      <c r="A448" s="1" t="s">
        <v>454</v>
      </c>
      <c r="B448" t="str">
        <f ca="1">IFERROR(__xludf.DUMMYFUNCTION("GOOGLETRANSLATE(B448,""en"",""hi"")"),"वह गिरफ्तार किया जाना चाहिए")</f>
        <v>वह गिरफ्तार किया जाना चाहिए</v>
      </c>
      <c r="C448" s="1" t="s">
        <v>4</v>
      </c>
      <c r="D448" s="1" t="s">
        <v>5</v>
      </c>
    </row>
    <row r="449" spans="1:4" ht="13.2" x14ac:dyDescent="0.25">
      <c r="A449" s="1" t="s">
        <v>455</v>
      </c>
      <c r="B449" t="str">
        <f ca="1">IFERROR(__xludf.DUMMYFUNCTION("GOOGLETRANSLATE(B449,""en"",""hi"")"),"रियल पुरुषों pussy🙂😌 पर अपना उद्देश्य बना देता है")</f>
        <v>रियल पुरुषों pussy🙂😌 पर अपना उद्देश्य बना देता है</v>
      </c>
      <c r="C449" s="1" t="s">
        <v>35</v>
      </c>
      <c r="D449" s="1" t="s">
        <v>8</v>
      </c>
    </row>
    <row r="450" spans="1:4" ht="13.2" x14ac:dyDescent="0.25">
      <c r="A450" s="1" t="s">
        <v>456</v>
      </c>
      <c r="B450" t="str">
        <f ca="1">IFERROR(__xludf.DUMMYFUNCTION("GOOGLETRANSLATE(B450,""en"",""hi"")"),"तुम ठीक कह रहे हैं, लेकिन भारत में महिलाओं में शोषण और बलात्कार के मामलों हो .... Have
क्या तुमने कभी पुरुष बलात्कार के बारे में सुना है ... इसलिए अगर हम चार और शॉट में इस तरह के दृश्यों को दिखाने के यह
प्रभाव कुछ भी नहीं होगा .... लेकिन अगर हम महिलाओं .."&amp;".. महिलाओं के खिलाफ इस तरह के दृश्यों को दिखाने
बलात्कार और EXPLOTATION भी हो सकता है ....")</f>
        <v>तुम ठीक कह रहे हैं, लेकिन भारत में महिलाओं में शोषण और बलात्कार के मामलों हो .... Have
क्या तुमने कभी पुरुष बलात्कार के बारे में सुना है ... इसलिए अगर हम चार और शॉट में इस तरह के दृश्यों को दिखाने के यह
प्रभाव कुछ भी नहीं होगा .... लेकिन अगर हम महिलाओं .... महिलाओं के खिलाफ इस तरह के दृश्यों को दिखाने
बलात्कार और EXPLOTATION भी हो सकता है ....</v>
      </c>
      <c r="C450" s="1" t="s">
        <v>16</v>
      </c>
      <c r="D450" s="1" t="s">
        <v>5</v>
      </c>
    </row>
    <row r="451" spans="1:4" ht="13.2" x14ac:dyDescent="0.25">
      <c r="A451" s="1" t="s">
        <v>457</v>
      </c>
      <c r="B451" t="str">
        <f ca="1">IFERROR(__xludf.DUMMYFUNCTION("GOOGLETRANSLATE(B451,""en"",""hi"")"),"@Zaid पठान मैं तुमसे प्यार करता जी")</f>
        <v>@Zaid पठान मैं तुमसे प्यार करता जी</v>
      </c>
      <c r="C451" s="1" t="s">
        <v>4</v>
      </c>
      <c r="D451" s="1" t="s">
        <v>5</v>
      </c>
    </row>
    <row r="452" spans="1:4" ht="13.2" x14ac:dyDescent="0.25">
      <c r="A452" s="1" t="s">
        <v>458</v>
      </c>
      <c r="B452" t="str">
        <f ca="1">IFERROR(__xludf.DUMMYFUNCTION("GOOGLETRANSLATE(B452,""en"",""hi"")"),"नाइस साल")</f>
        <v>नाइस साल</v>
      </c>
      <c r="C452" s="1" t="s">
        <v>4</v>
      </c>
      <c r="D452" s="1" t="s">
        <v>5</v>
      </c>
    </row>
    <row r="453" spans="1:4" ht="13.2" x14ac:dyDescent="0.25">
      <c r="A453" s="1" t="s">
        <v>459</v>
      </c>
      <c r="B453" t="str">
        <f ca="1">IFERROR(__xludf.DUMMYFUNCTION("GOOGLETRANSLATE(B453,""en"",""hi"")"),"एक f.i.r. उसके खिलाफ पंजीकृत होना जरूरी है ... होना चाहिए ...")</f>
        <v>एक f.i.r. उसके खिलाफ पंजीकृत होना जरूरी है ... होना चाहिए ...</v>
      </c>
      <c r="C453" s="1" t="s">
        <v>4</v>
      </c>
      <c r="D453" s="1" t="s">
        <v>5</v>
      </c>
    </row>
    <row r="454" spans="1:4" ht="13.2" x14ac:dyDescent="0.25">
      <c r="A454" s="1" t="s">
        <v>460</v>
      </c>
      <c r="B454" t="str">
        <f ca="1">IFERROR(__xludf.DUMMYFUNCTION("GOOGLETRANSLATE(B454,""en"",""hi"")"),"वहाँ केवल 2 लिंग नहीं है")</f>
        <v>वहाँ केवल 2 लिंग नहीं है</v>
      </c>
      <c r="C454" s="1" t="s">
        <v>4</v>
      </c>
      <c r="D454" s="1" t="s">
        <v>8</v>
      </c>
    </row>
    <row r="455" spans="1:4" ht="13.2" x14ac:dyDescent="0.25">
      <c r="A455" s="1" t="s">
        <v>461</v>
      </c>
      <c r="B455" t="str">
        <f ca="1">IFERROR(__xludf.DUMMYFUNCTION("GOOGLETRANSLATE(B455,""en"",""hi"")"),"[07:42] (https://www.youtube.com/watch?v=N_ZMfQMZos0&amp;t=7m42s) मेरे धन्यवाद बाद में")</f>
        <v>[07:42] (https://www.youtube.com/watch?v=N_ZMfQMZos0&amp;t=7m42s) मेरे धन्यवाद बाद में</v>
      </c>
      <c r="C455" s="1" t="s">
        <v>4</v>
      </c>
      <c r="D455" s="1" t="s">
        <v>5</v>
      </c>
    </row>
    <row r="456" spans="1:4" ht="13.2" x14ac:dyDescent="0.25">
      <c r="A456" s="1" t="s">
        <v>462</v>
      </c>
      <c r="B456" t="str">
        <f ca="1">IFERROR(__xludf.DUMMYFUNCTION("GOOGLETRANSLATE(B456,""en"",""hi"")"),"भाई यू आर realest व्यक्ति मैंने कभी seen😍😍😍😍 Luv u भाई")</f>
        <v>भाई यू आर realest व्यक्ति मैंने कभी seen😍😍😍😍 Luv u भाई</v>
      </c>
      <c r="C456" s="1" t="s">
        <v>4</v>
      </c>
      <c r="D456" s="1" t="s">
        <v>5</v>
      </c>
    </row>
    <row r="457" spans="1:4" ht="13.2" x14ac:dyDescent="0.25">
      <c r="A457" s="1" t="s">
        <v>463</v>
      </c>
      <c r="B457" t="str">
        <f ca="1">IFERROR(__xludf.DUMMYFUNCTION("GOOGLETRANSLATE(B457,""en"",""hi"")"),"खैर कहा भाई ... 😊🎉")</f>
        <v>खैर कहा भाई ... 😊🎉</v>
      </c>
      <c r="C457" s="1" t="s">
        <v>4</v>
      </c>
      <c r="D457" s="1" t="s">
        <v>5</v>
      </c>
    </row>
    <row r="458" spans="1:4" ht="13.2" x14ac:dyDescent="0.25">
      <c r="A458" s="1" t="s">
        <v>464</v>
      </c>
      <c r="B458" t="str">
        <f ca="1">IFERROR(__xludf.DUMMYFUNCTION("GOOGLETRANSLATE(B458,""en"",""hi"")"),"मैं पूरी तरह से यू के साथ सहमत")</f>
        <v>मैं पूरी तरह से यू के साथ सहमत</v>
      </c>
      <c r="C458" s="1" t="s">
        <v>4</v>
      </c>
      <c r="D458" s="1" t="s">
        <v>5</v>
      </c>
    </row>
    <row r="459" spans="1:4" ht="13.2" x14ac:dyDescent="0.25">
      <c r="A459" s="1" t="s">
        <v>465</v>
      </c>
      <c r="B459" t="str">
        <f ca="1">IFERROR(__xludf.DUMMYFUNCTION("GOOGLETRANSLATE(B459,""en"",""hi"")"),"उत्तम")</f>
        <v>उत्तम</v>
      </c>
      <c r="C459" s="1" t="s">
        <v>4</v>
      </c>
      <c r="D459" s="1" t="s">
        <v>5</v>
      </c>
    </row>
    <row r="460" spans="1:4" ht="13.2" x14ac:dyDescent="0.25">
      <c r="A460" s="1" t="s">
        <v>466</v>
      </c>
      <c r="B460" t="str">
        <f ca="1">IFERROR(__xludf.DUMMYFUNCTION("GOOGLETRANSLATE(B460,""en"",""hi"")"),"Arundhiti फू कुट्टी जेएनयू में Kaniyya के पास जाना चाहिए ....")</f>
        <v>Arundhiti फू कुट्टी जेएनयू में Kaniyya के पास जाना चाहिए ....</v>
      </c>
      <c r="C460" s="1" t="s">
        <v>16</v>
      </c>
      <c r="D460" s="1" t="s">
        <v>8</v>
      </c>
    </row>
    <row r="461" spans="1:4" ht="13.2" x14ac:dyDescent="0.25">
      <c r="A461" s="1" t="s">
        <v>467</v>
      </c>
      <c r="B461" t="str">
        <f ca="1">IFERROR(__xludf.DUMMYFUNCTION("GOOGLETRANSLATE(B461,""en"",""hi"")"),"@Its chakshank नहीं है की तुलना में")</f>
        <v>@Its chakshank नहीं है की तुलना में</v>
      </c>
      <c r="C461" s="1" t="s">
        <v>4</v>
      </c>
      <c r="D461" s="1" t="s">
        <v>5</v>
      </c>
    </row>
    <row r="462" spans="1:4" ht="13.2" x14ac:dyDescent="0.25">
      <c r="A462" s="1" t="s">
        <v>468</v>
      </c>
      <c r="B462" t="str">
        <f ca="1">IFERROR(__xludf.DUMMYFUNCTION("GOOGLETRANSLATE(B462,""en"",""hi"")"),"@Trixie Girll गलत कार्यवाहक जलाया था, किसी को भी पूछते हैं, कोई भी भूमिका में इतनी गहरी जा सकते हैं")</f>
        <v>@Trixie Girll गलत कार्यवाहक जलाया था, किसी को भी पूछते हैं, कोई भी भूमिका में इतनी गहरी जा सकते हैं</v>
      </c>
      <c r="C462" s="1" t="s">
        <v>4</v>
      </c>
      <c r="D462" s="1" t="s">
        <v>5</v>
      </c>
    </row>
    <row r="463" spans="1:4" ht="13.2" x14ac:dyDescent="0.25">
      <c r="A463" s="1" t="s">
        <v>469</v>
      </c>
      <c r="B463" t="str">
        <f ca="1">IFERROR(__xludf.DUMMYFUNCTION("GOOGLETRANSLATE(B463,""en"",""hi"")"),"उसकी आंखों में @Hardik करेलिया देखो .... वह, बात कर से पहले बहुत ज्यादा सोच रहा है
बहुत ज्यादा रोक, आधा / धुँधली शब्द उच्चारण, वही बातें दोहरा, एक ही
कथा, और वह गुस्से में और आवेगी ... भी कई कटौती की तरह है ..
सामग्री निश्चित रूप से भयानक है, हमेशा की तरह"&amp;" .. परिप्रेक्ष्य के रूप में मन उड़ाने (है
हमेशा) ... लानत जोड़ा जा ...
लेकिन वहाँ कुछ और है कि उसके साथ चल रहा है ... कुछ अच्छा नहीं है ...
निर्जलित हो सकता है, नींद से वंचित ... या उच्च ..... !!!")</f>
        <v>उसकी आंखों में @Hardik करेलिया देखो .... वह, बात कर से पहले बहुत ज्यादा सोच रहा है
बहुत ज्यादा रोक, आधा / धुँधली शब्द उच्चारण, वही बातें दोहरा, एक ही
कथा, और वह गुस्से में और आवेगी ... भी कई कटौती की तरह है ..
सामग्री निश्चित रूप से भयानक है, हमेशा की तरह .. परिप्रेक्ष्य के रूप में मन उड़ाने (है
हमेशा) ... लानत जोड़ा जा ...
लेकिन वहाँ कुछ और है कि उसके साथ चल रहा है ... कुछ अच्छा नहीं है ...
निर्जलित हो सकता है, नींद से वंचित ... या उच्च ..... !!!</v>
      </c>
      <c r="C463" s="1" t="s">
        <v>4</v>
      </c>
      <c r="D463" s="1" t="s">
        <v>5</v>
      </c>
    </row>
    <row r="464" spans="1:4" ht="13.2" x14ac:dyDescent="0.25">
      <c r="A464" s="1" t="s">
        <v>470</v>
      </c>
      <c r="B464" t="str">
        <f ca="1">IFERROR(__xludf.DUMMYFUNCTION("GOOGLETRANSLATE(B464,""en"",""hi"")"),"महाकाव्य टिप्पणी अर्नाब")</f>
        <v>महाकाव्य टिप्पणी अर्नाब</v>
      </c>
      <c r="C464" s="1" t="s">
        <v>4</v>
      </c>
      <c r="D464" s="1" t="s">
        <v>5</v>
      </c>
    </row>
    <row r="465" spans="1:4" ht="13.2" x14ac:dyDescent="0.25">
      <c r="A465" s="1" t="s">
        <v>471</v>
      </c>
      <c r="B465" t="str">
        <f ca="1">IFERROR(__xludf.DUMMYFUNCTION("GOOGLETRANSLATE(B465,""en"",""hi"")"),"मुझे लगता है हम ""नारीवादियों"" के रूप में कार्यकाल उन्हें नहीं करना चाहिए, क्योंकि दुनिया में नारीवादियों
इतिहास में उनके नारीवाद लहरों में योगदान का एक बहुत बना दिया है
समाज .. वजह जिनमें से हम अभी यहाँ कर रहे हैं। तो, इन प्राणियों बुला
""नारीवादियों"" "&amp;"के रूप में एक अपमान और शब्द के दुरुपयोग होगा .. वे का दुरुपयोग कर रहे हैं
अपनी छवि और लाभ बनाने के लिए शब्द ..")</f>
        <v>मुझे लगता है हम "नारीवादियों" के रूप में कार्यकाल उन्हें नहीं करना चाहिए, क्योंकि दुनिया में नारीवादियों
इतिहास में उनके नारीवाद लहरों में योगदान का एक बहुत बना दिया है
समाज .. वजह जिनमें से हम अभी यहाँ कर रहे हैं। तो, इन प्राणियों बुला
"नारीवादियों" के रूप में एक अपमान और शब्द के दुरुपयोग होगा .. वे का दुरुपयोग कर रहे हैं
अपनी छवि और लाभ बनाने के लिए शब्द ..</v>
      </c>
      <c r="C465" s="1" t="s">
        <v>35</v>
      </c>
      <c r="D465" s="1" t="s">
        <v>5</v>
      </c>
    </row>
    <row r="466" spans="1:4" ht="13.2" x14ac:dyDescent="0.25">
      <c r="A466" s="1" t="s">
        <v>472</v>
      </c>
      <c r="B466" t="str">
        <f ca="1">IFERROR(__xludf.DUMMYFUNCTION("GOOGLETRANSLATE(B466,""en"",""hi"")"),"पता")</f>
        <v>पता</v>
      </c>
      <c r="C466" s="1" t="s">
        <v>4</v>
      </c>
      <c r="D466" s="1" t="s">
        <v>5</v>
      </c>
    </row>
    <row r="467" spans="1:4" ht="13.2" x14ac:dyDescent="0.25">
      <c r="A467" s="1" t="s">
        <v>473</v>
      </c>
      <c r="B467" t="str">
        <f ca="1">IFERROR(__xludf.DUMMYFUNCTION("GOOGLETRANSLATE(B467,""en"",""hi"")"),"Plz समीक्षा खिलौना कहानी 4")</f>
        <v>Plz समीक्षा खिलौना कहानी 4</v>
      </c>
      <c r="C467" s="1" t="s">
        <v>4</v>
      </c>
      <c r="D467" s="1" t="s">
        <v>5</v>
      </c>
    </row>
    <row r="468" spans="1:4" ht="13.2" x14ac:dyDescent="0.25">
      <c r="A468" s="1" t="s">
        <v>474</v>
      </c>
      <c r="B468" t="str">
        <f ca="1">IFERROR(__xludf.DUMMYFUNCTION("GOOGLETRANSLATE(B468,""en"",""hi"")"),"तुमसे प्यार प्रतीक borade श्रीमान")</f>
        <v>तुमसे प्यार प्रतीक borade श्रीमान</v>
      </c>
      <c r="C468" s="1" t="s">
        <v>4</v>
      </c>
      <c r="D468" s="1" t="s">
        <v>5</v>
      </c>
    </row>
    <row r="469" spans="1:4" ht="13.2" x14ac:dyDescent="0.25">
      <c r="A469" s="1" t="s">
        <v>475</v>
      </c>
      <c r="B469" t="str">
        <f ca="1">IFERROR(__xludf.DUMMYFUNCTION("GOOGLETRANSLATE(B469,""en"",""hi"")"),"खैर कहा भाई")</f>
        <v>खैर कहा भाई</v>
      </c>
      <c r="C469" s="1" t="s">
        <v>4</v>
      </c>
      <c r="D469" s="1" t="s">
        <v>5</v>
      </c>
    </row>
    <row r="470" spans="1:4" ht="13.2" x14ac:dyDescent="0.25">
      <c r="A470" s="1" t="s">
        <v>476</v>
      </c>
      <c r="B470" t="str">
        <f ca="1">IFERROR(__xludf.DUMMYFUNCTION("GOOGLETRANSLATE(B470,""en"",""hi"")"),"@Sandeep मीणा हाँ, वह के अंधे भाजपा समर्थक। यही तो मैं नापसंद है।")</f>
        <v>@Sandeep मीणा हाँ, वह के अंधे भाजपा समर्थक। यही तो मैं नापसंद है।</v>
      </c>
      <c r="C470" s="1" t="s">
        <v>4</v>
      </c>
      <c r="D470" s="1" t="s">
        <v>5</v>
      </c>
    </row>
    <row r="471" spans="1:4" ht="13.2" x14ac:dyDescent="0.25">
      <c r="A471" s="1" t="s">
        <v>477</v>
      </c>
      <c r="B471" t="str">
        <f ca="1">IFERROR(__xludf.DUMMYFUNCTION("GOOGLETRANSLATE(B471,""en"",""hi"")"),"खतरे में किसी भी महिलाओं की मदद नहीं करते")</f>
        <v>खतरे में किसी भी महिलाओं की मदद नहीं करते</v>
      </c>
      <c r="C471" s="1" t="s">
        <v>4</v>
      </c>
      <c r="D471" s="1" t="s">
        <v>5</v>
      </c>
    </row>
    <row r="472" spans="1:4" ht="13.2" x14ac:dyDescent="0.25">
      <c r="A472" s="1" t="s">
        <v>478</v>
      </c>
      <c r="B472" t="str">
        <f ca="1">IFERROR(__xludf.DUMMYFUNCTION("GOOGLETRANSLATE(B472,""en"",""hi"")"),"वहाँ बॉलीवुड से भी बड़ा कुछ हो गया है कि एक में प्रभावित करती है लोग
सकारात्मक तरीके से!!!")</f>
        <v>वहाँ बॉलीवुड से भी बड़ा कुछ हो गया है कि एक में प्रभावित करती है लोग
सकारात्मक तरीके से!!!</v>
      </c>
      <c r="C472" s="1" t="s">
        <v>4</v>
      </c>
      <c r="D472" s="1" t="s">
        <v>5</v>
      </c>
    </row>
    <row r="473" spans="1:4" ht="13.2" x14ac:dyDescent="0.25">
      <c r="A473" s="1" t="s">
        <v>479</v>
      </c>
      <c r="B473" t="str">
        <f ca="1">IFERROR(__xludf.DUMMYFUNCTION("GOOGLETRANSLATE(B473,""en"",""hi"")"),"मैं भी द्वि लड़का हूँ 😎😎")</f>
        <v>मैं भी द्वि लड़का हूँ 😎😎</v>
      </c>
      <c r="C473" s="1" t="s">
        <v>4</v>
      </c>
      <c r="D473" s="1" t="s">
        <v>5</v>
      </c>
    </row>
    <row r="474" spans="1:4" ht="13.2" x14ac:dyDescent="0.25">
      <c r="A474" s="1" t="s">
        <v>480</v>
      </c>
      <c r="B474" t="str">
        <f ca="1">IFERROR(__xludf.DUMMYFUNCTION("GOOGLETRANSLATE(B474,""en"",""hi"")"),"नाइस vedio ..
।माही माही। प्यार है")</f>
        <v>नाइस vedio ..
।माही माही। प्यार है</v>
      </c>
      <c r="C474" s="1" t="s">
        <v>4</v>
      </c>
      <c r="D474" s="1" t="s">
        <v>5</v>
      </c>
    </row>
    <row r="475" spans="1:4" ht="13.2" x14ac:dyDescent="0.25">
      <c r="A475" s="1" t="s">
        <v>481</v>
      </c>
      <c r="B475" t="str">
        <f ca="1">IFERROR(__xludf.DUMMYFUNCTION("GOOGLETRANSLATE(B475,""en"",""hi"")"),"नारीवादियों और LIBERLS MADARCHOD हैं")</f>
        <v>नारीवादियों और LIBERLS MADARCHOD हैं</v>
      </c>
      <c r="C475" s="1" t="s">
        <v>16</v>
      </c>
      <c r="D475" s="1" t="s">
        <v>8</v>
      </c>
    </row>
    <row r="476" spans="1:4" ht="13.2" x14ac:dyDescent="0.25">
      <c r="A476" s="1" t="s">
        <v>482</v>
      </c>
      <c r="B476" t="str">
        <f ca="1">IFERROR(__xludf.DUMMYFUNCTION("GOOGLETRANSLATE(B476,""en"",""hi"")"),"मैं दिन वे जॉन विक कार्रवाई अपनाने शुरू प्रतीक्षा कर रहा हूँ")</f>
        <v>मैं दिन वे जॉन विक कार्रवाई अपनाने शुरू प्रतीक्षा कर रहा हूँ</v>
      </c>
      <c r="C476" s="1" t="s">
        <v>4</v>
      </c>
      <c r="D476" s="1" t="s">
        <v>5</v>
      </c>
    </row>
    <row r="477" spans="1:4" ht="13.2" x14ac:dyDescent="0.25">
      <c r="A477" s="1" t="s">
        <v>483</v>
      </c>
      <c r="B477" t="str">
        <f ca="1">IFERROR(__xludf.DUMMYFUNCTION("GOOGLETRANSLATE(B477,""en"",""hi"")"),"भाई आप वास्तव में एक रत्न है।")</f>
        <v>भाई आप वास्तव में एक रत्न है।</v>
      </c>
      <c r="C477" s="1" t="s">
        <v>4</v>
      </c>
      <c r="D477" s="1" t="s">
        <v>5</v>
      </c>
    </row>
    <row r="478" spans="1:4" ht="13.2" x14ac:dyDescent="0.25">
      <c r="A478" s="1" t="s">
        <v>484</v>
      </c>
      <c r="B478" t="str">
        <f ca="1">IFERROR(__xludf.DUMMYFUNCTION("GOOGLETRANSLATE(B478,""en"",""hi"")"),"बहुत लंबे vedio .. Pls कम 6-7 मिनट के वीडियो बनाने")</f>
        <v>बहुत लंबे vedio .. Pls कम 6-7 मिनट के वीडियो बनाने</v>
      </c>
      <c r="C478" s="1" t="s">
        <v>4</v>
      </c>
      <c r="D478" s="1" t="s">
        <v>5</v>
      </c>
    </row>
    <row r="479" spans="1:4" ht="13.2" x14ac:dyDescent="0.25">
      <c r="A479" s="1" t="s">
        <v>485</v>
      </c>
      <c r="B479" t="str">
        <f ca="1">IFERROR(__xludf.DUMMYFUNCTION("GOOGLETRANSLATE(B479,""en"",""hi"")"),"अर्नाब, या अरुंधति रॉय जैसे लोगों को रखने के लिए भारत के दुश्मनों द्वारा प्रायोजित किया गया है
प्रगति कर से भारत। उसके जैसे लोग किसी भी महत्व नहीं दिया जाना चाहिए
और इतने आरोप लगाया जाना चाहिए कि वे अपने विद्रोहात्मक कार्यों के लिए जवाबदेह हैं
और भाषण।")</f>
        <v>अर्नाब, या अरुंधति रॉय जैसे लोगों को रखने के लिए भारत के दुश्मनों द्वारा प्रायोजित किया गया है
प्रगति कर से भारत। उसके जैसे लोग किसी भी महत्व नहीं दिया जाना चाहिए
और इतने आरोप लगाया जाना चाहिए कि वे अपने विद्रोहात्मक कार्यों के लिए जवाबदेह हैं
और भाषण।</v>
      </c>
      <c r="C479" s="1" t="s">
        <v>4</v>
      </c>
      <c r="D479" s="1" t="s">
        <v>5</v>
      </c>
    </row>
    <row r="480" spans="1:4" ht="13.2" x14ac:dyDescent="0.25">
      <c r="A480" s="1" t="s">
        <v>486</v>
      </c>
      <c r="B480" t="str">
        <f ca="1">IFERROR(__xludf.DUMMYFUNCTION("GOOGLETRANSLATE(B480,""en"",""hi"")"),"मैं इसके अलावा फिल्म के बाद लगा कि यह अन्य ** बॉलीवुड ** मूवी थी।")</f>
        <v>मैं इसके अलावा फिल्म के बाद लगा कि यह अन्य ** बॉलीवुड ** मूवी थी।</v>
      </c>
      <c r="C480" s="1" t="s">
        <v>4</v>
      </c>
      <c r="D480" s="1" t="s">
        <v>5</v>
      </c>
    </row>
    <row r="481" spans="1:4" ht="13.2" x14ac:dyDescent="0.25">
      <c r="A481" s="1" t="s">
        <v>487</v>
      </c>
      <c r="B481" t="str">
        <f ca="1">IFERROR(__xludf.DUMMYFUNCTION("GOOGLETRANSLATE(B481,""en"",""hi"")"),"अरुंधति के लिए करने की कोशिश की जानी चाहिए
उपदेश हिंसा।
के रूप में अनुरोध किया गया कि कांग्रेस को भंग कर दिया जाना चाहिए
गांधी जी द्वारा")</f>
        <v>अरुंधति के लिए करने की कोशिश की जानी चाहिए
उपदेश हिंसा।
के रूप में अनुरोध किया गया कि कांग्रेस को भंग कर दिया जाना चाहिए
गांधी जी द्वारा</v>
      </c>
      <c r="C481" s="1" t="s">
        <v>4</v>
      </c>
      <c r="D481" s="1" t="s">
        <v>5</v>
      </c>
    </row>
    <row r="482" spans="1:4" ht="13.2" x14ac:dyDescent="0.25">
      <c r="A482" s="1" t="s">
        <v>488</v>
      </c>
      <c r="B482" t="str">
        <f ca="1">IFERROR(__xludf.DUMMYFUNCTION("GOOGLETRANSLATE(B482,""en"",""hi"")"),"अंकित के साथ @Gaming फिल्म आदमी आप अनंत पता था कि घड़ी यह वास्तव में है
मनोरंजक आप गिर गया होगा, क्योंकि अगर आप एक परी कथा देख रहे हैं। एक देव पटेल है
बहुत अच्छा अभिनेता और चरित्र वह खेला गणित प्रतिभा के बारे में है
आप रामानुजन होगा वास्तव में फिल्म की तर"&amp;"ह")</f>
        <v>अंकित के साथ @Gaming फिल्म आदमी आप अनंत पता था कि घड़ी यह वास्तव में है
मनोरंजक आप गिर गया होगा, क्योंकि अगर आप एक परी कथा देख रहे हैं। एक देव पटेल है
बहुत अच्छा अभिनेता और चरित्र वह खेला गणित प्रतिभा के बारे में है
आप रामानुजन होगा वास्तव में फिल्म की तरह</v>
      </c>
      <c r="C482" s="1" t="s">
        <v>35</v>
      </c>
      <c r="D482" s="1" t="s">
        <v>5</v>
      </c>
    </row>
    <row r="483" spans="1:4" ht="13.2" x14ac:dyDescent="0.25">
      <c r="A483" s="1" t="s">
        <v>489</v>
      </c>
      <c r="B483" t="str">
        <f ca="1">IFERROR(__xludf.DUMMYFUNCTION("GOOGLETRANSLATE(B483,""en"",""hi"")"),"अच्छा बॉस")</f>
        <v>अच्छा बॉस</v>
      </c>
      <c r="C483" s="1" t="s">
        <v>4</v>
      </c>
      <c r="D483" s="1" t="s">
        <v>5</v>
      </c>
    </row>
    <row r="484" spans="1:4" ht="13.2" x14ac:dyDescent="0.25">
      <c r="A484" s="1" t="s">
        <v>490</v>
      </c>
      <c r="B484" t="str">
        <f ca="1">IFERROR(__xludf.DUMMYFUNCTION("GOOGLETRANSLATE(B484,""en"",""hi"")"),"वह पूरी तरह से xxx फिल्म साथी भी इस आर कतरन alao दे रहा है")</f>
        <v>वह पूरी तरह से xxx फिल्म साथी भी इस आर कतरन alao दे रहा है</v>
      </c>
      <c r="C484" s="1" t="s">
        <v>4</v>
      </c>
      <c r="D484" s="1" t="s">
        <v>8</v>
      </c>
    </row>
    <row r="485" spans="1:4" ht="13.2" x14ac:dyDescent="0.25">
      <c r="A485" s="1" t="s">
        <v>491</v>
      </c>
      <c r="B485" t="str">
        <f ca="1">IFERROR(__xludf.DUMMYFUNCTION("GOOGLETRANSLATE(B485,""en"",""hi"")"),"इस फिल्म बकवास है।")</f>
        <v>इस फिल्म बकवास है।</v>
      </c>
      <c r="C485" s="1" t="s">
        <v>35</v>
      </c>
      <c r="D485" s="1" t="s">
        <v>5</v>
      </c>
    </row>
    <row r="486" spans="1:4" ht="13.2" x14ac:dyDescent="0.25">
      <c r="A486" s="1" t="s">
        <v>492</v>
      </c>
      <c r="B486" t="str">
        <f ca="1">IFERROR(__xludf.DUMMYFUNCTION("GOOGLETRANSLATE(B486,""en"",""hi"")"),"Tht दृश्य उसकी शेल्फ सम्मान था ... '")</f>
        <v>Tht दृश्य उसकी शेल्फ सम्मान था ... '</v>
      </c>
      <c r="C486" s="1" t="s">
        <v>4</v>
      </c>
      <c r="D486" s="1" t="s">
        <v>5</v>
      </c>
    </row>
    <row r="487" spans="1:4" ht="13.2" x14ac:dyDescent="0.25">
      <c r="A487" s="1" t="s">
        <v>493</v>
      </c>
      <c r="B487" t="str">
        <f ca="1">IFERROR(__xludf.DUMMYFUNCTION("GOOGLETRANSLATE(B487,""en"",""hi"")"),"क्यों सहारे यू ले लिया प्रज्ञा ठाकुर का नाम। क्योंकि जैसे मानसिकता के लोगों की
यू अपने देश spolied हो रही है")</f>
        <v>क्यों सहारे यू ले लिया प्रज्ञा ठाकुर का नाम। क्योंकि जैसे मानसिकता के लोगों की
यू अपने देश spolied हो रही है</v>
      </c>
      <c r="C487" s="1" t="s">
        <v>16</v>
      </c>
      <c r="D487" s="1" t="s">
        <v>5</v>
      </c>
    </row>
    <row r="488" spans="1:4" ht="13.2" x14ac:dyDescent="0.25">
      <c r="A488" s="1" t="s">
        <v>494</v>
      </c>
      <c r="B488" t="str">
        <f ca="1">IFERROR(__xludf.DUMMYFUNCTION("GOOGLETRANSLATE(B488,""en"",""hi"")"),"पूरी तरह से कहा ...")</f>
        <v>पूरी तरह से कहा ...</v>
      </c>
      <c r="C488" s="1" t="s">
        <v>4</v>
      </c>
      <c r="D488" s="1" t="s">
        <v>5</v>
      </c>
    </row>
    <row r="489" spans="1:4" ht="13.2" x14ac:dyDescent="0.25">
      <c r="A489" s="1" t="s">
        <v>495</v>
      </c>
      <c r="B489" t="str">
        <f ca="1">IFERROR(__xludf.DUMMYFUNCTION("GOOGLETRANSLATE(B489,""en"",""hi"")"),"आधिकारिक सर्वेक्षण के दौरान लोक सेवक को झूठी जानकारी देते हुए जब एक है
सही जानकारी देने के लिए कानून द्वारा अपेक्षित भारतीय दंड के तहत एक अपराध है
कोड। वह भी दूर एक निर्वाचित सरकार फेंकने के लिए कहा और यह अनुमति नहीं
यह आगे 4 साल के कार्यकाल को पूरा करें।"&amp;" आप क्या कहना lallantop करते हैं?")</f>
        <v>आधिकारिक सर्वेक्षण के दौरान लोक सेवक को झूठी जानकारी देते हुए जब एक है
सही जानकारी देने के लिए कानून द्वारा अपेक्षित भारतीय दंड के तहत एक अपराध है
कोड। वह भी दूर एक निर्वाचित सरकार फेंकने के लिए कहा और यह अनुमति नहीं
यह आगे 4 साल के कार्यकाल को पूरा करें। आप क्या कहना lallantop करते हैं?</v>
      </c>
      <c r="C489" s="1" t="s">
        <v>4</v>
      </c>
      <c r="D489" s="1" t="s">
        <v>5</v>
      </c>
    </row>
    <row r="490" spans="1:4" ht="13.2" x14ac:dyDescent="0.25">
      <c r="A490" s="1" t="s">
        <v>496</v>
      </c>
      <c r="B490" t="str">
        <f ca="1">IFERROR(__xludf.DUMMYFUNCTION("GOOGLETRANSLATE(B490,""en"",""hi"")"),"सर सब से पहले उदारवादी और नारीवादी के बारे में आपके सभी विचारों को साफ़ करें। तुम हो
उन्हें कोई नाम देने और लकीर के फकीर कि नारीवाद और करके लोगों की आलोचना
उदारवादी केवल क्या पूरे भारत चाहता है के खिलाफ खड़े हैं। आप की अच्छी संख्या में मिल गया है
अनुयायिय"&amp;"ों भगवान के स्टॉप बनाने लकीर के फकीर के लिए कृपया क्योंकि ppl देख
बाहर आने और हर लड़की एक बुरी नारीवादी कॉल करेंगे।
दूसरा बिंदु: मैंने कभी नहीं 4 अधिक शॉट देखा क्योंकि जब मैं ट्रेलर देखा
मैं अपने आप को के रूप में एक महिला को पता चला गलत होने के लिए इसलिए "&amp;"मैं भी देखना नहीं था
आप के विपरीत पूरी श्रृंखला। आप एक फिल्म के साथ एक वेब श्रृंखला तुलना नहीं कर सकते। फिल्में हैं
लोग और क्या कबीर सिंह शो क्योंकि घृणित है पर प्रभाव डाल करने के लिए होती
वह प्रीति बुला पर रखा की वह मेरी बंडी है वह उसे अपने पास नहीं है
व"&amp;"्यक्तित्व (मुझे पता है तुम क्यों ppl इस फिल्म है क्योंकि यह भारत पसंद है)।
तीसरा: यदि आप फिल्म Veere di शादी पसंद आया करो ??????? एक लड़की के रूप में मैं देखने में नहीं आया
फिल्म है क्योंकि यह सचमुच बुरा का एक सा अधिक प्रकार किया जा रहा से पता चला है लड़क"&amp;"ियों। आप ppl
अभी भी स्वरा भास्कर का हस्तमैथुन दृश्य पर टिप्पणी और उसे उसके के बावजूद ट्रोल
अभिनय। तो मेरे अनुरोध जाने के लिए एक जीवन मिलता है और द्वारा लोगों को फर्क रोक है
उन्हें उदारवादी बुला। कि के रूप में सरल रूप में लकीर के फकीर मत करना।")</f>
        <v>सर सब से पहले उदारवादी और नारीवादी के बारे में आपके सभी विचारों को साफ़ करें। तुम हो
उन्हें कोई नाम देने और लकीर के फकीर कि नारीवाद और करके लोगों की आलोचना
उदारवादी केवल क्या पूरे भारत चाहता है के खिलाफ खड़े हैं। आप की अच्छी संख्या में मिल गया है
अनुयायियों भगवान के स्टॉप बनाने लकीर के फकीर के लिए कृपया क्योंकि ppl देख
बाहर आने और हर लड़की एक बुरी नारीवादी कॉल करेंगे।
दूसरा बिंदु: मैंने कभी नहीं 4 अधिक शॉट देखा क्योंकि जब मैं ट्रेलर देखा
मैं अपने आप को के रूप में एक महिला को पता चला गलत होने के लिए इसलिए मैं भी देखना नहीं था
आप के विपरीत पूरी श्रृंखला। आप एक फिल्म के साथ एक वेब श्रृंखला तुलना नहीं कर सकते। फिल्में हैं
लोग और क्या कबीर सिंह शो क्योंकि घृणित है पर प्रभाव डाल करने के लिए होती
वह प्रीति बुला पर रखा की वह मेरी बंडी है वह उसे अपने पास नहीं है
व्यक्तित्व (मुझे पता है तुम क्यों ppl इस फिल्म है क्योंकि यह भारत पसंद है)।
तीसरा: यदि आप फिल्म Veere di शादी पसंद आया करो ??????? एक लड़की के रूप में मैं देखने में नहीं आया
फिल्म है क्योंकि यह सचमुच बुरा का एक सा अधिक प्रकार किया जा रहा से पता चला है लड़कियों। आप ppl
अभी भी स्वरा भास्कर का हस्तमैथुन दृश्य पर टिप्पणी और उसे उसके के बावजूद ट्रोल
अभिनय। तो मेरे अनुरोध जाने के लिए एक जीवन मिलता है और द्वारा लोगों को फर्क रोक है
उन्हें उदारवादी बुला। कि के रूप में सरल रूप में लकीर के फकीर मत करना।</v>
      </c>
      <c r="C490" s="1" t="s">
        <v>16</v>
      </c>
      <c r="D490" s="1" t="s">
        <v>5</v>
      </c>
    </row>
    <row r="491" spans="1:4" ht="13.2" x14ac:dyDescent="0.25">
      <c r="A491" s="1" t="s">
        <v>497</v>
      </c>
      <c r="B491" t="str">
        <f ca="1">IFERROR(__xludf.DUMMYFUNCTION("GOOGLETRANSLATE(B491,""en"",""hi"")"),"मैं देख सकता हूँ कि यह आप के लिए सही भाई फिल्म नहीं है 😁😁 यह ठीक मैं कर सकता है
आपकी राय को समझने, लेकिन मैं इस फिल्म में लगता है कि नायक खुद villan है
क्योंकि उसकी गलतियों की खुद की वह खो दिया है का सामना करना पड़ा अपनी नौकरी उसकी पहचान खो दिया
और लगभग"&amp;" अपने प्यार को खो दिया है, लेकिन बाद में उन्हें एहसास हुआ क्या गलती वह किया था और
अपने प्यार के लिए आया था। मैं संदेह आप चरित्र के लिए है समझ सकता हूँ
यूट्यूब में कबीर सिंह के लिए हटाए गए दृश्य को देखने के लिए तो आप कर सकते हैं: प्रयास करें
कुछ हद तक यह थ"&amp;"ोड़ा less😁😁 नफरत")</f>
        <v>मैं देख सकता हूँ कि यह आप के लिए सही भाई फिल्म नहीं है 😁😁 यह ठीक मैं कर सकता है
आपकी राय को समझने, लेकिन मैं इस फिल्म में लगता है कि नायक खुद villan है
क्योंकि उसकी गलतियों की खुद की वह खो दिया है का सामना करना पड़ा अपनी नौकरी उसकी पहचान खो दिया
और लगभग अपने प्यार को खो दिया है, लेकिन बाद में उन्हें एहसास हुआ क्या गलती वह किया था और
अपने प्यार के लिए आया था। मैं संदेह आप चरित्र के लिए है समझ सकता हूँ
यूट्यूब में कबीर सिंह के लिए हटाए गए दृश्य को देखने के लिए तो आप कर सकते हैं: प्रयास करें
कुछ हद तक यह थोड़ा less😁😁 नफरत</v>
      </c>
      <c r="C491" s="1" t="s">
        <v>4</v>
      </c>
      <c r="D491" s="1" t="s">
        <v>5</v>
      </c>
    </row>
    <row r="492" spans="1:4" ht="13.2" x14ac:dyDescent="0.25">
      <c r="A492" s="1" t="s">
        <v>498</v>
      </c>
      <c r="B492" t="str">
        <f ca="1">IFERROR(__xludf.DUMMYFUNCTION("GOOGLETRANSLATE(B492,""en"",""hi"")"),"मोदी फिल्म पर प्रतिबंध लगाने चाहिए 😅")</f>
        <v>मोदी फिल्म पर प्रतिबंध लगाने चाहिए 😅</v>
      </c>
      <c r="C492" s="1" t="s">
        <v>4</v>
      </c>
      <c r="D492" s="1" t="s">
        <v>5</v>
      </c>
    </row>
    <row r="493" spans="1:4" ht="13.2" x14ac:dyDescent="0.25">
      <c r="A493" s="1" t="s">
        <v>499</v>
      </c>
      <c r="B493" t="str">
        <f ca="1">IFERROR(__xludf.DUMMYFUNCTION("GOOGLETRANSLATE(B493,""en"",""hi"")"),"अंकित के साथ @Gaming यू एक आइटम गीत के लिए पूछ रहे हैं और कुछ कारों है कि दुर्घटनाग्रस्त
रामानुजन फिल्म?")</f>
        <v>अंकित के साथ @Gaming यू एक आइटम गीत के लिए पूछ रहे हैं और कुछ कारों है कि दुर्घटनाग्रस्त
रामानुजन फिल्म?</v>
      </c>
      <c r="C493" s="1" t="s">
        <v>4</v>
      </c>
      <c r="D493" s="1" t="s">
        <v>5</v>
      </c>
    </row>
    <row r="494" spans="1:4" ht="13.2" x14ac:dyDescent="0.25">
      <c r="A494" s="1" t="s">
        <v>500</v>
      </c>
      <c r="B494" t="str">
        <f ca="1">IFERROR(__xludf.DUMMYFUNCTION("GOOGLETRANSLATE(B494,""en"",""hi"")"),"उसकी बहस बौद्धिक रूप से नकारात्मक हैं।")</f>
        <v>उसकी बहस बौद्धिक रूप से नकारात्मक हैं।</v>
      </c>
      <c r="C494" s="1" t="s">
        <v>4</v>
      </c>
      <c r="D494" s="1" t="s">
        <v>5</v>
      </c>
    </row>
    <row r="495" spans="1:4" ht="13.2" x14ac:dyDescent="0.25">
      <c r="A495" s="1" t="s">
        <v>501</v>
      </c>
      <c r="B495" t="str">
        <f ca="1">IFERROR(__xludf.DUMMYFUNCTION("GOOGLETRANSLATE(B495,""en"",""hi"")"),"सुपर हीरो ... सस्ते महिलाओं को इस लायक !!! पैसा दिमाग महिलाओं इसके लायक !!!")</f>
        <v>सुपर हीरो ... सस्ते महिलाओं को इस लायक !!! पैसा दिमाग महिलाओं इसके लायक !!!</v>
      </c>
      <c r="C495" s="1" t="s">
        <v>35</v>
      </c>
      <c r="D495" s="1" t="s">
        <v>5</v>
      </c>
    </row>
    <row r="496" spans="1:4" ht="13.2" x14ac:dyDescent="0.25">
      <c r="A496" s="1" t="s">
        <v>502</v>
      </c>
      <c r="B496" t="str">
        <f ca="1">IFERROR(__xludf.DUMMYFUNCTION("GOOGLETRANSLATE(B496,""en"",""hi"")"),"पूरी तरह सहमत हूँ ..... शानदार भाई!")</f>
        <v>पूरी तरह सहमत हूँ ..... शानदार भाई!</v>
      </c>
      <c r="C496" s="1" t="s">
        <v>4</v>
      </c>
      <c r="D496" s="1" t="s">
        <v>5</v>
      </c>
    </row>
    <row r="497" spans="1:4" ht="13.2" x14ac:dyDescent="0.25">
      <c r="A497" s="1" t="s">
        <v>503</v>
      </c>
      <c r="B497" t="str">
        <f ca="1">IFERROR(__xludf.DUMMYFUNCTION("GOOGLETRANSLATE(B497,""en"",""hi"")"),"@sher बहादुर कांग्रेस आईटी सेल अभी भी प्रेरित है 🤣 अबे राहुल भक्त .... क्या है
तुम्हारे साथ गलत? कौन सा इस्लामिक स्टेट शांति प्यार है? पप्पू mutra वाली कर सकते हैं
आलू सोना और बृहस्पति एस्केप वेलोसिटी तर्क के साथ आने .... तो यह भी नहीं है
आश्चर्य की बात "&amp;"उसके bhakts भी कहना है कि कि इस्लामी देशों शांतिपूर्ण रहे हैं। गूंगा
बुद्धि। 🤣")</f>
        <v>@sher बहादुर कांग्रेस आईटी सेल अभी भी प्रेरित है 🤣 अबे राहुल भक्त .... क्या है
तुम्हारे साथ गलत? कौन सा इस्लामिक स्टेट शांति प्यार है? पप्पू mutra वाली कर सकते हैं
आलू सोना और बृहस्पति एस्केप वेलोसिटी तर्क के साथ आने .... तो यह भी नहीं है
आश्चर्य की बात उसके bhakts भी कहना है कि कि इस्लामी देशों शांतिपूर्ण रहे हैं। गूंगा
बुद्धि। 🤣</v>
      </c>
      <c r="C497" s="1" t="s">
        <v>4</v>
      </c>
      <c r="D497" s="1" t="s">
        <v>5</v>
      </c>
    </row>
    <row r="498" spans="1:4" ht="13.2" x14ac:dyDescent="0.25">
      <c r="A498" s="1" t="s">
        <v>504</v>
      </c>
      <c r="B498" t="str">
        <f ca="1">IFERROR(__xludf.DUMMYFUNCTION("GOOGLETRANSLATE(B498,""en"",""hi"")"),"क्या एक मूर्ख टिप्पणी
ठीक कारण है कि यह एक फिल्म है
तो हॉलीवुड वास्तविकता दिखा रहा है?")</f>
        <v>क्या एक मूर्ख टिप्पणी
ठीक कारण है कि यह एक फिल्म है
तो हॉलीवुड वास्तविकता दिखा रहा है?</v>
      </c>
      <c r="C498" s="1" t="s">
        <v>4</v>
      </c>
      <c r="D498" s="1" t="s">
        <v>5</v>
      </c>
    </row>
    <row r="499" spans="1:4" ht="13.2" x14ac:dyDescent="0.25">
      <c r="A499" s="1" t="s">
        <v>505</v>
      </c>
      <c r="B499" t="str">
        <f ca="1">IFERROR(__xludf.DUMMYFUNCTION("GOOGLETRANSLATE(B499,""en"",""hi"")"),"नूपुर शर्मा आरोप लगाया कि अरुंधति रॉय है द्वारा यहाँ पर एक स्मृति ईरानी किया
लोगों imploring एक हत्या-बलात्कार मामले की दोषियों के बाद खुद को नाम के लिए
1978 के, मेरा मतलब है मैं वह जब तक रंगा-बिल्ला की इस संबंध के बारे में पता नहीं था
इसे पाला। इन भाजपा "&amp;"लोगों में नाटक के स्तर को कुछ और ही है।")</f>
        <v>नूपुर शर्मा आरोप लगाया कि अरुंधति रॉय है द्वारा यहाँ पर एक स्मृति ईरानी किया
लोगों imploring एक हत्या-बलात्कार मामले की दोषियों के बाद खुद को नाम के लिए
1978 के, मेरा मतलब है मैं वह जब तक रंगा-बिल्ला की इस संबंध के बारे में पता नहीं था
इसे पाला। इन भाजपा लोगों में नाटक के स्तर को कुछ और ही है।</v>
      </c>
      <c r="C499" s="1" t="s">
        <v>4</v>
      </c>
      <c r="D499" s="1" t="s">
        <v>5</v>
      </c>
    </row>
    <row r="500" spans="1:4" ht="13.2" x14ac:dyDescent="0.25">
      <c r="A500" s="1" t="s">
        <v>506</v>
      </c>
      <c r="B500" t="str">
        <f ca="1">IFERROR(__xludf.DUMMYFUNCTION("GOOGLETRANSLATE(B500,""en"",""hi"")"),"अरुन्धती दिखता कोकीन पर उच्च हमेशा की तरह")</f>
        <v>अरुन्धती दिखता कोकीन पर उच्च हमेशा की तरह</v>
      </c>
      <c r="C500" s="1" t="s">
        <v>35</v>
      </c>
      <c r="D500" s="1" t="s">
        <v>5</v>
      </c>
    </row>
    <row r="501" spans="1:4" ht="13.2" x14ac:dyDescent="0.25">
      <c r="A501" s="1" t="s">
        <v>507</v>
      </c>
      <c r="B501" t="str">
        <f ca="1">IFERROR(__xludf.DUMMYFUNCTION("GOOGLETRANSLATE(B501,""en"",""hi"")"),"मैं woth आप सहमत 100%")</f>
        <v>मैं woth आप सहमत 100%</v>
      </c>
      <c r="C501" s="1" t="s">
        <v>4</v>
      </c>
      <c r="D501" s="1" t="s">
        <v>5</v>
      </c>
    </row>
    <row r="502" spans="1:4" ht="13.2" x14ac:dyDescent="0.25">
      <c r="A502" s="1" t="s">
        <v>508</v>
      </c>
      <c r="B502" t="str">
        <f ca="1">IFERROR(__xludf.DUMMYFUNCTION("GOOGLETRANSLATE(B502,""en"",""hi"")"),"यह खींचें उदारवाद हर जगह के लिए आवश्यक है? क्या तुम सच में चाहते हैं
समझते हैं, उदारवाद क्या है? पढ़ें जॉन ने न्याय की किताब एक सिद्धांत
रॉल्स कि उदारवाद के बारे में अपने ज्ञान में वृद्धि होगी।")</f>
        <v>यह खींचें उदारवाद हर जगह के लिए आवश्यक है? क्या तुम सच में चाहते हैं
समझते हैं, उदारवाद क्या है? पढ़ें जॉन ने न्याय की किताब एक सिद्धांत
रॉल्स कि उदारवाद के बारे में अपने ज्ञान में वृद्धि होगी।</v>
      </c>
      <c r="C502" s="1" t="s">
        <v>35</v>
      </c>
      <c r="D502" s="1" t="s">
        <v>5</v>
      </c>
    </row>
    <row r="503" spans="1:4" ht="13.2" x14ac:dyDescent="0.25">
      <c r="A503" s="1" t="s">
        <v>509</v>
      </c>
      <c r="B503" t="str">
        <f ca="1">IFERROR(__xludf.DUMMYFUNCTION("GOOGLETRANSLATE(B503,""en"",""hi"")"),"हा हा हा हा हा")</f>
        <v>हा हा हा हा हा</v>
      </c>
      <c r="C503" s="1" t="s">
        <v>4</v>
      </c>
      <c r="D503" s="1" t="s">
        <v>5</v>
      </c>
    </row>
    <row r="504" spans="1:4" ht="13.2" x14ac:dyDescent="0.25">
      <c r="A504" s="1" t="s">
        <v>510</v>
      </c>
      <c r="B504" t="str">
        <f ca="1">IFERROR(__xludf.DUMMYFUNCTION("GOOGLETRANSLATE(B504,""en"",""hi"")"),"ये नकली नारीवादी पता नहीं है क्या जमीन समस्याओं महिलाओं को पेश आ रही हैं
यथार्थ में। वे लोग हैं, जो जीवन में विलासिता के सभी प्रकार के होते हैं। खेल रहे हैं
नारीवादी नारीवादी बनाने के लिए खुद को बौद्धिक महसूस के अपने तरीका है। मौसम
यह नारी द्वेषी है या ना"&amp;"रीवादी दोनों के लिए एक समाज के लिए समान रूप से खतरनाक हैं
प्रगति। अगर कुछ एक महिला के साथ किया जा करने के लिए गलत है तो यह एक के लिए एक ही चला जाता है
लड़का। क्या तुम सच में plz तो महिलाओं के लिए समान अधिकारों की एक समाज का निर्माण करना चाहते हैं
समझते है"&amp;"ं कि उदारीकरण सिर्फ कई मामलों या होने में नहीं है
शॉर्ट्स पहनने या शराब पीने। वहाँ से संबंधित बहुत अधिक गंभीर मुद्दे हैं
महिलाओं के लिए।
जहां तक ​​अर्जुन रेड्डी का सवाल है यह एक उत्कृष्ट कृति है। और हाँ मैं एक औरत हूं।")</f>
        <v>ये नकली नारीवादी पता नहीं है क्या जमीन समस्याओं महिलाओं को पेश आ रही हैं
यथार्थ में। वे लोग हैं, जो जीवन में विलासिता के सभी प्रकार के होते हैं। खेल रहे हैं
नारीवादी नारीवादी बनाने के लिए खुद को बौद्धिक महसूस के अपने तरीका है। मौसम
यह नारी द्वेषी है या नारीवादी दोनों के लिए एक समाज के लिए समान रूप से खतरनाक हैं
प्रगति। अगर कुछ एक महिला के साथ किया जा करने के लिए गलत है तो यह एक के लिए एक ही चला जाता है
लड़का। क्या तुम सच में plz तो महिलाओं के लिए समान अधिकारों की एक समाज का निर्माण करना चाहते हैं
समझते हैं कि उदारीकरण सिर्फ कई मामलों या होने में नहीं है
शॉर्ट्स पहनने या शराब पीने। वहाँ से संबंधित बहुत अधिक गंभीर मुद्दे हैं
महिलाओं के लिए।
जहां तक ​​अर्जुन रेड्डी का सवाल है यह एक उत्कृष्ट कृति है। और हाँ मैं एक औरत हूं।</v>
      </c>
      <c r="C504" s="1" t="s">
        <v>35</v>
      </c>
      <c r="D504" s="1" t="s">
        <v>5</v>
      </c>
    </row>
    <row r="505" spans="1:4" ht="13.2" x14ac:dyDescent="0.25">
      <c r="A505" s="1" t="s">
        <v>511</v>
      </c>
      <c r="B505" t="str">
        <f ca="1">IFERROR(__xludf.DUMMYFUNCTION("GOOGLETRANSLATE(B505,""en"",""hi"")"),"वाह .... क्या एक दिशा ...... अद्भुत काम")</f>
        <v>वाह .... क्या एक दिशा ...... अद्भुत काम</v>
      </c>
      <c r="C505" s="1" t="s">
        <v>4</v>
      </c>
      <c r="D505" s="1" t="s">
        <v>5</v>
      </c>
    </row>
    <row r="506" spans="1:4" ht="13.2" x14ac:dyDescent="0.25">
      <c r="A506" s="1" t="s">
        <v>512</v>
      </c>
      <c r="B506" t="str">
        <f ca="1">IFERROR(__xludf.DUMMYFUNCTION("GOOGLETRANSLATE(B506,""en"",""hi"")"),"इस उद्योग पूरी तरह से गड़बड़ और गड़बड़ी बढ़ रहा है ..")</f>
        <v>इस उद्योग पूरी तरह से गड़बड़ और गड़बड़ी बढ़ रहा है ..</v>
      </c>
      <c r="C506" s="1" t="s">
        <v>16</v>
      </c>
      <c r="D506" s="1" t="s">
        <v>5</v>
      </c>
    </row>
    <row r="507" spans="1:4" ht="13.2" x14ac:dyDescent="0.25">
      <c r="A507" s="1" t="s">
        <v>513</v>
      </c>
      <c r="B507" t="str">
        <f ca="1">IFERROR(__xludf.DUMMYFUNCTION("GOOGLETRANSLATE(B507,""en"",""hi"")"),"यही कारण है कि वीडियो isssss tooooo gooodddd .... यह एक तार्किक विषय और एक तार्किक तरीका है
कहने के लिए ... नारीवाद बकवास कर रहे हैं ... समर्थन आप नंगा
bhaiiiiiiii🔥🔥🔥🔥🔥🔥🔥🔥🔥🔥🔥🔥🙌🙌🙌💥💥💥💥💥")</f>
        <v>यही कारण है कि वीडियो isssss tooooo gooodddd .... यह एक तार्किक विषय और एक तार्किक तरीका है
कहने के लिए ... नारीवाद बकवास कर रहे हैं ... समर्थन आप नंगा
bhaiiiiiiii🔥🔥🔥🔥🔥🔥🔥🔥🔥🔥🔥🔥🙌🙌🙌💥💥💥💥💥</v>
      </c>
      <c r="C507" s="1" t="s">
        <v>16</v>
      </c>
      <c r="D507" s="1" t="s">
        <v>5</v>
      </c>
    </row>
    <row r="508" spans="1:4" ht="13.2" x14ac:dyDescent="0.25">
      <c r="A508" s="1" t="s">
        <v>514</v>
      </c>
      <c r="B508" t="str">
        <f ca="1">IFERROR(__xludf.DUMMYFUNCTION("GOOGLETRANSLATE(B508,""en"",""hi"")"),"हर फिल्म देशभक्ति और सामाजिक संदेश के बारे में हो सकता है के लिए लगता है")</f>
        <v>हर फिल्म देशभक्ति और सामाजिक संदेश के बारे में हो सकता है के लिए लगता है</v>
      </c>
      <c r="C508" s="1" t="s">
        <v>4</v>
      </c>
      <c r="D508" s="1" t="s">
        <v>5</v>
      </c>
    </row>
    <row r="509" spans="1:4" ht="13.2" x14ac:dyDescent="0.25">
      <c r="A509" s="1" t="s">
        <v>515</v>
      </c>
      <c r="B509" t="str">
        <f ca="1">IFERROR(__xludf.DUMMYFUNCTION("GOOGLETRANSLATE(B509,""en"",""hi"")"),"क्या एक घटिया मॉडरेटर अर्नाब है। Falthu शो")</f>
        <v>क्या एक घटिया मॉडरेटर अर्नाब है। Falthu शो</v>
      </c>
      <c r="C509" s="1" t="s">
        <v>4</v>
      </c>
      <c r="D509" s="1" t="s">
        <v>5</v>
      </c>
    </row>
    <row r="510" spans="1:4" ht="13.2" x14ac:dyDescent="0.25">
      <c r="A510" s="1" t="s">
        <v>516</v>
      </c>
      <c r="B510" t="str">
        <f ca="1">IFERROR(__xludf.DUMMYFUNCTION("GOOGLETRANSLATE(B510,""en"",""hi"")"),"उसकी देशभक्ति के लिए प्यार अर्नाब")</f>
        <v>उसकी देशभक्ति के लिए प्यार अर्नाब</v>
      </c>
      <c r="C510" s="1" t="s">
        <v>4</v>
      </c>
      <c r="D510" s="1" t="s">
        <v>5</v>
      </c>
    </row>
    <row r="511" spans="1:4" ht="13.2" x14ac:dyDescent="0.25">
      <c r="A511" s="1" t="s">
        <v>517</v>
      </c>
      <c r="B511" t="str">
        <f ca="1">IFERROR(__xludf.DUMMYFUNCTION("GOOGLETRANSLATE(B511,""en"",""hi"")"),"मैं सबसे पुराने ग्राहक के अपने एक हूँ ... और मेरे निर्णय के अनुसार ... आप
स्पष्ट रूप से उच्च लानत कर रहे हैं ...
यदि नहीं ... thn शायद अत्यंत वंचित नींद।")</f>
        <v>मैं सबसे पुराने ग्राहक के अपने एक हूँ ... और मेरे निर्णय के अनुसार ... आप
स्पष्ट रूप से उच्च लानत कर रहे हैं ...
यदि नहीं ... thn शायद अत्यंत वंचित नींद।</v>
      </c>
      <c r="C511" s="1" t="s">
        <v>4</v>
      </c>
      <c r="D511" s="1" t="s">
        <v>5</v>
      </c>
    </row>
    <row r="512" spans="1:4" ht="13.2" x14ac:dyDescent="0.25">
      <c r="A512" s="1" t="s">
        <v>518</v>
      </c>
      <c r="B512" t="str">
        <f ca="1">IFERROR(__xludf.DUMMYFUNCTION("GOOGLETRANSLATE(B512,""en"",""hi"")"),"@Khan
और अब हम पख्तूनों पंजाबियों, एक ही पंजाबियों हम एक बार के साले हैं
शासन किया, पंजाबी सेना जो कुछ भी वे पश्तूनों और कोई भी करना चाहते हैं कर सकते हैं
एक शब्द भी कह सकते हैं कि
भारत के अधिकांश मुस्लिम शासकों इसके अलावा तुर्क mongolic मूल के थे")</f>
        <v>@Khan
और अब हम पख्तूनों पंजाबियों, एक ही पंजाबियों हम एक बार के साले हैं
शासन किया, पंजाबी सेना जो कुछ भी वे पश्तूनों और कोई भी करना चाहते हैं कर सकते हैं
एक शब्द भी कह सकते हैं कि
भारत के अधिकांश मुस्लिम शासकों इसके अलावा तुर्क mongolic मूल के थे</v>
      </c>
      <c r="C512" s="1" t="s">
        <v>4</v>
      </c>
      <c r="D512" s="1" t="s">
        <v>8</v>
      </c>
    </row>
    <row r="513" spans="1:4" ht="13.2" x14ac:dyDescent="0.25">
      <c r="A513" s="1" t="s">
        <v>519</v>
      </c>
      <c r="B513" t="str">
        <f ca="1">IFERROR(__xludf.DUMMYFUNCTION("GOOGLETRANSLATE(B513,""en"",""hi"")"),"बेस्ट वीडियो .. इसे रखने के ऊपर 👍")</f>
        <v>बेस्ट वीडियो .. इसे रखने के ऊपर 👍</v>
      </c>
      <c r="C513" s="1" t="s">
        <v>4</v>
      </c>
      <c r="D513" s="1" t="s">
        <v>5</v>
      </c>
    </row>
    <row r="514" spans="1:4" ht="13.2" x14ac:dyDescent="0.25">
      <c r="A514" s="1" t="s">
        <v>520</v>
      </c>
      <c r="B514" t="str">
        <f ca="1">IFERROR(__xludf.DUMMYFUNCTION("GOOGLETRANSLATE(B514,""en"",""hi"")"),"बहुत अच्छा। क्या सरकार और कानून के लिए मजबूर कर दिया है पुरुषों क्या करना है। उत्तम
बदला। 498 ए और DV कानूनों Harras पुरुषों के लिए दुरुपयोग किया जाता है। यह एक जबरन वसूली व्यापार
महिलाओं और वकीलों और पुलिस के लिए")</f>
        <v>बहुत अच्छा। क्या सरकार और कानून के लिए मजबूर कर दिया है पुरुषों क्या करना है। उत्तम
बदला। 498 ए और DV कानूनों Harras पुरुषों के लिए दुरुपयोग किया जाता है। यह एक जबरन वसूली व्यापार
महिलाओं और वकीलों और पुलिस के लिए</v>
      </c>
      <c r="C514" s="1" t="s">
        <v>35</v>
      </c>
      <c r="D514" s="1" t="s">
        <v>5</v>
      </c>
    </row>
    <row r="515" spans="1:4" ht="13.2" x14ac:dyDescent="0.25">
      <c r="A515" s="1" t="s">
        <v>521</v>
      </c>
      <c r="B515" t="str">
        <f ca="1">IFERROR(__xludf.DUMMYFUNCTION("GOOGLETRANSLATE(B515,""en"",""hi"")"),"नारीवाद और उदारवाद @re कैंसर
मैं हमेशा कहते हैं कि के रूप में 😆😆😆👍🏻")</f>
        <v>नारीवाद और उदारवाद @re कैंसर
मैं हमेशा कहते हैं कि के रूप में 😆😆😆👍🏻</v>
      </c>
      <c r="C515" s="1" t="s">
        <v>16</v>
      </c>
      <c r="D515" s="1" t="s">
        <v>5</v>
      </c>
    </row>
    <row r="516" spans="1:4" ht="13.2" x14ac:dyDescent="0.25">
      <c r="A516" s="1" t="s">
        <v>522</v>
      </c>
      <c r="B516" t="str">
        <f ca="1">IFERROR(__xludf.DUMMYFUNCTION("GOOGLETRANSLATE(B516,""en"",""hi"")"),"निरपेक्ष शानदार फिल्म कृपया जाने के लिए और पहली फिल्म देखने।")</f>
        <v>निरपेक्ष शानदार फिल्म कृपया जाने के लिए और पहली फिल्म देखने।</v>
      </c>
      <c r="C516" s="1" t="s">
        <v>4</v>
      </c>
      <c r="D516" s="1" t="s">
        <v>5</v>
      </c>
    </row>
    <row r="517" spans="1:4" ht="13.2" x14ac:dyDescent="0.25">
      <c r="A517" s="1" t="s">
        <v>523</v>
      </c>
      <c r="B517" t="str">
        <f ca="1">IFERROR(__xludf.DUMMYFUNCTION("GOOGLETRANSLATE(B517,""en"",""hi"")"),"Nonchange")</f>
        <v>Nonchange</v>
      </c>
      <c r="C517" s="1" t="s">
        <v>4</v>
      </c>
      <c r="D517" s="1" t="s">
        <v>5</v>
      </c>
    </row>
    <row r="518" spans="1:4" ht="13.2" x14ac:dyDescent="0.25">
      <c r="A518" s="1" t="s">
        <v>524</v>
      </c>
      <c r="B518" t="str">
        <f ca="1">IFERROR(__xludf.DUMMYFUNCTION("GOOGLETRANSLATE(B518,""en"",""hi"")"),"** कबीर ** ** सिंह ** 😏 वास्तव में ** 2 आशिकी के सर्वश्रेष्ठ समीक्षा ** इस के समान था
, लेकिन यह जिस तरह से और अधिक यथार्थवादी था और बेहतर")</f>
        <v>** कबीर ** ** सिंह ** 😏 वास्तव में ** 2 आशिकी के सर्वश्रेष्ठ समीक्षा ** इस के समान था
, लेकिन यह जिस तरह से और अधिक यथार्थवादी था और बेहतर</v>
      </c>
      <c r="C518" s="1" t="s">
        <v>4</v>
      </c>
      <c r="D518" s="1" t="s">
        <v>5</v>
      </c>
    </row>
    <row r="519" spans="1:4" ht="13.2" x14ac:dyDescent="0.25">
      <c r="A519" s="1" t="s">
        <v>525</v>
      </c>
      <c r="B519" t="str">
        <f ca="1">IFERROR(__xludf.DUMMYFUNCTION("GOOGLETRANSLATE(B519,""en"",""hi"")"),"मैं भी समलैंगिक महिला सामान्य महिला की तुलना में अधिक पसंद है।
क्योंकि मैं सामान्य महिला से समलैंगिक महिला आर अधिक बुद्धिमान लगता है।
2) वे और अधिक गर्म r।")</f>
        <v>मैं भी समलैंगिक महिला सामान्य महिला की तुलना में अधिक पसंद है।
क्योंकि मैं सामान्य महिला से समलैंगिक महिला आर अधिक बुद्धिमान लगता है।
2) वे और अधिक गर्म r।</v>
      </c>
      <c r="C519" s="1" t="s">
        <v>4</v>
      </c>
      <c r="D519" s="1" t="s">
        <v>5</v>
      </c>
    </row>
    <row r="520" spans="1:4" ht="13.2" x14ac:dyDescent="0.25">
      <c r="A520" s="1" t="s">
        <v>526</v>
      </c>
      <c r="B520" t="str">
        <f ca="1">IFERROR(__xludf.DUMMYFUNCTION("GOOGLETRANSLATE(B520,""en"",""hi"")"),"हे भगवान")</f>
        <v>हे भगवान</v>
      </c>
      <c r="C520" s="1" t="s">
        <v>4</v>
      </c>
      <c r="D520" s="1" t="s">
        <v>5</v>
      </c>
    </row>
    <row r="521" spans="1:4" ht="13.2" x14ac:dyDescent="0.25">
      <c r="A521" s="1" t="s">
        <v>527</v>
      </c>
      <c r="B521" t="str">
        <f ca="1">IFERROR(__xludf.DUMMYFUNCTION("GOOGLETRANSLATE(B521,""en"",""hi"")"),"भारत क्या अपने मुसलमानों के साथ कर रही है, जल्द ही भारत टूट जाएगा के लिए भुगतान करेंगे और
मुसलमानों इस्लामिक स्टेट पैदा करेगा")</f>
        <v>भारत क्या अपने मुसलमानों के साथ कर रही है, जल्द ही भारत टूट जाएगा के लिए भुगतान करेंगे और
मुसलमानों इस्लामिक स्टेट पैदा करेगा</v>
      </c>
      <c r="C521" s="1" t="s">
        <v>4</v>
      </c>
      <c r="D521" s="1" t="s">
        <v>5</v>
      </c>
    </row>
    <row r="522" spans="1:4" ht="13.2" x14ac:dyDescent="0.25">
      <c r="A522" s="1" t="s">
        <v>528</v>
      </c>
      <c r="B522" t="str">
        <f ca="1">IFERROR(__xludf.DUMMYFUNCTION("GOOGLETRANSLATE(B522,""en"",""hi"")"),"भाई तो क्या chichorre के बारे में")</f>
        <v>भाई तो क्या chichorre के बारे में</v>
      </c>
      <c r="C522" s="1" t="s">
        <v>4</v>
      </c>
      <c r="D522" s="1" t="s">
        <v>5</v>
      </c>
    </row>
    <row r="523" spans="1:4" ht="13.2" x14ac:dyDescent="0.25">
      <c r="A523" s="1" t="s">
        <v>529</v>
      </c>
      <c r="B523" t="str">
        <f ca="1">IFERROR(__xludf.DUMMYFUNCTION("GOOGLETRANSLATE(B523,""en"",""hi"")"),"Bahut साही बोला भाई आपने ....
मैं एक नारीवादी हूँ और मैं इन नकली लोग हैं, जो केवल न्यायाधीश नफरत ...
वे आपको न्यायाधीश अगर आप थोड़ी देर की परवरिश एक माँ और नहीं काम बनना चाहते हैं अपने
बच्चे .... कौन दोष लगता है कि अगर आप अपने परंपराओं का पालन ..... कौन ओ"&amp;"लों होगा
लिजी कैपलन का सेक्स की श्रृंखला मास्टर्स में .... भले ही जैसे पात्रों
वह एक जोड़ तोड़ व्यक्ति, एक बुरा माँ, एक उलझन व्यक्ति जो कई खंडहर था
उसके चारों ओर रहता है .....
वे सिर्फ जीवन में भ्रमित कर रहे हैं")</f>
        <v>Bahut साही बोला भाई आपने ....
मैं एक नारीवादी हूँ और मैं इन नकली लोग हैं, जो केवल न्यायाधीश नफरत ...
वे आपको न्यायाधीश अगर आप थोड़ी देर की परवरिश एक माँ और नहीं काम बनना चाहते हैं अपने
बच्चे .... कौन दोष लगता है कि अगर आप अपने परंपराओं का पालन ..... कौन ओलों होगा
लिजी कैपलन का सेक्स की श्रृंखला मास्टर्स में .... भले ही जैसे पात्रों
वह एक जोड़ तोड़ व्यक्ति, एक बुरा माँ, एक उलझन व्यक्ति जो कई खंडहर था
उसके चारों ओर रहता है .....
वे सिर्फ जीवन में भ्रमित कर रहे हैं</v>
      </c>
      <c r="C523" s="1" t="s">
        <v>16</v>
      </c>
      <c r="D523" s="1" t="s">
        <v>5</v>
      </c>
    </row>
    <row r="524" spans="1:4" ht="13.2" x14ac:dyDescent="0.25">
      <c r="A524" s="1" t="s">
        <v>530</v>
      </c>
      <c r="B524" t="str">
        <f ca="1">IFERROR(__xludf.DUMMYFUNCTION("GOOGLETRANSLATE(B524,""en"",""hi"")"),"यही कारण है कि फिल्म ""एक आदमी है जो अनंत जानता था .... भारत में जारी नहीं है""
रामानुजन की महान फिल्म से एक ... 💗💗")</f>
        <v>यही कारण है कि फिल्म "एक आदमी है जो अनंत जानता था .... भारत में जारी नहीं है"
रामानुजन की महान फिल्म से एक ... 💗💗</v>
      </c>
      <c r="C524" s="1" t="s">
        <v>4</v>
      </c>
      <c r="D524" s="1" t="s">
        <v>5</v>
      </c>
    </row>
    <row r="525" spans="1:4" ht="13.2" x14ac:dyDescent="0.25">
      <c r="A525" s="1" t="s">
        <v>531</v>
      </c>
      <c r="B525" t="str">
        <f ca="1">IFERROR(__xludf.DUMMYFUNCTION("GOOGLETRANSLATE(B525,""en"",""hi"")"),"2nd😅
सिड 1 hi🤣")</f>
        <v>2nd😅
सिड 1 hi🤣</v>
      </c>
      <c r="C525" s="1" t="s">
        <v>4</v>
      </c>
      <c r="D525" s="1" t="s">
        <v>5</v>
      </c>
    </row>
    <row r="526" spans="1:4" ht="13.2" x14ac:dyDescent="0.25">
      <c r="A526" s="1" t="s">
        <v>532</v>
      </c>
      <c r="B526" t="str">
        <f ca="1">IFERROR(__xludf.DUMMYFUNCTION("GOOGLETRANSLATE(B526,""en"",""hi"")"),"রাইট")</f>
        <v>রাইট</v>
      </c>
      <c r="C526" s="1" t="s">
        <v>4</v>
      </c>
      <c r="D526" s="1" t="s">
        <v>5</v>
      </c>
    </row>
    <row r="527" spans="1:4" ht="13.2" x14ac:dyDescent="0.25">
      <c r="A527" s="1" t="s">
        <v>533</v>
      </c>
      <c r="B527" t="str">
        <f ca="1">IFERROR(__xludf.DUMMYFUNCTION("GOOGLETRANSLATE(B527,""en"",""hi"")"),"अगर यू दिखेंगे इसकी सभी भारतीय परिवार कानूनों वे कहते हैं औरत anything..but आदमी क्या कर सकते हैं
बंद उसके mouth..woman एक आदमी लेकिन reverse..woman कर सकते हैं में नहीं हरा सकते हैं चाहिए
डाँटने नहीं बल्कि आदमी ... यहां तक ​​कि कानूनी TERRORISM..SO मेरे "&amp;"प्रिय से उसकी जान बचाने नहीं
भाइयों बेहतर भारतीय woman..if कभी शादी नहीं हम किसी भी विदेशी गोटो सेक्स की जरूरत
देश में जहां यह कानूनी है और it..otherwise किसी भी विदेशी महिला से शादी और हो पाने के
खुश .. ..लेकिन भारत में बहुत बहुत दुर्लभ महिलाओं kindenoug"&amp;"h को अच्छे थे और
men..but कई महिलाओं, मीडिया, कानून के रूप में आदमी थे ... पुरुषों के लिए के खिलाफ पूरी तरह से थे
जंगली क्रूर क्रूर लोगों के रूप में दिखाया .. bt महिलाओं नरम मिठाई अच्छा के रूप में दिखाया गया है
मां की तरह मनुष्य terisa असली में .लेकिन वे "&amp;"पूरी तरह से गलत और फर्जी r ... इस तरह के
ppl वर्तमान पीढ़ी में नहीं देखा गया था ... केवल पैसे suckers पीड़न कामुक ppl
इन कानूनों का दुरुपयोग होगा ... तो सावधान बारे में पता होना चेतावनी बी 4 शादी हो रही हो ..")</f>
        <v>अगर यू दिखेंगे इसकी सभी भारतीय परिवार कानूनों वे कहते हैं औरत anything..but आदमी क्या कर सकते हैं
बंद उसके mouth..woman एक आदमी लेकिन reverse..woman कर सकते हैं में नहीं हरा सकते हैं चाहिए
डाँटने नहीं बल्कि आदमी ... यहां तक ​​कि कानूनी TERRORISM..SO मेरे प्रिय से उसकी जान बचाने नहीं
भाइयों बेहतर भारतीय woman..if कभी शादी नहीं हम किसी भी विदेशी गोटो सेक्स की जरूरत
देश में जहां यह कानूनी है और it..otherwise किसी भी विदेशी महिला से शादी और हो पाने के
खुश .. ..लेकिन भारत में बहुत बहुत दुर्लभ महिलाओं kindenough को अच्छे थे और
men..but कई महिलाओं, मीडिया, कानून के रूप में आदमी थे ... पुरुषों के लिए के खिलाफ पूरी तरह से थे
जंगली क्रूर क्रूर लोगों के रूप में दिखाया .. bt महिलाओं नरम मिठाई अच्छा के रूप में दिखाया गया है
मां की तरह मनुष्य terisa असली में .लेकिन वे पूरी तरह से गलत और फर्जी r ... इस तरह के
ppl वर्तमान पीढ़ी में नहीं देखा गया था ... केवल पैसे suckers पीड़न कामुक ppl
इन कानूनों का दुरुपयोग होगा ... तो सावधान बारे में पता होना चेतावनी बी 4 शादी हो रही हो ..</v>
      </c>
      <c r="C527" s="1" t="s">
        <v>35</v>
      </c>
      <c r="D527" s="1" t="s">
        <v>5</v>
      </c>
    </row>
    <row r="528" spans="1:4" ht="13.2" x14ac:dyDescent="0.25">
      <c r="A528" s="1" t="s">
        <v>534</v>
      </c>
      <c r="B528" t="str">
        <f ca="1">IFERROR(__xludf.DUMMYFUNCTION("GOOGLETRANSLATE(B528,""en"",""hi"")"),"आयुष्मान मूल्य की now..then राजकुमार राव केवल अभिनेता है; नवाज सिद्दीकी
और इरफान खान")</f>
        <v>आयुष्मान मूल्य की now..then राजकुमार राव केवल अभिनेता है; नवाज सिद्दीकी
और इरफान खान</v>
      </c>
      <c r="C528" s="1" t="s">
        <v>4</v>
      </c>
      <c r="D528" s="1" t="s">
        <v>5</v>
      </c>
    </row>
    <row r="529" spans="1:4" ht="13.2" x14ac:dyDescent="0.25">
      <c r="A529" s="1" t="s">
        <v>535</v>
      </c>
      <c r="B529" t="str">
        <f ca="1">IFERROR(__xludf.DUMMYFUNCTION("GOOGLETRANSLATE(B529,""en"",""hi"")"),"मैं भी इस प्यार का समर्थन प्यार यह जाने है ख लड़की या लड़का भगवान तो तरह बना दिया है
यह इतना y दूसरों shoud समस्या इस लाइव यू में जीवन मित्र के रूप में रहते हैं यू चाहते हैं")</f>
        <v>मैं भी इस प्यार का समर्थन प्यार यह जाने है ख लड़की या लड़का भगवान तो तरह बना दिया है
यह इतना y दूसरों shoud समस्या इस लाइव यू में जीवन मित्र के रूप में रहते हैं यू चाहते हैं</v>
      </c>
      <c r="C529" s="1" t="s">
        <v>4</v>
      </c>
      <c r="D529" s="1" t="s">
        <v>5</v>
      </c>
    </row>
    <row r="530" spans="1:4" ht="13.2" x14ac:dyDescent="0.25">
      <c r="A530" s="1" t="s">
        <v>536</v>
      </c>
      <c r="B530" t="str">
        <f ca="1">IFERROR(__xludf.DUMMYFUNCTION("GOOGLETRANSLATE(B530,""en"",""hi"")"),"एनिमी बच्चे Dude के लिए नहीं है
उन्हें टीवी आप कर सकते हैं में देखते हैं। animie देखते हैं। यूट्यूब या स्ट्रीमिंग वेब पर
घड़ी। यह उपशीर्षक डबिंग के साथ डरावने हैं")</f>
        <v>एनिमी बच्चे Dude के लिए नहीं है
उन्हें टीवी आप कर सकते हैं में देखते हैं। animie देखते हैं। यूट्यूब या स्ट्रीमिंग वेब पर
घड़ी। यह उपशीर्षक डबिंग के साथ डरावने हैं</v>
      </c>
      <c r="C530" s="1" t="s">
        <v>4</v>
      </c>
      <c r="D530" s="1" t="s">
        <v>5</v>
      </c>
    </row>
    <row r="531" spans="1:4" ht="13.2" x14ac:dyDescent="0.25">
      <c r="A531" s="1" t="s">
        <v>537</v>
      </c>
      <c r="B531" t="str">
        <f ca="1">IFERROR(__xludf.DUMMYFUNCTION("GOOGLETRANSLATE(B531,""en"",""hi"")"),"समलैंगिकता घृणित है। यह निंदा की जानी चाहिए ...")</f>
        <v>समलैंगिकता घृणित है। यह निंदा की जानी चाहिए ...</v>
      </c>
      <c r="C531" s="1" t="s">
        <v>4</v>
      </c>
      <c r="D531" s="1" t="s">
        <v>8</v>
      </c>
    </row>
    <row r="532" spans="1:4" ht="13.2" x14ac:dyDescent="0.25">
      <c r="A532" s="1" t="s">
        <v>538</v>
      </c>
      <c r="B532" t="str">
        <f ca="1">IFERROR(__xludf.DUMMYFUNCTION("GOOGLETRANSLATE(B532,""en"",""hi"")"),"ग्रेट भाई ..")</f>
        <v>ग्रेट भाई ..</v>
      </c>
      <c r="C532" s="1" t="s">
        <v>4</v>
      </c>
      <c r="D532" s="1" t="s">
        <v>5</v>
      </c>
    </row>
    <row r="533" spans="1:4" ht="13.2" x14ac:dyDescent="0.25">
      <c r="A533" s="1" t="s">
        <v>539</v>
      </c>
      <c r="B533" t="str">
        <f ca="1">IFERROR(__xludf.DUMMYFUNCTION("GOOGLETRANSLATE(B533,""en"",""hi"")"),"विकास सोम इसकी एक उदार होने के बारे में नहीं। और one.but हाँ मैं नहीं था iam
इस फिल्म की स्री जाति से द्वेष से नाराज।")</f>
        <v>विकास सोम इसकी एक उदार होने के बारे में नहीं। और one.but हाँ मैं नहीं था iam
इस फिल्म की स्री जाति से द्वेष से नाराज।</v>
      </c>
      <c r="C533" s="1" t="s">
        <v>35</v>
      </c>
      <c r="D533" s="1" t="s">
        <v>5</v>
      </c>
    </row>
    <row r="534" spans="1:4" ht="13.2" x14ac:dyDescent="0.25">
      <c r="A534" s="1" t="s">
        <v>540</v>
      </c>
      <c r="B534" t="str">
        <f ca="1">IFERROR(__xludf.DUMMYFUNCTION("GOOGLETRANSLATE(B534,""en"",""hi"")"),"@Hrdk परमार अच्छा भाई मैं इस देखभाल भावना पसंद आया 👌👏")</f>
        <v>@Hrdk परमार अच्छा भाई मैं इस देखभाल भावना पसंद आया 👌👏</v>
      </c>
      <c r="C534" s="1" t="s">
        <v>4</v>
      </c>
      <c r="D534" s="1" t="s">
        <v>5</v>
      </c>
    </row>
    <row r="535" spans="1:4" ht="13.2" x14ac:dyDescent="0.25">
      <c r="A535" s="1" t="s">
        <v>541</v>
      </c>
      <c r="B535" t="str">
        <f ca="1">IFERROR(__xludf.DUMMYFUNCTION("GOOGLETRANSLATE(B535,""en"",""hi"")"),"समस्या तार्किक या भावनात्मक रूप से इस फिल्म को देखने के बारे में नहीं है।
पुरुष चरित्र के चित्रण में समस्या निहित है। लेखक दिखाना चाहते थे
कि कबीर सिंह आक्रामक है। वह ठीक है। लेकिन यह है कि महिमामंडित करना ठीक नहीं है
व्यवहार। वह एक लड़की को लेकर हावी है,"&amp;" उसकी गोपनीयता का सम्मान नहीं करता है और
सचमुच का मानना ​​है कि जो भी वह करता है सही है और वे सभी कदम नहीं हैं
की निंदा की है, जहां लेखक गलत हो जाता है।")</f>
        <v>समस्या तार्किक या भावनात्मक रूप से इस फिल्म को देखने के बारे में नहीं है।
पुरुष चरित्र के चित्रण में समस्या निहित है। लेखक दिखाना चाहते थे
कि कबीर सिंह आक्रामक है। वह ठीक है। लेकिन यह है कि महिमामंडित करना ठीक नहीं है
व्यवहार। वह एक लड़की को लेकर हावी है, उसकी गोपनीयता का सम्मान नहीं करता है और
सचमुच का मानना ​​है कि जो भी वह करता है सही है और वे सभी कदम नहीं हैं
की निंदा की है, जहां लेखक गलत हो जाता है।</v>
      </c>
      <c r="C535" s="1" t="s">
        <v>35</v>
      </c>
      <c r="D535" s="1" t="s">
        <v>5</v>
      </c>
    </row>
    <row r="536" spans="1:4" ht="13.2" x14ac:dyDescent="0.25">
      <c r="A536" s="1" t="s">
        <v>542</v>
      </c>
      <c r="B536" t="str">
        <f ca="1">IFERROR(__xludf.DUMMYFUNCTION("GOOGLETRANSLATE(B536,""en"",""hi"")"),"यूट्यूब एक haha ​​बटन की जरूरत नहीं है")</f>
        <v>यूट्यूब एक haha ​​बटन की जरूरत नहीं है</v>
      </c>
      <c r="C536" s="1" t="s">
        <v>4</v>
      </c>
      <c r="D536" s="1" t="s">
        <v>5</v>
      </c>
    </row>
    <row r="537" spans="1:4" ht="13.2" x14ac:dyDescent="0.25">
      <c r="A537" s="1" t="s">
        <v>543</v>
      </c>
      <c r="B537" t="str">
        <f ca="1">IFERROR(__xludf.DUMMYFUNCTION("GOOGLETRANSLATE(B537,""en"",""hi"")"),"जोकर समीक्षा बहुत जरूरी की तरह लगता है @Shwetabh")</f>
        <v>जोकर समीक्षा बहुत जरूरी की तरह लगता है @Shwetabh</v>
      </c>
      <c r="C537" s="1" t="s">
        <v>4</v>
      </c>
      <c r="D537" s="1" t="s">
        <v>5</v>
      </c>
    </row>
    <row r="538" spans="1:4" ht="13.2" x14ac:dyDescent="0.25">
      <c r="A538" s="1" t="s">
        <v>544</v>
      </c>
      <c r="B538" t="str">
        <f ca="1">IFERROR(__xludf.DUMMYFUNCTION("GOOGLETRANSLATE(B538,""en"",""hi"")"),"90% लड़कों इस फिल्म के बारे में हम शेष 10% पता नहीं है के साथ संबंधित कर सकते हैं।")</f>
        <v>90% लड़कों इस फिल्म के बारे में हम शेष 10% पता नहीं है के साथ संबंधित कर सकते हैं।</v>
      </c>
      <c r="C538" s="1" t="s">
        <v>4</v>
      </c>
      <c r="D538" s="1" t="s">
        <v>5</v>
      </c>
    </row>
    <row r="539" spans="1:4" ht="13.2" x14ac:dyDescent="0.25">
      <c r="A539" s="1" t="s">
        <v>545</v>
      </c>
      <c r="B539" t="str">
        <f ca="1">IFERROR(__xludf.DUMMYFUNCTION("GOOGLETRANSLATE(B539,""en"",""hi"")"),"पोरी मोनी सबसे अच्छा है")</f>
        <v>पोरी मोनी सबसे अच्छा है</v>
      </c>
      <c r="C539" s="1" t="s">
        <v>4</v>
      </c>
      <c r="D539" s="1" t="s">
        <v>5</v>
      </c>
    </row>
    <row r="540" spans="1:4" ht="13.2" x14ac:dyDescent="0.25">
      <c r="A540" s="1" t="s">
        <v>546</v>
      </c>
      <c r="B540" t="str">
        <f ca="1">IFERROR(__xludf.DUMMYFUNCTION("GOOGLETRANSLATE(B540,""en"",""hi"")"),"Aaise भी bahot kaam hai आज क्रने ko वाह haha ​​अच्छी तरह से कहा महिला मैं प्यार शरारती
विश्व")</f>
        <v>Aaise भी bahot kaam hai आज क्रने ko वाह haha ​​अच्छी तरह से कहा महिला मैं प्यार शरारती
विश्व</v>
      </c>
      <c r="C540" s="1" t="s">
        <v>4</v>
      </c>
      <c r="D540" s="1" t="s">
        <v>5</v>
      </c>
    </row>
    <row r="541" spans="1:4" ht="13.2" x14ac:dyDescent="0.25">
      <c r="A541" s="1" t="s">
        <v>547</v>
      </c>
      <c r="B541" t="str">
        <f ca="1">IFERROR(__xludf.DUMMYFUNCTION("GOOGLETRANSLATE(B541,""en"",""hi"")"),"मैं कबीर सिंह नहीं देखा है! कोई और ?")</f>
        <v>मैं कबीर सिंह नहीं देखा है! कोई और ?</v>
      </c>
      <c r="C541" s="1" t="s">
        <v>4</v>
      </c>
      <c r="D541" s="1" t="s">
        <v>5</v>
      </c>
    </row>
    <row r="542" spans="1:4" ht="13.2" x14ac:dyDescent="0.25">
      <c r="A542" s="1" t="s">
        <v>548</v>
      </c>
      <c r="B542" t="str">
        <f ca="1">IFERROR(__xludf.DUMMYFUNCTION("GOOGLETRANSLATE(B542,""en"",""hi"")"),"🤣🤣🤣 प्यार यह BROO")</f>
        <v>🤣🤣🤣 प्यार यह BROO</v>
      </c>
      <c r="C542" s="1" t="s">
        <v>4</v>
      </c>
      <c r="D542" s="1" t="s">
        <v>5</v>
      </c>
    </row>
    <row r="543" spans="1:4" ht="13.2" x14ac:dyDescent="0.25">
      <c r="A543" s="1" t="s">
        <v>549</v>
      </c>
      <c r="B543" t="str">
        <f ca="1">IFERROR(__xludf.DUMMYFUNCTION("GOOGLETRANSLATE(B543,""en"",""hi"")"),"सुपर 👌👌👌👌👌👌")</f>
        <v>सुपर 👌👌👌👌👌👌</v>
      </c>
      <c r="C543" s="1" t="s">
        <v>4</v>
      </c>
      <c r="D543" s="1" t="s">
        <v>5</v>
      </c>
    </row>
    <row r="544" spans="1:4" ht="13.2" x14ac:dyDescent="0.25">
      <c r="A544" s="1" t="s">
        <v>550</v>
      </c>
      <c r="B544" t="str">
        <f ca="1">IFERROR(__xludf.DUMMYFUNCTION("GOOGLETRANSLATE(B544,""en"",""hi"")"),"मैं सभी तरह के videos..that फैलता घृणा रिपोर्ट करने के लिए आप सभी को reqst हैं
किसी की ओर ... अगर यू वास्तव में शांति n इस देश या में खुशी चाहते हैं
world..dnt समर्थन ppl जो बातें पेचीदा उनके स्वार्थ फादर ... 🙏")</f>
        <v>मैं सभी तरह के videos..that फैलता घृणा रिपोर्ट करने के लिए आप सभी को reqst हैं
किसी की ओर ... अगर यू वास्तव में शांति n इस देश या में खुशी चाहते हैं
world..dnt समर्थन ppl जो बातें पेचीदा उनके स्वार्थ फादर ... 🙏</v>
      </c>
      <c r="C544" s="1" t="s">
        <v>16</v>
      </c>
      <c r="D544" s="1" t="s">
        <v>5</v>
      </c>
    </row>
    <row r="545" spans="1:4" ht="13.2" x14ac:dyDescent="0.25">
      <c r="A545" s="1" t="s">
        <v>551</v>
      </c>
      <c r="B545" t="str">
        <f ca="1">IFERROR(__xludf.DUMMYFUNCTION("GOOGLETRANSLATE(B545,""en"",""hi"")"),"लक्ष्य चौधरी भी एक ही कहा ....")</f>
        <v>लक्ष्य चौधरी भी एक ही कहा ....</v>
      </c>
      <c r="C545" s="1" t="s">
        <v>4</v>
      </c>
      <c r="D545" s="1" t="s">
        <v>5</v>
      </c>
    </row>
    <row r="546" spans="1:4" ht="13.2" x14ac:dyDescent="0.25">
      <c r="A546" s="1" t="s">
        <v>552</v>
      </c>
      <c r="B546" t="str">
        <f ca="1">IFERROR(__xludf.DUMMYFUNCTION("GOOGLETRANSLATE(B546,""en"",""hi"")"),"Gr8 job..it सबसे अच्छा तरीका है कि वह अपने ससुराल और दयनीय का जवाब दिया है कर सकता है
कानून निर्माताओं")</f>
        <v>Gr8 job..it सबसे अच्छा तरीका है कि वह अपने ससुराल और दयनीय का जवाब दिया है कर सकता है
कानून निर्माताओं</v>
      </c>
      <c r="C546" s="1" t="s">
        <v>35</v>
      </c>
      <c r="D546" s="1" t="s">
        <v>5</v>
      </c>
    </row>
    <row r="547" spans="1:4" ht="13.2" x14ac:dyDescent="0.25">
      <c r="A547" s="1" t="s">
        <v>553</v>
      </c>
      <c r="B547" t="str">
        <f ca="1">IFERROR(__xludf.DUMMYFUNCTION("GOOGLETRANSLATE(B547,""en"",""hi"")"),"बहुत अच्छा 🥰")</f>
        <v>बहुत अच्छा 🥰</v>
      </c>
      <c r="C547" s="1" t="s">
        <v>4</v>
      </c>
      <c r="D547" s="1" t="s">
        <v>5</v>
      </c>
    </row>
    <row r="548" spans="1:4" ht="13.2" x14ac:dyDescent="0.25">
      <c r="A548" s="1" t="s">
        <v>554</v>
      </c>
      <c r="B548" t="str">
        <f ca="1">IFERROR(__xludf.DUMMYFUNCTION("GOOGLETRANSLATE(B548,""en"",""hi"")"),"उन्होंने कहा कि जैसे कि पहले और वह वास्तव में उसे प्यार करता था तू भाई कारण नहीं है कि नहीं था
रोबोट ज क्या? मनुष्य भावनाओं तू कितना भी kr सौ प्रतिशत तार्किक कोई राशि
इंसान नी होता मैं और भावनाओं सबसे बड़ी मानव हथियार हैं।")</f>
        <v>उन्होंने कहा कि जैसे कि पहले और वह वास्तव में उसे प्यार करता था तू भाई कारण नहीं है कि नहीं था
रोबोट ज क्या? मनुष्य भावनाओं तू कितना भी kr सौ प्रतिशत तार्किक कोई राशि
इंसान नी होता मैं और भावनाओं सबसे बड़ी मानव हथियार हैं।</v>
      </c>
      <c r="C548" s="1" t="s">
        <v>4</v>
      </c>
      <c r="D548" s="1" t="s">
        <v>5</v>
      </c>
    </row>
    <row r="549" spans="1:4" ht="13.2" x14ac:dyDescent="0.25">
      <c r="A549" s="1" t="s">
        <v>555</v>
      </c>
      <c r="B549" t="str">
        <f ca="1">IFERROR(__xludf.DUMMYFUNCTION("GOOGLETRANSLATE(B549,""en"",""hi"")"),"बकवास पितृसत्ता")</f>
        <v>बकवास पितृसत्ता</v>
      </c>
      <c r="C549" s="1" t="s">
        <v>16</v>
      </c>
      <c r="D549" s="1" t="s">
        <v>5</v>
      </c>
    </row>
    <row r="550" spans="1:4" ht="13.2" x14ac:dyDescent="0.25">
      <c r="A550" s="1" t="s">
        <v>556</v>
      </c>
      <c r="B550" t="str">
        <f ca="1">IFERROR(__xludf.DUMMYFUNCTION("GOOGLETRANSLATE(B550,""en"",""hi"")"),"@Pratik Borade आगे मेरी point😂 साबित")</f>
        <v>@Pratik Borade आगे मेरी point😂 साबित</v>
      </c>
      <c r="C550" s="1" t="s">
        <v>4</v>
      </c>
      <c r="D550" s="1" t="s">
        <v>5</v>
      </c>
    </row>
    <row r="551" spans="1:4" ht="13.2" x14ac:dyDescent="0.25">
      <c r="A551" s="1" t="s">
        <v>557</v>
      </c>
      <c r="B551" t="str">
        <f ca="1">IFERROR(__xludf.DUMMYFUNCTION("GOOGLETRANSLATE(B551,""en"",""hi"")"),"बा बहुत अच्छा है और आप अच्छा")</f>
        <v>बा बहुत अच्छा है और आप अच्छा</v>
      </c>
      <c r="C551" s="1" t="s">
        <v>4</v>
      </c>
      <c r="D551" s="1" t="s">
        <v>5</v>
      </c>
    </row>
    <row r="552" spans="1:4" ht="13.2" x14ac:dyDescent="0.25">
      <c r="A552" s="1" t="s">
        <v>558</v>
      </c>
      <c r="B552" t="str">
        <f ca="1">IFERROR(__xludf.DUMMYFUNCTION("GOOGLETRANSLATE(B552,""en"",""hi"")"),"मैं यू भाई से सहमत हूँ")</f>
        <v>मैं यू भाई से सहमत हूँ</v>
      </c>
      <c r="C552" s="1" t="s">
        <v>4</v>
      </c>
      <c r="D552" s="1" t="s">
        <v>5</v>
      </c>
    </row>
    <row r="553" spans="1:4" ht="13.2" x14ac:dyDescent="0.25">
      <c r="A553" s="1" t="s">
        <v>559</v>
      </c>
      <c r="B553" t="str">
        <f ca="1">IFERROR(__xludf.DUMMYFUNCTION("GOOGLETRANSLATE(B553,""en"",""hi"")"),"@daisy कपूर अपना Instagram क्या")</f>
        <v>@daisy कपूर अपना Instagram क्या</v>
      </c>
      <c r="C553" s="1" t="s">
        <v>4</v>
      </c>
      <c r="D553" s="1" t="s">
        <v>5</v>
      </c>
    </row>
    <row r="554" spans="1:4" ht="13.2" x14ac:dyDescent="0.25">
      <c r="A554" s="1" t="s">
        <v>560</v>
      </c>
      <c r="B554" t="str">
        <f ca="1">IFERROR(__xludf.DUMMYFUNCTION("GOOGLETRANSLATE(B554,""en"",""hi"")"),"** हम 'टी एक में परिवर्तित करने के सेना के बारे में हमारी बहादुरी पर्यावरण को प्रदूषित करने के लिए अनुमति दे सकते हैं
कायर और पागल की पर्यावरण, जिन्होंने का सामना नहीं कर सकते हैं जो कुछ हम सामना करते हैं, वे नहीं हैं
लड़कों की तरह और भी पूरी तरह से नहीं "&amp;"लड़कियों और वे कम से अपनी खुद की सत्ता उपयोग नहीं कर सकते
मुश्किल से काउंटर के लिए सही समय **")</f>
        <v>** हम 'टी एक में परिवर्तित करने के सेना के बारे में हमारी बहादुरी पर्यावरण को प्रदूषित करने के लिए अनुमति दे सकते हैं
कायर और पागल की पर्यावरण, जिन्होंने का सामना नहीं कर सकते हैं जो कुछ हम सामना करते हैं, वे नहीं हैं
लड़कों की तरह और भी पूरी तरह से नहीं लड़कियों और वे कम से अपनी खुद की सत्ता उपयोग नहीं कर सकते
मुश्किल से काउंटर के लिए सही समय **</v>
      </c>
      <c r="C554" s="1" t="s">
        <v>4</v>
      </c>
      <c r="D554" s="1" t="s">
        <v>8</v>
      </c>
    </row>
    <row r="555" spans="1:4" ht="13.2" x14ac:dyDescent="0.25">
      <c r="A555" s="1" t="s">
        <v>561</v>
      </c>
      <c r="B555" t="str">
        <f ca="1">IFERROR(__xludf.DUMMYFUNCTION("GOOGLETRANSLATE(B555,""en"",""hi"")"),"मेरे सहपाठी शिवानी")</f>
        <v>मेरे सहपाठी शिवानी</v>
      </c>
      <c r="C555" s="1" t="s">
        <v>4</v>
      </c>
      <c r="D555" s="1" t="s">
        <v>5</v>
      </c>
    </row>
    <row r="556" spans="1:4" ht="13.2" x14ac:dyDescent="0.25">
      <c r="A556" s="1" t="s">
        <v>562</v>
      </c>
      <c r="B556" t="str">
        <f ca="1">IFERROR(__xludf.DUMMYFUNCTION("GOOGLETRANSLATE(B556,""en"",""hi"")"),"भाई तेरा विषय साही hai मैं आपसे सहमत हूँ
लेकिन मैं समर्थन नहीं करते हैं जब आप कम से कम मुस्लिम नाम का इस्तेमाल किया इस्तेमाल किया है कि वे नहीं कर रहे हैं
भारतीय (पाकिस्तानी) aur उपयोग सभी मान्या सुर्वे, माया भाई ,,,, zzz की तरह नाम")</f>
        <v>भाई तेरा विषय साही hai मैं आपसे सहमत हूँ
लेकिन मैं समर्थन नहीं करते हैं जब आप कम से कम मुस्लिम नाम का इस्तेमाल किया इस्तेमाल किया है कि वे नहीं कर रहे हैं
भारतीय (पाकिस्तानी) aur उपयोग सभी मान्या सुर्वे, माया भाई ,,,, zzz की तरह नाम</v>
      </c>
      <c r="C556" s="1" t="s">
        <v>35</v>
      </c>
      <c r="D556" s="1" t="s">
        <v>5</v>
      </c>
    </row>
    <row r="557" spans="1:4" ht="13.2" x14ac:dyDescent="0.25">
      <c r="A557" s="1" t="s">
        <v>563</v>
      </c>
      <c r="B557" t="str">
        <f ca="1">IFERROR(__xludf.DUMMYFUNCTION("GOOGLETRANSLATE(B557,""en"",""hi"")"),"वह असली नायक है। यह हर महिलाओं को जो दुरुपयोग के लिए सबक बन जाएगा
498 कानून।")</f>
        <v>वह असली नायक है। यह हर महिलाओं को जो दुरुपयोग के लिए सबक बन जाएगा
498 कानून।</v>
      </c>
      <c r="C557" s="1" t="s">
        <v>35</v>
      </c>
      <c r="D557" s="1" t="s">
        <v>5</v>
      </c>
    </row>
    <row r="558" spans="1:4" ht="13.2" x14ac:dyDescent="0.25">
      <c r="A558" s="1" t="s">
        <v>564</v>
      </c>
      <c r="B558" t="str">
        <f ca="1">IFERROR(__xludf.DUMMYFUNCTION("GOOGLETRANSLATE(B558,""en"",""hi"")"),"नारीवाद कैंसर है")</f>
        <v>नारीवाद कैंसर है</v>
      </c>
      <c r="C558" s="1" t="s">
        <v>16</v>
      </c>
      <c r="D558" s="1" t="s">
        <v>5</v>
      </c>
    </row>
    <row r="559" spans="1:4" ht="13.2" x14ac:dyDescent="0.25">
      <c r="A559" s="1" t="s">
        <v>565</v>
      </c>
      <c r="B559" t="str">
        <f ca="1">IFERROR(__xludf.DUMMYFUNCTION("GOOGLETRANSLATE(B559,""en"",""hi"")"),"नाइस दादा
........ यू आर कितना प्यारा दादा")</f>
        <v>नाइस दादा
........ यू आर कितना प्यारा दादा</v>
      </c>
      <c r="C559" s="1" t="s">
        <v>4</v>
      </c>
      <c r="D559" s="1" t="s">
        <v>5</v>
      </c>
    </row>
    <row r="560" spans="1:4" ht="13.2" x14ac:dyDescent="0.25">
      <c r="A560" s="1" t="s">
        <v>566</v>
      </c>
      <c r="B560" t="str">
        <f ca="1">IFERROR(__xludf.DUMMYFUNCTION("GOOGLETRANSLATE(B560,""en"",""hi"")"),"इसलिए फिल्म ""तारे के बीच का"" भारत में काम नहीं किया था")</f>
        <v>इसलिए फिल्म "तारे के बीच का" भारत में काम नहीं किया था</v>
      </c>
      <c r="C560" s="1" t="s">
        <v>4</v>
      </c>
      <c r="D560" s="1" t="s">
        <v>5</v>
      </c>
    </row>
    <row r="561" spans="1:4" ht="13.2" x14ac:dyDescent="0.25">
      <c r="A561" s="1" t="s">
        <v>567</v>
      </c>
      <c r="B561" t="str">
        <f ca="1">IFERROR(__xludf.DUMMYFUNCTION("GOOGLETRANSLATE(B561,""en"",""hi"")"),"हम सब हमारे अपने विचारों के साथ मौजूदा कर रहे हैं")</f>
        <v>हम सब हमारे अपने विचारों के साथ मौजूदा कर रहे हैं</v>
      </c>
      <c r="C561" s="1" t="s">
        <v>4</v>
      </c>
      <c r="D561" s="1" t="s">
        <v>5</v>
      </c>
    </row>
    <row r="562" spans="1:4" ht="13.2" x14ac:dyDescent="0.25">
      <c r="A562" s="1" t="s">
        <v>568</v>
      </c>
      <c r="B562" t="str">
        <f ca="1">IFERROR(__xludf.DUMMYFUNCTION("GOOGLETRANSLATE(B562,""en"",""hi"")"),"बहुत nc 😊")</f>
        <v>बहुत nc 😊</v>
      </c>
      <c r="C562" s="1" t="s">
        <v>4</v>
      </c>
      <c r="D562" s="1" t="s">
        <v>5</v>
      </c>
    </row>
    <row r="563" spans="1:4" ht="13.2" x14ac:dyDescent="0.25">
      <c r="A563" s="1" t="s">
        <v>569</v>
      </c>
      <c r="B563" t="str">
        <f ca="1">IFERROR(__xludf.DUMMYFUNCTION("GOOGLETRANSLATE(B563,""en"",""hi"")"),"😘😘 अच्छा")</f>
        <v>😘😘 अच्छा</v>
      </c>
      <c r="C563" s="1" t="s">
        <v>4</v>
      </c>
      <c r="D563" s="1" t="s">
        <v>5</v>
      </c>
    </row>
    <row r="564" spans="1:4" ht="13.2" x14ac:dyDescent="0.25">
      <c r="A564" s="1" t="s">
        <v>570</v>
      </c>
      <c r="B564" t="str">
        <f ca="1">IFERROR(__xludf.DUMMYFUNCTION("GOOGLETRANSLATE(B564,""en"",""hi"")"),"आप निर्देशक ने फिल्म में अपनी फिल्म का बचाव का साक्षात्कार लिया जाना चाहिए था
साथी।
मैं बस पता नहीं था क्यों हमारे समाज सब पर इस फिल्म को पसंद किया।")</f>
        <v>आप निर्देशक ने फिल्म में अपनी फिल्म का बचाव का साक्षात्कार लिया जाना चाहिए था
साथी।
मैं बस पता नहीं था क्यों हमारे समाज सब पर इस फिल्म को पसंद किया।</v>
      </c>
      <c r="C564" s="1" t="s">
        <v>35</v>
      </c>
      <c r="D564" s="1" t="s">
        <v>5</v>
      </c>
    </row>
    <row r="565" spans="1:4" ht="13.2" x14ac:dyDescent="0.25">
      <c r="A565" s="1" t="s">
        <v>571</v>
      </c>
      <c r="B565" t="str">
        <f ca="1">IFERROR(__xludf.DUMMYFUNCTION("GOOGLETRANSLATE(B565,""en"",""hi"")"),"100 प्रतिशत अपने शब्दों को स्वीकार कर लिया")</f>
        <v>100 प्रतिशत अपने शब्दों को स्वीकार कर लिया</v>
      </c>
      <c r="C565" s="1" t="s">
        <v>4</v>
      </c>
      <c r="D565" s="1" t="s">
        <v>5</v>
      </c>
    </row>
    <row r="566" spans="1:4" ht="13.2" x14ac:dyDescent="0.25">
      <c r="A566" s="1" t="s">
        <v>572</v>
      </c>
      <c r="B566" t="str">
        <f ca="1">IFERROR(__xludf.DUMMYFUNCTION("GOOGLETRANSLATE(B566,""en"",""hi"")"),"hlw")</f>
        <v>hlw</v>
      </c>
      <c r="C566" s="1" t="s">
        <v>4</v>
      </c>
      <c r="D566" s="1" t="s">
        <v>5</v>
      </c>
    </row>
    <row r="567" spans="1:4" ht="13.2" x14ac:dyDescent="0.25">
      <c r="A567" s="1" t="s">
        <v>573</v>
      </c>
      <c r="B567" t="str">
        <f ca="1">IFERROR(__xludf.DUMMYFUNCTION("GOOGLETRANSLATE(B567,""en"",""hi"")"),"उन सभी महिलाओं को जो फ़ाइल faje बलात्कार और दहेज मामलों को मारने")</f>
        <v>उन सभी महिलाओं को जो फ़ाइल faje बलात्कार और दहेज मामलों को मारने</v>
      </c>
      <c r="C567" s="1" t="s">
        <v>35</v>
      </c>
      <c r="D567" s="1" t="s">
        <v>5</v>
      </c>
    </row>
    <row r="568" spans="1:4" ht="13.2" x14ac:dyDescent="0.25">
      <c r="A568" s="1" t="s">
        <v>574</v>
      </c>
      <c r="B568" t="str">
        <f ca="1">IFERROR(__xludf.DUMMYFUNCTION("GOOGLETRANSLATE(B568,""en"",""hi"")"),"भारत आगे बढ़ रहा है 👍")</f>
        <v>भारत आगे बढ़ रहा है 👍</v>
      </c>
      <c r="C568" s="1" t="s">
        <v>4</v>
      </c>
      <c r="D568" s="1" t="s">
        <v>5</v>
      </c>
    </row>
    <row r="569" spans="1:4" ht="13.2" x14ac:dyDescent="0.25">
      <c r="A569" s="1" t="s">
        <v>575</v>
      </c>
      <c r="B569" t="str">
        <f ca="1">IFERROR(__xludf.DUMMYFUNCTION("GOOGLETRANSLATE(B569,""en"",""hi"")"),"सामिया रहमान nc")</f>
        <v>सामिया रहमान nc</v>
      </c>
      <c r="C569" s="1" t="s">
        <v>4</v>
      </c>
      <c r="D569" s="1" t="s">
        <v>5</v>
      </c>
    </row>
    <row r="570" spans="1:4" ht="13.2" x14ac:dyDescent="0.25">
      <c r="A570" s="1" t="s">
        <v>576</v>
      </c>
      <c r="B570" t="str">
        <f ca="1">IFERROR(__xludf.DUMMYFUNCTION("GOOGLETRANSLATE(B570,""en"",""hi"")"),"जो भारत खून बहाना करना चाहते हैं?
कौन सख्त भारतीय de-नागरिक मुसलमानों की कोशिश कर रहा है?
पहले यह demonetisation था, जहां वे लाखों लोगों के सभी बचत चुरा लिया
...
अब वे करोड़ों लोगों के पहचान चोरी करने के लिए जा रहे हैं ...
वे बैंक को लक्षित कि"&amp;"या जाएगा अगला करोड़ों लोगों के खातों ..
उसके बाद वे घरों और गरिमा को लक्षित करेंगे ...
तब वे लोगों के लाखों लोगों के जीवन को लक्षित करेंगे ...
इस तरह से वे GDP..and बढ़ाने के लिए जा रहे हैं एक 5 ट्रिलियन में राष्ट्र बनाने के
डॉलर की अर्थव्यवस्था "&amp;"..🧐🤔🤔🤔🙄
Woooov .. !!!!")</f>
        <v>जो भारत खून बहाना करना चाहते हैं?
कौन सख्त भारतीय de-नागरिक मुसलमानों की कोशिश कर रहा है?
पहले यह demonetisation था, जहां वे लाखों लोगों के सभी बचत चुरा लिया
...
अब वे करोड़ों लोगों के पहचान चोरी करने के लिए जा रहे हैं ...
वे बैंक को लक्षित किया जाएगा अगला करोड़ों लोगों के खातों ..
उसके बाद वे घरों और गरिमा को लक्षित करेंगे ...
तब वे लोगों के लाखों लोगों के जीवन को लक्षित करेंगे ...
इस तरह से वे GDP..and बढ़ाने के लिए जा रहे हैं एक 5 ट्रिलियन में राष्ट्र बनाने के
डॉलर की अर्थव्यवस्था ..🧐🤔🤔🤔🙄
Woooov .. !!!!</v>
      </c>
      <c r="C570" s="1" t="s">
        <v>4</v>
      </c>
      <c r="D570" s="1" t="s">
        <v>5</v>
      </c>
    </row>
    <row r="571" spans="1:4" ht="13.2" x14ac:dyDescent="0.25">
      <c r="A571" s="1" t="s">
        <v>577</v>
      </c>
      <c r="B571" t="str">
        <f ca="1">IFERROR(__xludf.DUMMYFUNCTION("GOOGLETRANSLATE(B571,""en"",""hi"")"),"बिल्कुल सही। तुम मुझे की ओर से बोल रहे हैं too😄")</f>
        <v>बिल्कुल सही। तुम मुझे की ओर से बोल रहे हैं too😄</v>
      </c>
      <c r="C571" s="1" t="s">
        <v>4</v>
      </c>
      <c r="D571" s="1" t="s">
        <v>5</v>
      </c>
    </row>
    <row r="572" spans="1:4" ht="13.2" x14ac:dyDescent="0.25">
      <c r="A572" s="1" t="s">
        <v>578</v>
      </c>
      <c r="B572" t="str">
        <f ca="1">IFERROR(__xludf.DUMMYFUNCTION("GOOGLETRANSLATE(B572,""en"",""hi"")"),"प्रतीक भाई जापानी कार्टून राक्षस नाओकी द्वारा बनाई समीक्षा करें 🙏🙏")</f>
        <v>प्रतीक भाई जापानी कार्टून राक्षस नाओकी द्वारा बनाई समीक्षा करें 🙏🙏</v>
      </c>
      <c r="C572" s="1" t="s">
        <v>4</v>
      </c>
      <c r="D572" s="1" t="s">
        <v>5</v>
      </c>
    </row>
    <row r="573" spans="1:4" ht="13.2" x14ac:dyDescent="0.25">
      <c r="A573" s="1" t="s">
        <v>579</v>
      </c>
      <c r="B573" t="str">
        <f ca="1">IFERROR(__xludf.DUMMYFUNCTION("GOOGLETRANSLATE(B573,""en"",""hi"")"),"Coll महिला को लाइव एक kno")</f>
        <v>Coll महिला को लाइव एक kno</v>
      </c>
      <c r="C573" s="1" t="s">
        <v>4</v>
      </c>
      <c r="D573" s="1" t="s">
        <v>5</v>
      </c>
    </row>
    <row r="574" spans="1:4" ht="13.2" x14ac:dyDescent="0.25">
      <c r="A574" s="1" t="s">
        <v>580</v>
      </c>
      <c r="B574" t="str">
        <f ca="1">IFERROR(__xludf.DUMMYFUNCTION("GOOGLETRANSLATE(B574,""en"",""hi"")"),"USCIRF किया है कि आप हेरेड प्रिय अर्नाब? संयुक्त राष्ट्र संघ में सुना? हजार करोड़ रुपए पर बर्बाद
ADAAR के लिए प्रिंट, इस नागरिकता के लिए एक दस्तावेज़ नहीं है। अपने छाल नहीं
काम मेरा प्रिय")</f>
        <v>USCIRF किया है कि आप हेरेड प्रिय अर्नाब? संयुक्त राष्ट्र संघ में सुना? हजार करोड़ रुपए पर बर्बाद
ADAAR के लिए प्रिंट, इस नागरिकता के लिए एक दस्तावेज़ नहीं है। अपने छाल नहीं
काम मेरा प्रिय</v>
      </c>
      <c r="C574" s="1" t="s">
        <v>4</v>
      </c>
      <c r="D574" s="1" t="s">
        <v>5</v>
      </c>
    </row>
    <row r="575" spans="1:4" ht="13.2" x14ac:dyDescent="0.25">
      <c r="A575" s="1" t="s">
        <v>581</v>
      </c>
      <c r="B575" t="str">
        <f ca="1">IFERROR(__xludf.DUMMYFUNCTION("GOOGLETRANSLATE(B575,""en"",""hi"")"),"केवल अक्षर, मैं 3 में है शाहरुख खान स्वदेस में, आमिर खान से प्रेरित कर रहा हूँ
बेवकूफ, जिंदगी में रितिक na दोबारा मिलेगी, अभिषेक बच्चन में गुरु और
रणबीर रॉकेट में कपूर सिंह मैं इन लोगों की तरह हो चाहता हूँ। संयुक्त")</f>
        <v>केवल अक्षर, मैं 3 में है शाहरुख खान स्वदेस में, आमिर खान से प्रेरित कर रहा हूँ
बेवकूफ, जिंदगी में रितिक na दोबारा मिलेगी, अभिषेक बच्चन में गुरु और
रणबीर रॉकेट में कपूर सिंह मैं इन लोगों की तरह हो चाहता हूँ। संयुक्त</v>
      </c>
      <c r="C575" s="1" t="s">
        <v>4</v>
      </c>
      <c r="D575" s="1" t="s">
        <v>5</v>
      </c>
    </row>
    <row r="576" spans="1:4" ht="13.2" x14ac:dyDescent="0.25">
      <c r="A576" s="1" t="s">
        <v>582</v>
      </c>
      <c r="B576" t="str">
        <f ca="1">IFERROR(__xludf.DUMMYFUNCTION("GOOGLETRANSLATE(B576,""en"",""hi"")"),"इस में उदारवादियों को खींच मत करो। नकली नारीवादियों इस के खिलाफ हैं। ये नकली
नारीवादियों उदारवादी के रूप में खुद की पहचान कर सकते हैं लेकिन यह नहीं क्या है
उदारीकरण के बारे में है। मैं एक उदार हूँ और मैं फिल्म बहुत मज़ा आया।
मेरे हिसाब से इस फिल्म 2019 की"&amp;" एंडगेम के बाद सबसे अच्छा फिल्म है")</f>
        <v>इस में उदारवादियों को खींच मत करो। नकली नारीवादियों इस के खिलाफ हैं। ये नकली
नारीवादियों उदारवादी के रूप में खुद की पहचान कर सकते हैं लेकिन यह नहीं क्या है
उदारीकरण के बारे में है। मैं एक उदार हूँ और मैं फिल्म बहुत मज़ा आया।
मेरे हिसाब से इस फिल्म 2019 की एंडगेम के बाद सबसे अच्छा फिल्म है</v>
      </c>
      <c r="C576" s="1" t="s">
        <v>16</v>
      </c>
      <c r="D576" s="1" t="s">
        <v>5</v>
      </c>
    </row>
    <row r="577" spans="1:4" ht="13.2" x14ac:dyDescent="0.25">
      <c r="A577" s="1" t="s">
        <v>583</v>
      </c>
      <c r="B577" t="str">
        <f ca="1">IFERROR(__xludf.DUMMYFUNCTION("GOOGLETRANSLATE(B577,""en"",""hi"")"),"Ranu मंडल एक पूर्ण था दुनिया में हो जाती है")</f>
        <v>Ranu मंडल एक पूर्ण था दुनिया में हो जाती है</v>
      </c>
      <c r="C577" s="1" t="s">
        <v>4</v>
      </c>
      <c r="D577" s="1" t="s">
        <v>5</v>
      </c>
    </row>
    <row r="578" spans="1:4" ht="13.2" x14ac:dyDescent="0.25">
      <c r="A578" s="1" t="s">
        <v>584</v>
      </c>
      <c r="B578" t="str">
        <f ca="1">IFERROR(__xludf.DUMMYFUNCTION("GOOGLETRANSLATE(B578,""en"",""hi"")"),"अच्छा संदेश ...... ❤️❤️❤️❤️😍")</f>
        <v>अच्छा संदेश ...... ❤️❤️❤️❤️😍</v>
      </c>
      <c r="C578" s="1" t="s">
        <v>4</v>
      </c>
      <c r="D578" s="1" t="s">
        <v>5</v>
      </c>
    </row>
    <row r="579" spans="1:4" ht="13.2" x14ac:dyDescent="0.25">
      <c r="A579" s="1" t="s">
        <v>585</v>
      </c>
      <c r="B579" t="str">
        <f ca="1">IFERROR(__xludf.DUMMYFUNCTION("GOOGLETRANSLATE(B579,""en"",""hi"")"),"thik स्कल्स")</f>
        <v>thik स्कल्स</v>
      </c>
      <c r="C579" s="1" t="s">
        <v>4</v>
      </c>
      <c r="D579" s="1" t="s">
        <v>5</v>
      </c>
    </row>
    <row r="580" spans="1:4" ht="13.2" x14ac:dyDescent="0.25">
      <c r="A580" s="1" t="s">
        <v>586</v>
      </c>
      <c r="B580" t="str">
        <f ca="1">IFERROR(__xludf.DUMMYFUNCTION("GOOGLETRANSLATE(B580,""en"",""hi"")"),"अभी देखे it..go इसे देखना यू इसे प्यार करेंगे")</f>
        <v>अभी देखे it..go इसे देखना यू इसे प्यार करेंगे</v>
      </c>
      <c r="C580" s="1" t="s">
        <v>4</v>
      </c>
      <c r="D580" s="1" t="s">
        <v>5</v>
      </c>
    </row>
    <row r="581" spans="1:4" ht="13.2" x14ac:dyDescent="0.25">
      <c r="A581" s="1" t="s">
        <v>587</v>
      </c>
      <c r="B581" t="str">
        <f ca="1">IFERROR(__xludf.DUMMYFUNCTION("GOOGLETRANSLATE(B581,""en"",""hi"")"),"मैं एक दक्षिण भारतीय हूँ। मुझे लगा कि अर्जुन रेड्डी एक सबसे बड़ी बकवास फिल्म थी। मैं अभी भी
आश्चर्य है कि कैसे है कि गंदगी बॉलीवुड में पुनर्निर्माण और यहां तक ​​कि मूल हो गया और
रीमेक संस्करणों, आलोचकों की प्रशंसा मिली की तरह कुछ के साथ गंभीरता से गलत है
"&amp;"इस समाज। और वे इस कचरा एक कल्ट क्लासिक बुला रहे हैं")</f>
        <v>मैं एक दक्षिण भारतीय हूँ। मुझे लगा कि अर्जुन रेड्डी एक सबसे बड़ी बकवास फिल्म थी। मैं अभी भी
आश्चर्य है कि कैसे है कि गंदगी बॉलीवुड में पुनर्निर्माण और यहां तक ​​कि मूल हो गया और
रीमेक संस्करणों, आलोचकों की प्रशंसा मिली की तरह कुछ के साथ गंभीरता से गलत है
इस समाज। और वे इस कचरा एक कल्ट क्लासिक बुला रहे हैं</v>
      </c>
      <c r="C581" s="1" t="s">
        <v>35</v>
      </c>
      <c r="D581" s="1" t="s">
        <v>5</v>
      </c>
    </row>
    <row r="582" spans="1:4" ht="13.2" x14ac:dyDescent="0.25">
      <c r="A582" s="1" t="s">
        <v>588</v>
      </c>
      <c r="B582" t="str">
        <f ca="1">IFERROR(__xludf.DUMMYFUNCTION("GOOGLETRANSLATE(B582,""en"",""hi"")"),"बहुत बहुत अच्छा odvice")</f>
        <v>बहुत बहुत अच्छा odvice</v>
      </c>
      <c r="C582" s="1" t="s">
        <v>4</v>
      </c>
      <c r="D582" s="1" t="s">
        <v>5</v>
      </c>
    </row>
    <row r="583" spans="1:4" ht="13.2" x14ac:dyDescent="0.25">
      <c r="A583" s="1" t="s">
        <v>589</v>
      </c>
      <c r="B583" t="str">
        <f ca="1">IFERROR(__xludf.DUMMYFUNCTION("GOOGLETRANSLATE(B583,""en"",""hi"")"),"सुपर दादा धन्यवाद ,, ... 👌👌👌👌")</f>
        <v>सुपर दादा धन्यवाद ,, ... 👌👌👌👌</v>
      </c>
      <c r="C583" s="1" t="s">
        <v>4</v>
      </c>
      <c r="D583" s="1" t="s">
        <v>5</v>
      </c>
    </row>
    <row r="584" spans="1:4" ht="13.2" x14ac:dyDescent="0.25">
      <c r="A584" s="1" t="s">
        <v>590</v>
      </c>
      <c r="B584" t="str">
        <f ca="1">IFERROR(__xludf.DUMMYFUNCTION("GOOGLETRANSLATE(B584,""en"",""hi"")"),"अभिव्यक्ति की स्वतंत्रता। Kasthuri यह बकवास। यही कारण है कि महिला बाहर निकाल दिया जाना चाहिए
तुरंत देश से बाहर। अमेरिकी लहजे बेकार लेखक देसी।")</f>
        <v>अभिव्यक्ति की स्वतंत्रता। Kasthuri यह बकवास। यही कारण है कि महिला बाहर निकाल दिया जाना चाहिए
तुरंत देश से बाहर। अमेरिकी लहजे बेकार लेखक देसी।</v>
      </c>
      <c r="C584" s="1" t="s">
        <v>4</v>
      </c>
      <c r="D584" s="1" t="s">
        <v>8</v>
      </c>
    </row>
    <row r="585" spans="1:4" ht="13.2" x14ac:dyDescent="0.25">
      <c r="A585" s="1" t="s">
        <v>591</v>
      </c>
      <c r="B585" t="str">
        <f ca="1">IFERROR(__xludf.DUMMYFUNCTION("GOOGLETRANSLATE(B585,""en"",""hi"")"),"अचल संपत्ति से जुड़ा है")</f>
        <v>अचल संपत्ति से जुड़ा है</v>
      </c>
      <c r="C585" s="1" t="s">
        <v>4</v>
      </c>
      <c r="D585" s="1" t="s">
        <v>5</v>
      </c>
    </row>
    <row r="586" spans="1:4" ht="13.2" x14ac:dyDescent="0.25">
      <c r="A586" s="1" t="s">
        <v>592</v>
      </c>
      <c r="B586" t="str">
        <f ca="1">IFERROR(__xludf.DUMMYFUNCTION("GOOGLETRANSLATE(B586,""en"",""hi"")"),"यह सच है की समीक्षा")</f>
        <v>यह सच है की समीक्षा</v>
      </c>
      <c r="C586" s="1" t="s">
        <v>4</v>
      </c>
      <c r="D586" s="1" t="s">
        <v>5</v>
      </c>
    </row>
    <row r="587" spans="1:4" ht="13.2" x14ac:dyDescent="0.25">
      <c r="A587" s="1" t="s">
        <v>593</v>
      </c>
      <c r="B587" t="str">
        <f ca="1">IFERROR(__xludf.DUMMYFUNCTION("GOOGLETRANSLATE(B587,""en"",""hi"")"),"मिलीलीटर मीटर")</f>
        <v>मिलीलीटर मीटर</v>
      </c>
      <c r="C587" s="1" t="s">
        <v>4</v>
      </c>
      <c r="D587" s="1" t="s">
        <v>5</v>
      </c>
    </row>
    <row r="588" spans="1:4" ht="13.2" x14ac:dyDescent="0.25">
      <c r="A588" s="1" t="s">
        <v>594</v>
      </c>
      <c r="B588" t="str">
        <f ca="1">IFERROR(__xludf.DUMMYFUNCTION("GOOGLETRANSLATE(B588,""en"",""hi"")"),"बकवास वीडियो, कुछ सकारात्मक वीडियो बनाने की कोशिश")</f>
        <v>बकवास वीडियो, कुछ सकारात्मक वीडियो बनाने की कोशिश</v>
      </c>
      <c r="C588" s="1" t="s">
        <v>35</v>
      </c>
      <c r="D588" s="1" t="s">
        <v>5</v>
      </c>
    </row>
    <row r="589" spans="1:4" ht="13.2" x14ac:dyDescent="0.25">
      <c r="A589" s="1" t="s">
        <v>595</v>
      </c>
      <c r="B589" t="str">
        <f ca="1">IFERROR(__xludf.DUMMYFUNCTION("GOOGLETRANSLATE(B589,""en"",""hi"")"),"बुरा slnger ranumandal")</f>
        <v>बुरा slnger ranumandal</v>
      </c>
      <c r="C589" s="1" t="s">
        <v>16</v>
      </c>
      <c r="D589" s="1" t="s">
        <v>5</v>
      </c>
    </row>
    <row r="590" spans="1:4" ht="13.2" x14ac:dyDescent="0.25">
      <c r="A590" s="1" t="s">
        <v>596</v>
      </c>
      <c r="B590" t="str">
        <f ca="1">IFERROR(__xludf.DUMMYFUNCTION("GOOGLETRANSLATE(B590,""en"",""hi"")"),"मुझे नफरत है ranu मंडल")</f>
        <v>मुझे नफरत है ranu मंडल</v>
      </c>
      <c r="C590" s="1" t="s">
        <v>16</v>
      </c>
      <c r="D590" s="1" t="s">
        <v>5</v>
      </c>
    </row>
    <row r="591" spans="1:4" ht="13.2" x14ac:dyDescent="0.25">
      <c r="A591" s="1" t="s">
        <v>597</v>
      </c>
      <c r="B591" t="str">
        <f ca="1">IFERROR(__xludf.DUMMYFUNCTION("GOOGLETRANSLATE(B591,""en"",""hi"")"),"क्यों सरकार आधार सार्वजनिक गुमराह पर उसे मुकदमा चलाने नहीं है ???")</f>
        <v>क्यों सरकार आधार सार्वजनिक गुमराह पर उसे मुकदमा चलाने नहीं है ???</v>
      </c>
      <c r="C591" s="1" t="s">
        <v>4</v>
      </c>
      <c r="D591" s="1" t="s">
        <v>5</v>
      </c>
    </row>
    <row r="592" spans="1:4" ht="13.2" x14ac:dyDescent="0.25">
      <c r="A592" s="1" t="s">
        <v>598</v>
      </c>
      <c r="B592" t="str">
        <f ca="1">IFERROR(__xludf.DUMMYFUNCTION("GOOGLETRANSLATE(B592,""en"",""hi"")"),"काफी विडंबना यह है कि, आप की तरह एक खूबसूरत और अपरंपरागत प्रेम कहानी पाया
Manmarziyaan उबाऊ और confusing.And यहाँ आप कबीर का बचाव कर रहे हैं
Singh.☺️Dono प्रेम कहानियां mein अंतर क्या है पीटीए hai? manmarziyaan में,
फिल्म निर्माताओं तथ्य लोग अपने दोषों और"&amp;" है कि स्थापित अपने
ठीक एक answer.Udhar कोई हीरो के रूप में 'नहीं' सुनने के लिए सीखने them..and के लिए फिर
खलनायक nhi था, kisiko Glorify nhi किया [gaya.In] (http://gaya.in/) कबीर
ठीक विपरीत सिंह ठीक happens.Its एक त्रुटिपूर्ण व्यक्ति की एक कहानी को दिखाने"&amp;" के लिए
लेकिन उसे एक नायक के रूप में दिखा रहा है, ठीक नहीं है और वह भी भारत जैसे देश के लिए।
पी.एस: you☺️Gali मैट dena जनसंपर्क यू हमेशा नारीवादियों galat nhi से बेहतर अपेक्षित
होते hai।")</f>
        <v>काफी विडंबना यह है कि, आप की तरह एक खूबसूरत और अपरंपरागत प्रेम कहानी पाया
Manmarziyaan उबाऊ और confusing.And यहाँ आप कबीर का बचाव कर रहे हैं
Singh.☺️Dono प्रेम कहानियां mein अंतर क्या है पीटीए hai? manmarziyaan में,
फिल्म निर्माताओं तथ्य लोग अपने दोषों और है कि स्थापित अपने
ठीक एक answer.Udhar कोई हीरो के रूप में 'नहीं' सुनने के लिए सीखने them..and के लिए फिर
खलनायक nhi था, kisiko Glorify nhi किया [gaya.In] (http://gaya.in/) कबीर
ठीक विपरीत सिंह ठीक happens.Its एक त्रुटिपूर्ण व्यक्ति की एक कहानी को दिखाने के लिए
लेकिन उसे एक नायक के रूप में दिखा रहा है, ठीक नहीं है और वह भी भारत जैसे देश के लिए।
पी.एस: you☺️Gali मैट dena जनसंपर्क यू हमेशा नारीवादियों galat nhi से बेहतर अपेक्षित
होते hai।</v>
      </c>
      <c r="C592" s="1" t="s">
        <v>35</v>
      </c>
      <c r="D592" s="1" t="s">
        <v>5</v>
      </c>
    </row>
    <row r="593" spans="1:4" ht="13.2" x14ac:dyDescent="0.25">
      <c r="A593" s="1" t="s">
        <v>599</v>
      </c>
      <c r="B593" t="str">
        <f ca="1">IFERROR(__xludf.DUMMYFUNCTION("GOOGLETRANSLATE(B593,""en"",""hi"")"),"समलैंगिकों पर काले प्रकाश गिर मत करो ...")</f>
        <v>समलैंगिकों पर काले प्रकाश गिर मत करो ...</v>
      </c>
      <c r="C593" s="1" t="s">
        <v>4</v>
      </c>
      <c r="D593" s="1" t="s">
        <v>5</v>
      </c>
    </row>
    <row r="594" spans="1:4" ht="13.2" x14ac:dyDescent="0.25">
      <c r="A594" s="1" t="s">
        <v>600</v>
      </c>
      <c r="B594" t="str">
        <f ca="1">IFERROR(__xludf.DUMMYFUNCTION("GOOGLETRANSLATE(B594,""en"",""hi"")"),"कौन जारी करने के लिए इस फिल्म को पारित कर दिया?")</f>
        <v>कौन जारी करने के लिए इस फिल्म को पारित कर दिया?</v>
      </c>
      <c r="C594" s="1" t="s">
        <v>4</v>
      </c>
      <c r="D594" s="1" t="s">
        <v>5</v>
      </c>
    </row>
    <row r="595" spans="1:4" ht="13.2" x14ac:dyDescent="0.25">
      <c r="A595" s="1" t="s">
        <v>601</v>
      </c>
      <c r="B595" t="str">
        <f ca="1">IFERROR(__xludf.DUMMYFUNCTION("GOOGLETRANSLATE(B595,""en"",""hi"")"),"नाइस फिल्म पूरी तरह से तेलुगु कहानी के साथ फिल्म करार दिया")</f>
        <v>नाइस फिल्म पूरी तरह से तेलुगु कहानी के साथ फिल्म करार दिया</v>
      </c>
      <c r="C595" s="1" t="s">
        <v>4</v>
      </c>
      <c r="D595" s="1" t="s">
        <v>5</v>
      </c>
    </row>
    <row r="596" spans="1:4" ht="13.2" x14ac:dyDescent="0.25">
      <c r="A596" s="1" t="s">
        <v>602</v>
      </c>
      <c r="B596" t="str">
        <f ca="1">IFERROR(__xludf.DUMMYFUNCTION("GOOGLETRANSLATE(B596,""en"",""hi"")"),"यहां अपराधी कौन है ??? आप जेल में हो सकता है क्योंकि आप वीडियो हैं चाहिए
बाहर वहाँ ज्ञान के साथ टेप !!!")</f>
        <v>यहां अपराधी कौन है ??? आप जेल में हो सकता है क्योंकि आप वीडियो हैं चाहिए
बाहर वहाँ ज्ञान के साथ टेप !!!</v>
      </c>
      <c r="C596" s="1" t="s">
        <v>35</v>
      </c>
      <c r="D596" s="1" t="s">
        <v>5</v>
      </c>
    </row>
    <row r="597" spans="1:4" ht="13.2" x14ac:dyDescent="0.25">
      <c r="A597" s="1" t="s">
        <v>603</v>
      </c>
      <c r="B597" t="str">
        <f ca="1">IFERROR(__xludf.DUMMYFUNCTION("GOOGLETRANSLATE(B597,""en"",""hi"")"),"अर्नाब भाजपा में शामिल होना होगा ....")</f>
        <v>अर्नाब भाजपा में शामिल होना होगा ....</v>
      </c>
      <c r="C597" s="1" t="s">
        <v>4</v>
      </c>
      <c r="D597" s="1" t="s">
        <v>5</v>
      </c>
    </row>
    <row r="598" spans="1:4" ht="13.2" x14ac:dyDescent="0.25">
      <c r="A598" s="1" t="s">
        <v>604</v>
      </c>
      <c r="B598" t="str">
        <f ca="1">IFERROR(__xludf.DUMMYFUNCTION("GOOGLETRANSLATE(B598,""en"",""hi"")"),"अच्छा broo")</f>
        <v>अच्छा broo</v>
      </c>
      <c r="C598" s="1" t="s">
        <v>4</v>
      </c>
      <c r="D598" s="1" t="s">
        <v>5</v>
      </c>
    </row>
    <row r="599" spans="1:4" ht="13.2" x14ac:dyDescent="0.25">
      <c r="A599" s="1" t="s">
        <v>605</v>
      </c>
      <c r="B599" t="str">
        <f ca="1">IFERROR(__xludf.DUMMYFUNCTION("GOOGLETRANSLATE(B599,""en"",""hi"")"),"जोकर के बारे में बताएं")</f>
        <v>जोकर के बारे में बताएं</v>
      </c>
      <c r="C599" s="1" t="s">
        <v>4</v>
      </c>
      <c r="D599" s="1" t="s">
        <v>5</v>
      </c>
    </row>
    <row r="600" spans="1:4" ht="13.2" x14ac:dyDescent="0.25">
      <c r="A600" s="1" t="s">
        <v>606</v>
      </c>
      <c r="B600" t="str">
        <f ca="1">IFERROR(__xludf.DUMMYFUNCTION("GOOGLETRANSLATE(B600,""en"",""hi"")"),"मुझे नहीं लगता कि वह अब अच्छी तरह से भुगतान किया जाता है पेशेवरों के रूप में उसकी उम्र पाक को प्रेरित नहीं कर सकते
जनरलों कि अच्छी तरह से भुगतान करने के लिए। यही कारण है कि वह द्वारा कुछ अतिरिक्त आय की जरूरत है
इस तरह के सस्ते चाल कर रही है")</f>
        <v>मुझे नहीं लगता कि वह अब अच्छी तरह से भुगतान किया जाता है पेशेवरों के रूप में उसकी उम्र पाक को प्रेरित नहीं कर सकते
जनरलों कि अच्छी तरह से भुगतान करने के लिए। यही कारण है कि वह द्वारा कुछ अतिरिक्त आय की जरूरत है
इस तरह के सस्ते चाल कर रही है</v>
      </c>
      <c r="C600" s="1" t="s">
        <v>35</v>
      </c>
      <c r="D600" s="1" t="s">
        <v>8</v>
      </c>
    </row>
    <row r="601" spans="1:4" ht="13.2" x14ac:dyDescent="0.25">
      <c r="A601" s="1" t="s">
        <v>607</v>
      </c>
      <c r="B601" t="str">
        <f ca="1">IFERROR(__xludf.DUMMYFUNCTION("GOOGLETRANSLATE(B601,""en"",""hi"")"),"बात तुमसे कह बिल्कुल सही है, लेकिन
हम क्यों की मांग न करें यह + पक्ष ve ..")</f>
        <v>बात तुमसे कह बिल्कुल सही है, लेकिन
हम क्यों की मांग न करें यह + पक्ष ve ..</v>
      </c>
      <c r="C601" s="1" t="s">
        <v>4</v>
      </c>
      <c r="D601" s="1" t="s">
        <v>5</v>
      </c>
    </row>
    <row r="602" spans="1:4" ht="13.2" x14ac:dyDescent="0.25">
      <c r="A602" s="1" t="s">
        <v>608</v>
      </c>
      <c r="B602" t="str">
        <f ca="1">IFERROR(__xludf.DUMMYFUNCTION("GOOGLETRANSLATE(B602,""en"",""hi"")"),"@Toma अख्तर मदन मैं हिंदू हूं ... लेकिन मैं इस्लाम के साथ सभी धर्म का सम्मान करते हैं ... भी")</f>
        <v>@Toma अख्तर मदन मैं हिंदू हूं ... लेकिन मैं इस्लाम के साथ सभी धर्म का सम्मान करते हैं ... भी</v>
      </c>
      <c r="C602" s="1" t="s">
        <v>4</v>
      </c>
      <c r="D602" s="1" t="s">
        <v>5</v>
      </c>
    </row>
    <row r="603" spans="1:4" ht="13.2" x14ac:dyDescent="0.25">
      <c r="A603" s="1" t="s">
        <v>609</v>
      </c>
      <c r="B603" t="str">
        <f ca="1">IFERROR(__xludf.DUMMYFUNCTION("GOOGLETRANSLATE(B603,""en"",""hi"")"),"महाकाव्य टिप्पणी 😂😂")</f>
        <v>महाकाव्य टिप्पणी 😂😂</v>
      </c>
      <c r="C603" s="1" t="s">
        <v>4</v>
      </c>
      <c r="D603" s="1" t="s">
        <v>5</v>
      </c>
    </row>
    <row r="604" spans="1:4" ht="13.2" x14ac:dyDescent="0.25">
      <c r="A604" s="1" t="s">
        <v>610</v>
      </c>
      <c r="B604" t="str">
        <f ca="1">IFERROR(__xludf.DUMMYFUNCTION("GOOGLETRANSLATE(B604,""en"",""hi"")"),"www")</f>
        <v>www</v>
      </c>
      <c r="C604" s="1" t="s">
        <v>4</v>
      </c>
      <c r="D604" s="1" t="s">
        <v>5</v>
      </c>
    </row>
    <row r="605" spans="1:4" ht="13.2" x14ac:dyDescent="0.25">
      <c r="A605" s="1" t="s">
        <v>611</v>
      </c>
      <c r="B605" t="str">
        <f ca="1">IFERROR(__xludf.DUMMYFUNCTION("GOOGLETRANSLATE(B605,""en"",""hi"")"),"बहुत बढ़िया अवधारणा")</f>
        <v>बहुत बढ़िया अवधारणा</v>
      </c>
      <c r="C605" s="1" t="s">
        <v>4</v>
      </c>
      <c r="D605" s="1" t="s">
        <v>5</v>
      </c>
    </row>
    <row r="606" spans="1:4" ht="13.2" x14ac:dyDescent="0.25">
      <c r="A606" s="1" t="s">
        <v>612</v>
      </c>
      <c r="B606" t="str">
        <f ca="1">IFERROR(__xludf.DUMMYFUNCTION("GOOGLETRANSLATE(B606,""en"",""hi"")"),"ठीक है ... कि डायन प्रेमी नरक के रूप में डरावने है। मुझे लगता है कि वह पर एक जादू डाल
दाढ़ी वाले पुरुष।")</f>
        <v>ठीक है ... कि डायन प्रेमी नरक के रूप में डरावने है। मुझे लगता है कि वह पर एक जादू डाल
दाढ़ी वाले पुरुष।</v>
      </c>
      <c r="C606" s="1" t="s">
        <v>4</v>
      </c>
      <c r="D606" s="1" t="s">
        <v>5</v>
      </c>
    </row>
    <row r="607" spans="1:4" ht="13.2" x14ac:dyDescent="0.25">
      <c r="A607" s="1" t="s">
        <v>613</v>
      </c>
      <c r="B607" t="str">
        <f ca="1">IFERROR(__xludf.DUMMYFUNCTION("GOOGLETRANSLATE(B607,""en"",""hi"")"),"रियल शब्द")</f>
        <v>रियल शब्द</v>
      </c>
      <c r="C607" s="1" t="s">
        <v>4</v>
      </c>
      <c r="D607" s="1" t="s">
        <v>5</v>
      </c>
    </row>
    <row r="608" spans="1:4" ht="13.2" x14ac:dyDescent="0.25">
      <c r="A608" s="1" t="s">
        <v>614</v>
      </c>
      <c r="B608" t="str">
        <f ca="1">IFERROR(__xludf.DUMMYFUNCTION("GOOGLETRANSLATE(B608,""en"",""hi"")"),"मैं भाई वीडियो 😎 😎 😎 😎 के लिए आदी हूँ")</f>
        <v>मैं भाई वीडियो 😎 😎 😎 😎 के लिए आदी हूँ</v>
      </c>
      <c r="C608" s="1" t="s">
        <v>4</v>
      </c>
      <c r="D608" s="1" t="s">
        <v>5</v>
      </c>
    </row>
    <row r="609" spans="1:4" ht="13.2" x14ac:dyDescent="0.25">
      <c r="A609" s="1" t="s">
        <v>615</v>
      </c>
      <c r="B609" t="str">
        <f ca="1">IFERROR(__xludf.DUMMYFUNCTION("GOOGLETRANSLATE(B609,""en"",""hi"")"),"आप इस के लिए बहुत बहुत धन्यवाद .... इन नारीवादियों के बारे में नहीं बात कर रखना
महिलाओं बिल्ला चस्पां लेकिन जब वे एक काल्पनिक चरित्र देखते हैं कि वे विषाक्त रोना
मर्दानगी .... अपने कष्टप्रद है कि वे फिल्मों में त्रुटिपूर्ण पात्रों के लिए पूछना, लेकिन
एक उ"&amp;"त्कृष्ट उदाहरण वे के माध्यम से आता है जब रोकें विषाक्त मर्दानगी की महिमा
... अगर फिल्म में प्रीति था एक पत्थर मारकर वे आईटीटी प्यार करता था हवलदार wud")</f>
        <v>आप इस के लिए बहुत बहुत धन्यवाद .... इन नारीवादियों के बारे में नहीं बात कर रखना
महिलाओं बिल्ला चस्पां लेकिन जब वे एक काल्पनिक चरित्र देखते हैं कि वे विषाक्त रोना
मर्दानगी .... अपने कष्टप्रद है कि वे फिल्मों में त्रुटिपूर्ण पात्रों के लिए पूछना, लेकिन
एक उत्कृष्ट उदाहरण वे के माध्यम से आता है जब रोकें विषाक्त मर्दानगी की महिमा
... अगर फिल्म में प्रीति था एक पत्थर मारकर वे आईटीटी प्यार करता था हवलदार wud</v>
      </c>
      <c r="C609" s="1" t="s">
        <v>16</v>
      </c>
      <c r="D609" s="1" t="s">
        <v>5</v>
      </c>
    </row>
    <row r="610" spans="1:4" ht="13.2" x14ac:dyDescent="0.25">
      <c r="A610" s="1" t="s">
        <v>616</v>
      </c>
      <c r="B610" t="str">
        <f ca="1">IFERROR(__xludf.DUMMYFUNCTION("GOOGLETRANSLATE(B610,""en"",""hi"")"),"के रूप में Faltu movie पूरी तरह से विसंगत ... को बढ़ावा देने के साथ रैगिंग संस्कृति में अच्छी तरह से")</f>
        <v>के रूप में Faltu movie पूरी तरह से विसंगत ... को बढ़ावा देने के साथ रैगिंग संस्कृति में अच्छी तरह से</v>
      </c>
      <c r="C610" s="1" t="s">
        <v>4</v>
      </c>
      <c r="D610" s="1" t="s">
        <v>5</v>
      </c>
    </row>
    <row r="611" spans="1:4" ht="13.2" x14ac:dyDescent="0.25">
      <c r="A611" s="1" t="s">
        <v>617</v>
      </c>
      <c r="B611" t="str">
        <f ca="1">IFERROR(__xludf.DUMMYFUNCTION("GOOGLETRANSLATE(B611,""en"",""hi"")"),"राम पर फिल्म उसके बाद ही करें। भारतीयों आप और समाज के अनुसार प्रेरित हो जाएगा
बिल्कुल सही होगा। Chutiya विश्लेषण")</f>
        <v>राम पर फिल्म उसके बाद ही करें। भारतीयों आप और समाज के अनुसार प्रेरित हो जाएगा
बिल्कुल सही होगा। Chutiya विश्लेषण</v>
      </c>
      <c r="C611" s="1" t="s">
        <v>35</v>
      </c>
      <c r="D611" s="1" t="s">
        <v>5</v>
      </c>
    </row>
    <row r="612" spans="1:4" ht="13.2" x14ac:dyDescent="0.25">
      <c r="A612" s="1" t="s">
        <v>618</v>
      </c>
      <c r="B612" t="str">
        <f ca="1">IFERROR(__xludf.DUMMYFUNCTION("GOOGLETRANSLATE(B612,""en"",""hi"")"),"दिलचस्प है कि कैसे Lallantop विकसित हो रहा है। पहले यह आसानी से तो खुले तौर पर हो जाता है
विरोधी भाजपा। अब राजदीप के अलावा यह एक कांग्रेस और बाईं मुखपत्र बना दिया है।")</f>
        <v>दिलचस्प है कि कैसे Lallantop विकसित हो रहा है। पहले यह आसानी से तो खुले तौर पर हो जाता है
विरोधी भाजपा। अब राजदीप के अलावा यह एक कांग्रेस और बाईं मुखपत्र बना दिया है।</v>
      </c>
      <c r="C612" s="1" t="s">
        <v>35</v>
      </c>
      <c r="D612" s="1" t="s">
        <v>5</v>
      </c>
    </row>
    <row r="613" spans="1:4" ht="13.2" x14ac:dyDescent="0.25">
      <c r="A613" s="1" t="s">
        <v>619</v>
      </c>
      <c r="B613" t="str">
        <f ca="1">IFERROR(__xludf.DUMMYFUNCTION("GOOGLETRANSLATE(B613,""en"",""hi"")"),"Dude आप केवल समीक्षक हैं, जो इस फिल्म का सार मिल सकता है और यह है
पात्र। उन बेवकूफों जो उन्हें कॉल समीक्षक और उदारवादियों तो लग रहा था
मूर्ख और अज्ञानी भी पूरी फिल्म की बात को समझने के लिए। जो अपने
पाखंड सिर्फ इस फिल्म की वजह से खुला है।")</f>
        <v>Dude आप केवल समीक्षक हैं, जो इस फिल्म का सार मिल सकता है और यह है
पात्र। उन बेवकूफों जो उन्हें कॉल समीक्षक और उदारवादियों तो लग रहा था
मूर्ख और अज्ञानी भी पूरी फिल्म की बात को समझने के लिए। जो अपने
पाखंड सिर्फ इस फिल्म की वजह से खुला है।</v>
      </c>
      <c r="C613" s="1" t="s">
        <v>16</v>
      </c>
      <c r="D613" s="1" t="s">
        <v>5</v>
      </c>
    </row>
    <row r="614" spans="1:4" ht="13.2" x14ac:dyDescent="0.25">
      <c r="A614" s="1" t="s">
        <v>620</v>
      </c>
      <c r="B614" t="str">
        <f ca="1">IFERROR(__xludf.DUMMYFUNCTION("GOOGLETRANSLATE(B614,""en"",""hi"")"),"अब यह लिंग भेद पर जा रहा है ... और आप महिलाओं पर किसी भी सर्वेक्षण के बारे में lnow नहीं है
Inida में .... पहले सभी रिपोर्ट में पुरुषों के प्रकार पढ़ सकते हैं और उसके बाद बात ...
INid हमारे समाज में बहुत ही खतरनाक एआईएस ..")</f>
        <v>अब यह लिंग भेद पर जा रहा है ... और आप महिलाओं पर किसी भी सर्वेक्षण के बारे में lnow नहीं है
Inida में .... पहले सभी रिपोर्ट में पुरुषों के प्रकार पढ़ सकते हैं और उसके बाद बात ...
INid हमारे समाज में बहुत ही खतरनाक एआईएस ..</v>
      </c>
      <c r="C614" s="1" t="s">
        <v>35</v>
      </c>
      <c r="D614" s="1" t="s">
        <v>5</v>
      </c>
    </row>
    <row r="615" spans="1:4" ht="13.2" x14ac:dyDescent="0.25">
      <c r="A615" s="1" t="s">
        <v>621</v>
      </c>
      <c r="B615" t="str">
        <f ca="1">IFERROR(__xludf.DUMMYFUNCTION("GOOGLETRANSLATE(B615,""en"",""hi"")"),"प्यार आप भाई .. ✌✌")</f>
        <v>प्यार आप भाई .. ✌✌</v>
      </c>
      <c r="C615" s="1" t="s">
        <v>4</v>
      </c>
      <c r="D615" s="1" t="s">
        <v>5</v>
      </c>
    </row>
    <row r="616" spans="1:4" ht="13.2" x14ac:dyDescent="0.25">
      <c r="A616" s="1" t="s">
        <v>622</v>
      </c>
      <c r="B616" t="str">
        <f ca="1">IFERROR(__xludf.DUMMYFUNCTION("GOOGLETRANSLATE(B616,""en"",""hi"")"),"तारा सिंह हाय, मैं उर मदद चाहते हैं, iam 4rm हैदराबाद, मैं झूठी मामले 498 / एक नि: शुल्क है
सभी दहेज, लेकिन किसी ने मुझे मदद से, उसके भाई निपटान के लिए 3/4 की मांग,")</f>
        <v>तारा सिंह हाय, मैं उर मदद चाहते हैं, iam 4rm हैदराबाद, मैं झूठी मामले 498 / एक नि: शुल्क है
सभी दहेज, लेकिन किसी ने मुझे मदद से, उसके भाई निपटान के लिए 3/4 की मांग,</v>
      </c>
      <c r="C616" s="1" t="s">
        <v>4</v>
      </c>
      <c r="D616" s="1" t="s">
        <v>5</v>
      </c>
    </row>
    <row r="617" spans="1:4" ht="13.2" x14ac:dyDescent="0.25">
      <c r="A617" s="1" t="s">
        <v>623</v>
      </c>
      <c r="B617" t="str">
        <f ca="1">IFERROR(__xludf.DUMMYFUNCTION("GOOGLETRANSLATE(B617,""en"",""hi"")"),"आप पूरी तरह से सही हैं")</f>
        <v>आप पूरी तरह से सही हैं</v>
      </c>
      <c r="C617" s="1" t="s">
        <v>4</v>
      </c>
      <c r="D617" s="1" t="s">
        <v>5</v>
      </c>
    </row>
    <row r="618" spans="1:4" ht="13.2" x14ac:dyDescent="0.25">
      <c r="A618" s="1" t="s">
        <v>624</v>
      </c>
      <c r="B618" t="str">
        <f ca="1">IFERROR(__xludf.DUMMYFUNCTION("GOOGLETRANSLATE(B618,""en"",""hi"")"),"सिंह अंशुमन हाय")</f>
        <v>सिंह अंशुमन हाय</v>
      </c>
      <c r="C618" s="1" t="s">
        <v>4</v>
      </c>
      <c r="D618" s="1" t="s">
        <v>5</v>
      </c>
    </row>
    <row r="619" spans="1:4" ht="13.2" x14ac:dyDescent="0.25">
      <c r="A619" s="1" t="s">
        <v>625</v>
      </c>
      <c r="B619" t="str">
        <f ca="1">IFERROR(__xludf.DUMMYFUNCTION("GOOGLETRANSLATE(B619,""en"",""hi"")"),"नेहा गुप्ता चिंतित है कि उसके बीएमडब्ल्यू ईएमआई प्रभावित हो सकता है अगर वह नहीं बना सकते हैं
बकवास 498 मामलों!")</f>
        <v>नेहा गुप्ता चिंतित है कि उसके बीएमडब्ल्यू ईएमआई प्रभावित हो सकता है अगर वह नहीं बना सकते हैं
बकवास 498 मामलों!</v>
      </c>
      <c r="C619" s="1" t="s">
        <v>35</v>
      </c>
      <c r="D619" s="1" t="s">
        <v>5</v>
      </c>
    </row>
    <row r="620" spans="1:4" ht="13.2" x14ac:dyDescent="0.25">
      <c r="A620" s="1" t="s">
        <v>626</v>
      </c>
      <c r="B620" t="str">
        <f ca="1">IFERROR(__xludf.DUMMYFUNCTION("GOOGLETRANSLATE(B620,""en"",""hi"")"),"भाई मैं तुम्हें कि गरीब युवा खिलाड़ी के लिए धन जुटाने में मदद का विस्तार देखा
जो फेसबुक पर ओलंपिक के लिए जापान के लिए जाना चाहती थी।
एक लील अधिक उस दिन w आप प्यार हो गया। ♥ ️")</f>
        <v>भाई मैं तुम्हें कि गरीब युवा खिलाड़ी के लिए धन जुटाने में मदद का विस्तार देखा
जो फेसबुक पर ओलंपिक के लिए जापान के लिए जाना चाहती थी।
एक लील अधिक उस दिन w आप प्यार हो गया। ♥ ️</v>
      </c>
      <c r="C620" s="1" t="s">
        <v>4</v>
      </c>
      <c r="D620" s="1" t="s">
        <v>5</v>
      </c>
    </row>
    <row r="621" spans="1:4" ht="13.2" x14ac:dyDescent="0.25">
      <c r="A621" s="1" t="s">
        <v>627</v>
      </c>
      <c r="B621" t="str">
        <f ca="1">IFERROR(__xludf.DUMMYFUNCTION("GOOGLETRANSLATE(B621,""en"",""hi"")"),"[11:43] (https://www.youtube.com/watch?v=N_ZMfQMZos0&amp;t=11m43s) सर्वश्रेष्ठ में से एक
इस वीडियो में अंक")</f>
        <v>[11:43] (https://www.youtube.com/watch?v=N_ZMfQMZos0&amp;t=11m43s) सर्वश्रेष्ठ में से एक
इस वीडियो में अंक</v>
      </c>
      <c r="C621" s="1" t="s">
        <v>4</v>
      </c>
      <c r="D621" s="1" t="s">
        <v>5</v>
      </c>
    </row>
    <row r="622" spans="1:4" ht="13.2" x14ac:dyDescent="0.25">
      <c r="A622" s="1" t="s">
        <v>628</v>
      </c>
      <c r="B622" t="str">
        <f ca="1">IFERROR(__xludf.DUMMYFUNCTION("GOOGLETRANSLATE(B622,""en"",""hi"")"),"सेशन सादृश्य")</f>
        <v>सेशन सादृश्य</v>
      </c>
      <c r="C622" s="1" t="s">
        <v>4</v>
      </c>
      <c r="D622" s="1" t="s">
        <v>5</v>
      </c>
    </row>
    <row r="623" spans="1:4" ht="13.2" x14ac:dyDescent="0.25">
      <c r="A623" s="1" t="s">
        <v>629</v>
      </c>
      <c r="B623" t="str">
        <f ca="1">IFERROR(__xludf.DUMMYFUNCTION("GOOGLETRANSLATE(B623,""en"",""hi"")"),"मुझे नहीं लगता कि वह महिला अपने एक हमारे लोगों को गुमराह है। ..... वह भी नहीं है
देश सेना के बारे में कोई सम्मान के साथ-साथ हमारी संस्कृति। .... बेशर्म महिलाओं")</f>
        <v>मुझे नहीं लगता कि वह महिला अपने एक हमारे लोगों को गुमराह है। ..... वह भी नहीं है
देश सेना के बारे में कोई सम्मान के साथ-साथ हमारी संस्कृति। .... बेशर्म महिलाओं</v>
      </c>
      <c r="C623" s="1" t="s">
        <v>4</v>
      </c>
      <c r="D623" s="1" t="s">
        <v>5</v>
      </c>
    </row>
    <row r="624" spans="1:4" ht="13.2" x14ac:dyDescent="0.25">
      <c r="A624" s="1" t="s">
        <v>630</v>
      </c>
      <c r="B624" t="str">
        <f ca="1">IFERROR(__xludf.DUMMYFUNCTION("GOOGLETRANSLATE(B624,""en"",""hi"")"),"@Deepak गुप्ता फिर वे कर रहे हैं होशियार कि के कारण है कि वे समलैंगिकों बन हो सकता है
lol🤣😂")</f>
        <v>@Deepak गुप्ता फिर वे कर रहे हैं होशियार कि के कारण है कि वे समलैंगिकों बन हो सकता है
lol🤣😂</v>
      </c>
      <c r="C624" s="1" t="s">
        <v>4</v>
      </c>
      <c r="D624" s="1" t="s">
        <v>5</v>
      </c>
    </row>
    <row r="625" spans="1:4" ht="13.2" x14ac:dyDescent="0.25">
      <c r="A625" s="1" t="s">
        <v>631</v>
      </c>
      <c r="B625" t="str">
        <f ca="1">IFERROR(__xludf.DUMMYFUNCTION("GOOGLETRANSLATE(B625,""en"",""hi"")"),"समलैंगिकता सेना में अनुमति दी जानी चाहिए ..... bcz एक व्यक्ति के लिए करना चाहता है, तो
अपने देश की सेवा तो यह कोई फर्क नहीं पड़ता कि जो समुदाय या जाति या कच्चा या
सेक्स वह अंतर्गत आता है .... हां यह मायने रखता है कि व्यक्ति को अपने काम पर ध्यान केंद्रित क"&amp;"रना चाहिए
केवल ..... वह किसी भी अप्राकृतिक कार्रवाई नहीं करना चाहिए ....")</f>
        <v>समलैंगिकता सेना में अनुमति दी जानी चाहिए ..... bcz एक व्यक्ति के लिए करना चाहता है, तो
अपने देश की सेवा तो यह कोई फर्क नहीं पड़ता कि जो समुदाय या जाति या कच्चा या
सेक्स वह अंतर्गत आता है .... हां यह मायने रखता है कि व्यक्ति को अपने काम पर ध्यान केंद्रित करना चाहिए
केवल ..... वह किसी भी अप्राकृतिक कार्रवाई नहीं करना चाहिए ....</v>
      </c>
      <c r="C625" s="1" t="s">
        <v>4</v>
      </c>
      <c r="D625" s="1" t="s">
        <v>8</v>
      </c>
    </row>
    <row r="626" spans="1:4" ht="13.2" x14ac:dyDescent="0.25">
      <c r="A626" s="1" t="s">
        <v>632</v>
      </c>
      <c r="B626" t="str">
        <f ca="1">IFERROR(__xludf.DUMMYFUNCTION("GOOGLETRANSLATE(B626,""en"",""hi"")"),"ये बेवकूफ भारतीय faminists youtube पर बेवकूफ अमेरिकी faminists देख सकते हैं और
उसकी नकल करने की कोशिश")</f>
        <v>ये बेवकूफ भारतीय faminists youtube पर बेवकूफ अमेरिकी faminists देख सकते हैं और
उसकी नकल करने की कोशिश</v>
      </c>
      <c r="C626" s="1" t="s">
        <v>16</v>
      </c>
      <c r="D626" s="1" t="s">
        <v>5</v>
      </c>
    </row>
    <row r="627" spans="1:4" ht="13.2" x14ac:dyDescent="0.25">
      <c r="A627" s="1" t="s">
        <v>633</v>
      </c>
      <c r="B627" t="str">
        <f ca="1">IFERROR(__xludf.DUMMYFUNCTION("GOOGLETRANSLATE(B627,""en"",""hi"")"),"Idk ..... मेरा मतलब है कि कैसे आ आप का कहना है कि प्रीति गर्भवती है और वह नहीं है
अनुमान ..... क्योंकि वह एक flawfull व्यक्ति है ..... उनके क्रोध मुद्दा उसे निकाल दिया
शराब और नशीले पदार्थों की ओर .... कुछ बिंदु पर वह सब नियंत्रण में नहीं है उसके
भावनाओं "&amp;"और उसके माता-पिता ..... पिता .... कैसे प्रीति आ होने वाला नहीं है
विचार है कि .... वह निराश है ..... वह एक अच्छे पिता नहीं हो सकता है ... यहां तक ​​कि वह
नहीं एक अच्छा प्रेमी भी .... जब प्रीति उसे चाहिए, ज़्यादातर वह सिर्फ कर किया जा सकता है
सिर्फ क्रोध क"&amp;"ी वजह से गलत बातें ...... मैं उस व्यक्ति के लिए सहानुभूति हो सकता है
लेकिन वह वास्तव में एक पिता होने के लिए पात्र कर सकते हैं ???? अंतिम भाग वास्तव में बनाने के
मुझे लगता है कि यह थोड़े लंगड़ा .... मुझे लगता है कि Debdas बेहतर न खत्म होने वाली है ....")</f>
        <v>Idk ..... मेरा मतलब है कि कैसे आ आप का कहना है कि प्रीति गर्भवती है और वह नहीं है
अनुमान ..... क्योंकि वह एक flawfull व्यक्ति है ..... उनके क्रोध मुद्दा उसे निकाल दिया
शराब और नशीले पदार्थों की ओर .... कुछ बिंदु पर वह सब नियंत्रण में नहीं है उसके
भावनाओं और उसके माता-पिता ..... पिता .... कैसे प्रीति आ होने वाला नहीं है
विचार है कि .... वह निराश है ..... वह एक अच्छे पिता नहीं हो सकता है ... यहां तक ​​कि वह
नहीं एक अच्छा प्रेमी भी .... जब प्रीति उसे चाहिए, ज़्यादातर वह सिर्फ कर किया जा सकता है
सिर्फ क्रोध की वजह से गलत बातें ...... मैं उस व्यक्ति के लिए सहानुभूति हो सकता है
लेकिन वह वास्तव में एक पिता होने के लिए पात्र कर सकते हैं ???? अंतिम भाग वास्तव में बनाने के
मुझे लगता है कि यह थोड़े लंगड़ा .... मुझे लगता है कि Debdas बेहतर न खत्म होने वाली है ....</v>
      </c>
      <c r="C627" s="1" t="s">
        <v>16</v>
      </c>
      <c r="D627" s="1" t="s">
        <v>5</v>
      </c>
    </row>
    <row r="628" spans="1:4" ht="13.2" x14ac:dyDescent="0.25">
      <c r="A628" s="1" t="s">
        <v>634</v>
      </c>
      <c r="B628" t="str">
        <f ca="1">IFERROR(__xludf.DUMMYFUNCTION("GOOGLETRANSLATE(B628,""en"",""hi"")"),"इन हाशिये तत्वों और राजनीतिक प्रदूषण को उजागर में अच्छा काम नूपुर")</f>
        <v>इन हाशिये तत्वों और राजनीतिक प्रदूषण को उजागर में अच्छा काम नूपुर</v>
      </c>
      <c r="C628" s="1" t="s">
        <v>4</v>
      </c>
      <c r="D628" s="1" t="s">
        <v>5</v>
      </c>
    </row>
    <row r="629" spans="1:4" ht="13.2" x14ac:dyDescent="0.25">
      <c r="A629" s="1" t="s">
        <v>635</v>
      </c>
      <c r="B629" t="str">
        <f ca="1">IFERROR(__xludf.DUMMYFUNCTION("GOOGLETRANSLATE(B629,""en"",""hi"")"),"भाई plzzz दे समीक्षा n जोकर 🃏 फिल्म पर उर राय ....")</f>
        <v>भाई plzzz दे समीक्षा n जोकर 🃏 फिल्म पर उर राय ....</v>
      </c>
      <c r="C629" s="1" t="s">
        <v>4</v>
      </c>
      <c r="D629" s="1" t="s">
        <v>5</v>
      </c>
    </row>
    <row r="630" spans="1:4" ht="13.2" x14ac:dyDescent="0.25">
      <c r="A630" s="1" t="s">
        <v>636</v>
      </c>
      <c r="B630" t="str">
        <f ca="1">IFERROR(__xludf.DUMMYFUNCTION("GOOGLETRANSLATE(B630,""en"",""hi"")"),"फिल्म के महान आदमी अच्छा औचित्य")</f>
        <v>फिल्म के महान आदमी अच्छा औचित्य</v>
      </c>
      <c r="C630" s="1" t="s">
        <v>4</v>
      </c>
      <c r="D630" s="1" t="s">
        <v>5</v>
      </c>
    </row>
    <row r="631" spans="1:4" ht="13.2" x14ac:dyDescent="0.25">
      <c r="A631" s="1" t="s">
        <v>637</v>
      </c>
      <c r="B631" t="str">
        <f ca="1">IFERROR(__xludf.DUMMYFUNCTION("GOOGLETRANSLATE(B631,""en"",""hi"")"),"आप अभिनय की प्रशंसा की है हो सकता है कम से कम 😉")</f>
        <v>आप अभिनय की प्रशंसा की है हो सकता है कम से कम 😉</v>
      </c>
      <c r="C631" s="1" t="s">
        <v>4</v>
      </c>
      <c r="D631" s="1" t="s">
        <v>5</v>
      </c>
    </row>
    <row r="632" spans="1:4" ht="13.2" x14ac:dyDescent="0.25">
      <c r="A632" s="1" t="s">
        <v>638</v>
      </c>
      <c r="B632" t="str">
        <f ca="1">IFERROR(__xludf.DUMMYFUNCTION("GOOGLETRANSLATE(B632,""en"",""hi"")"),"राजदीप और अरुंधति रॉय दोनों शहरी नक्सलियों हैं")</f>
        <v>राजदीप और अरुंधति रॉय दोनों शहरी नक्सलियों हैं</v>
      </c>
      <c r="C632" s="1" t="s">
        <v>16</v>
      </c>
      <c r="D632" s="1" t="s">
        <v>5</v>
      </c>
    </row>
    <row r="633" spans="1:4" ht="13.2" x14ac:dyDescent="0.25">
      <c r="A633" s="1" t="s">
        <v>639</v>
      </c>
      <c r="B633" t="str">
        <f ca="1">IFERROR(__xludf.DUMMYFUNCTION("GOOGLETRANSLATE(B633,""en"",""hi"")"),"टी शर्ट सबसे अच्छा")</f>
        <v>टी शर्ट सबसे अच्छा</v>
      </c>
      <c r="C633" s="1" t="s">
        <v>4</v>
      </c>
      <c r="D633" s="1" t="s">
        <v>5</v>
      </c>
    </row>
    <row r="634" spans="1:4" ht="13.2" x14ac:dyDescent="0.25">
      <c r="A634" s="1" t="s">
        <v>640</v>
      </c>
      <c r="B634" t="str">
        <f ca="1">IFERROR(__xludf.DUMMYFUNCTION("GOOGLETRANSLATE(B634,""en"",""hi"")"),"कौन परवाह करता है randi😒")</f>
        <v>कौन परवाह करता है randi😒</v>
      </c>
      <c r="C634" s="1" t="s">
        <v>16</v>
      </c>
      <c r="D634" s="1" t="s">
        <v>8</v>
      </c>
    </row>
    <row r="635" spans="1:4" ht="13.2" x14ac:dyDescent="0.25">
      <c r="A635" s="1" t="s">
        <v>641</v>
      </c>
      <c r="B635" t="str">
        <f ca="1">IFERROR(__xludf.DUMMYFUNCTION("GOOGLETRANSLATE(B635,""en"",""hi"")"),"सेली सुमा सही")</f>
        <v>सेली सुमा सही</v>
      </c>
      <c r="C635" s="1" t="s">
        <v>4</v>
      </c>
      <c r="D635" s="1" t="s">
        <v>5</v>
      </c>
    </row>
    <row r="636" spans="1:4" ht="13.2" x14ac:dyDescent="0.25">
      <c r="A636" s="1" t="s">
        <v>642</v>
      </c>
      <c r="B636" t="str">
        <f ca="1">IFERROR(__xludf.DUMMYFUNCTION("GOOGLETRANSLATE(B636,""en"",""hi"")"),"एंटी Hindu..anti भारत also.she बांग्लादेश फिर पाकिस्तान भेजा जाए shud ..")</f>
        <v>एंटी Hindu..anti भारत also.she बांग्लादेश फिर पाकिस्तान भेजा जाए shud ..</v>
      </c>
      <c r="C636" s="1" t="s">
        <v>4</v>
      </c>
      <c r="D636" s="1" t="s">
        <v>5</v>
      </c>
    </row>
    <row r="637" spans="1:4" ht="13.2" x14ac:dyDescent="0.25">
      <c r="A637" s="1" t="s">
        <v>643</v>
      </c>
      <c r="B637" t="str">
        <f ca="1">IFERROR(__xludf.DUMMYFUNCTION("GOOGLETRANSLATE(B637,""en"",""hi"")"),"धन्यवाद दोस्तों")</f>
        <v>धन्यवाद दोस्तों</v>
      </c>
      <c r="C637" s="1" t="s">
        <v>4</v>
      </c>
      <c r="D637" s="1" t="s">
        <v>5</v>
      </c>
    </row>
    <row r="638" spans="1:4" ht="13.2" x14ac:dyDescent="0.25">
      <c r="A638" s="1" t="s">
        <v>644</v>
      </c>
      <c r="B638" t="str">
        <f ca="1">IFERROR(__xludf.DUMMYFUNCTION("GOOGLETRANSLATE(B638,""en"",""hi"")"),"Arnubs 90% आय हिन्दू मुस्लिम और भाजपा कांग्रेस पार्टी के एजेंडे से आ ..
जब भी मैं अपने चैनल पर बारी मैंने सुना चिल्लाती कर सकते हैं हिंदू मुस्लिम भाजपा कांग्रेस
आदि
क्या गरीब लोगों के बारे में? उदाहरण वह संबंध बलात्कारी बहस किया था? आम लोग")</f>
        <v>Arnubs 90% आय हिन्दू मुस्लिम और भाजपा कांग्रेस पार्टी के एजेंडे से आ ..
जब भी मैं अपने चैनल पर बारी मैंने सुना चिल्लाती कर सकते हैं हिंदू मुस्लिम भाजपा कांग्रेस
आदि
क्या गरीब लोगों के बारे में? उदाहरण वह संबंध बलात्कारी बहस किया था? आम लोग</v>
      </c>
      <c r="C638" s="1" t="s">
        <v>4</v>
      </c>
      <c r="D638" s="1" t="s">
        <v>5</v>
      </c>
    </row>
    <row r="639" spans="1:4" ht="13.2" x14ac:dyDescent="0.25">
      <c r="A639" s="1" t="s">
        <v>645</v>
      </c>
      <c r="B639" t="str">
        <f ca="1">IFERROR(__xludf.DUMMYFUNCTION("GOOGLETRANSLATE(B639,""en"",""hi"")"),"तो दुख की बात है कि वह एक पेशेवर prostatiut है")</f>
        <v>तो दुख की बात है कि वह एक पेशेवर prostatiut है</v>
      </c>
      <c r="C639" s="1" t="s">
        <v>4</v>
      </c>
      <c r="D639" s="1" t="s">
        <v>8</v>
      </c>
    </row>
    <row r="640" spans="1:4" ht="13.2" x14ac:dyDescent="0.25">
      <c r="A640" s="1" t="s">
        <v>646</v>
      </c>
      <c r="B640" t="str">
        <f ca="1">IFERROR(__xludf.DUMMYFUNCTION("GOOGLETRANSLATE(B640,""en"",""hi"")"),"शुक्र है हम Muslims.Otherswise हैं हम इस तरह के एक परेशान सामना करना पड़ता है
Law.Proud पाकिस्तानी")</f>
        <v>शुक्र है हम Muslims.Otherswise हैं हम इस तरह के एक परेशान सामना करना पड़ता है
Law.Proud पाकिस्तानी</v>
      </c>
      <c r="C640" s="1" t="s">
        <v>35</v>
      </c>
      <c r="D640" s="1" t="s">
        <v>5</v>
      </c>
    </row>
    <row r="641" spans="1:4" ht="13.2" x14ac:dyDescent="0.25">
      <c r="A641" s="1" t="s">
        <v>647</v>
      </c>
      <c r="B641" t="str">
        <f ca="1">IFERROR(__xludf.DUMMYFUNCTION("GOOGLETRANSLATE(B641,""en"",""hi"")"),"मैं आप सभी आर पागल से सहमत .. लेकिन आप arenot")</f>
        <v>मैं आप सभी आर पागल से सहमत .. लेकिन आप arenot</v>
      </c>
      <c r="C641" s="1" t="s">
        <v>4</v>
      </c>
      <c r="D641" s="1" t="s">
        <v>5</v>
      </c>
    </row>
    <row r="642" spans="1:4" ht="13.2" x14ac:dyDescent="0.25">
      <c r="A642" s="1" t="s">
        <v>648</v>
      </c>
      <c r="B642" t="str">
        <f ca="1">IFERROR(__xludf.DUMMYFUNCTION("GOOGLETRANSLATE(B642,""en"",""hi"")"),"मैं इस फिल्म को पसंद किया")</f>
        <v>मैं इस फिल्म को पसंद किया</v>
      </c>
      <c r="C642" s="1" t="s">
        <v>4</v>
      </c>
      <c r="D642" s="1" t="s">
        <v>5</v>
      </c>
    </row>
    <row r="643" spans="1:4" ht="13.2" x14ac:dyDescent="0.25">
      <c r="A643" s="1" t="s">
        <v>649</v>
      </c>
      <c r="B643" t="str">
        <f ca="1">IFERROR(__xludf.DUMMYFUNCTION("GOOGLETRANSLATE(B643,""en"",""hi"")"),"Evangelicals जो इनाम प्यार पागल कुत्तों के अलावा कोई बेहतर कर रहे हैं।")</f>
        <v>Evangelicals जो इनाम प्यार पागल कुत्तों के अलावा कोई बेहतर कर रहे हैं।</v>
      </c>
      <c r="C643" s="1" t="s">
        <v>4</v>
      </c>
      <c r="D643" s="1" t="s">
        <v>5</v>
      </c>
    </row>
    <row r="644" spans="1:4" ht="13.2" x14ac:dyDescent="0.25">
      <c r="A644" s="1" t="s">
        <v>650</v>
      </c>
      <c r="B644" t="str">
        <f ca="1">IFERROR(__xludf.DUMMYFUNCTION("GOOGLETRANSLATE(B644,""en"",""hi"")"),"Nicye")</f>
        <v>Nicye</v>
      </c>
      <c r="C644" s="1" t="s">
        <v>4</v>
      </c>
      <c r="D644" s="1" t="s">
        <v>5</v>
      </c>
    </row>
    <row r="645" spans="1:4" ht="13.2" x14ac:dyDescent="0.25">
      <c r="A645" s="1" t="s">
        <v>651</v>
      </c>
      <c r="B645" t="str">
        <f ca="1">IFERROR(__xludf.DUMMYFUNCTION("GOOGLETRANSLATE(B645,""en"",""hi"")"),"मैं 4 अधिक शॉट पसंद नहीं .. और मैं भी कबीर सिंह की तरह नहीं है।")</f>
        <v>मैं 4 अधिक शॉट पसंद नहीं .. और मैं भी कबीर सिंह की तरह नहीं है।</v>
      </c>
      <c r="C645" s="1" t="s">
        <v>4</v>
      </c>
      <c r="D645" s="1" t="s">
        <v>5</v>
      </c>
    </row>
    <row r="646" spans="1:4" ht="13.2" x14ac:dyDescent="0.25">
      <c r="A646" s="1" t="s">
        <v>652</v>
      </c>
      <c r="B646" t="str">
        <f ca="1">IFERROR(__xludf.DUMMYFUNCTION("GOOGLETRANSLATE(B646,""en"",""hi"")"),"390 नारीवादियों को नापसंद")</f>
        <v>390 नारीवादियों को नापसंद</v>
      </c>
      <c r="C646" s="1" t="s">
        <v>4</v>
      </c>
      <c r="D646" s="1" t="s">
        <v>5</v>
      </c>
    </row>
    <row r="647" spans="1:4" ht="13.2" x14ac:dyDescent="0.25">
      <c r="A647" s="1" t="s">
        <v>653</v>
      </c>
      <c r="B647" t="str">
        <f ca="1">IFERROR(__xludf.DUMMYFUNCTION("GOOGLETRANSLATE(B647,""en"",""hi"")"),"मैं समलैंगिक हूं")</f>
        <v>मैं समलैंगिक हूं</v>
      </c>
      <c r="C647" s="1" t="s">
        <v>4</v>
      </c>
      <c r="D647" s="1" t="s">
        <v>5</v>
      </c>
    </row>
    <row r="648" spans="1:4" ht="13.2" x14ac:dyDescent="0.25">
      <c r="A648" s="1" t="s">
        <v>654</v>
      </c>
      <c r="B648" t="str">
        <f ca="1">IFERROR(__xludf.DUMMYFUNCTION("GOOGLETRANSLATE(B648,""en"",""hi"")"),"भाई पूरे भारतीय मनोरंजन उद्योग दिन-ब-दिन खराब हो रही है। में
टीवी शो हम बकवास है के नाम, वेब श्रृंखला गली galoch और सेक्स से भरा हुआ है
और रियलिटी शो वास्तविकता से बाहर है। हमारी फिल्में हमेशा हमें पता चला है Faltu ka
प्यार .... बॉलीवुड मान लिया गया है कि"&amp;" पूरे भारतीय दर्शकों dumbass और शो है
उन्हें कुछ भी।
के क्यों हाल ही में फिल्मों के सबसे निकला है एक आपदा होने का यही कारण है कि
बॉक्स ऑफिस पर उनकी starcast पर ध्यान दिए बिना पर। मुझे आशा है कि वे एहसास
स्थिति की गंभीरता को और छोटा सा परिपक्वता लगता है।")</f>
        <v>भाई पूरे भारतीय मनोरंजन उद्योग दिन-ब-दिन खराब हो रही है। में
टीवी शो हम बकवास है के नाम, वेब श्रृंखला गली galoch और सेक्स से भरा हुआ है
और रियलिटी शो वास्तविकता से बाहर है। हमारी फिल्में हमेशा हमें पता चला है Faltu ka
प्यार .... बॉलीवुड मान लिया गया है कि पूरे भारतीय दर्शकों dumbass और शो है
उन्हें कुछ भी।
के क्यों हाल ही में फिल्मों के सबसे निकला है एक आपदा होने का यही कारण है कि
बॉक्स ऑफिस पर उनकी starcast पर ध्यान दिए बिना पर। मुझे आशा है कि वे एहसास
स्थिति की गंभीरता को और छोटा सा परिपक्वता लगता है।</v>
      </c>
      <c r="C648" s="1" t="s">
        <v>4</v>
      </c>
      <c r="D648" s="1" t="s">
        <v>5</v>
      </c>
    </row>
    <row r="649" spans="1:4" ht="13.2" x14ac:dyDescent="0.25">
      <c r="A649" s="1" t="s">
        <v>655</v>
      </c>
      <c r="B649" t="str">
        <f ca="1">IFERROR(__xludf.DUMMYFUNCTION("GOOGLETRANSLATE(B649,""en"",""hi"")"),"यह वीडियो एक तरह से भद्दा है वे 'एक ही सेक्स संबंध' टकसाली किया है के लिए
पौष्टिक स्टिग्मा साथ। आप वीडियो की इन प्रकार है कि कोई बनाने प्रचार नहीं कर सकते
भावना से संबंधित LGBTQ + संदर्भ लेकिन इंद्रधनुष के रूप में समलैंगिक मुक्ति का उपयोग कर रहे
पूंजीवाद।")</f>
        <v>यह वीडियो एक तरह से भद्दा है वे 'एक ही सेक्स संबंध' टकसाली किया है के लिए
पौष्टिक स्टिग्मा साथ। आप वीडियो की इन प्रकार है कि कोई बनाने प्रचार नहीं कर सकते
भावना से संबंधित LGBTQ + संदर्भ लेकिन इंद्रधनुष के रूप में समलैंगिक मुक्ति का उपयोग कर रहे
पूंजीवाद।</v>
      </c>
      <c r="C649" s="1" t="s">
        <v>4</v>
      </c>
      <c r="D649" s="1" t="s">
        <v>5</v>
      </c>
    </row>
    <row r="650" spans="1:4" ht="13.2" x14ac:dyDescent="0.25">
      <c r="A650" s="1" t="s">
        <v>656</v>
      </c>
      <c r="B650" t="str">
        <f ca="1">IFERROR(__xludf.DUMMYFUNCTION("GOOGLETRANSLATE(B650,""en"",""hi"")"),"@Anchal कुमार एक विशेष चरित्र खराब लिखा एक नहीं है बुला
सुदूर बांये । उसके चरित्र लिंग की परवाह किए बिना हास्यास्पद है")</f>
        <v>@Anchal कुमार एक विशेष चरित्र खराब लिखा एक नहीं है बुला
सुदूर बांये । उसके चरित्र लिंग की परवाह किए बिना हास्यास्पद है</v>
      </c>
      <c r="C650" s="1" t="s">
        <v>4</v>
      </c>
      <c r="D650" s="1" t="s">
        <v>5</v>
      </c>
    </row>
    <row r="651" spans="1:4" ht="13.2" x14ac:dyDescent="0.25">
      <c r="A651" s="1" t="s">
        <v>657</v>
      </c>
      <c r="B651" t="str">
        <f ca="1">IFERROR(__xludf.DUMMYFUNCTION("GOOGLETRANSLATE(B651,""en"",""hi"")"),"Veru सच मम् ..")</f>
        <v>Veru सच मम् ..</v>
      </c>
      <c r="C651" s="1" t="s">
        <v>4</v>
      </c>
      <c r="D651" s="1" t="s">
        <v>5</v>
      </c>
    </row>
    <row r="652" spans="1:4" ht="13.2" x14ac:dyDescent="0.25">
      <c r="A652" s="1" t="s">
        <v>658</v>
      </c>
      <c r="B652" t="str">
        <f ca="1">IFERROR(__xludf.DUMMYFUNCTION("GOOGLETRANSLATE(B652,""en"",""hi"")"),"हा हा हा हा। बर्बर")</f>
        <v>हा हा हा हा। बर्बर</v>
      </c>
      <c r="C652" s="1" t="s">
        <v>4</v>
      </c>
      <c r="D652" s="1" t="s">
        <v>5</v>
      </c>
    </row>
    <row r="653" spans="1:4" ht="13.2" x14ac:dyDescent="0.25">
      <c r="A653" s="1" t="s">
        <v>659</v>
      </c>
      <c r="B653" t="str">
        <f ca="1">IFERROR(__xludf.DUMMYFUNCTION("GOOGLETRANSLATE(B653,""en"",""hi"")"),"Ayusman खुराना चट्टानों")</f>
        <v>Ayusman खुराना चट्टानों</v>
      </c>
      <c r="C653" s="1" t="s">
        <v>4</v>
      </c>
      <c r="D653" s="1" t="s">
        <v>5</v>
      </c>
    </row>
    <row r="654" spans="1:4" ht="13.2" x14ac:dyDescent="0.25">
      <c r="A654" s="1" t="s">
        <v>660</v>
      </c>
      <c r="B654" t="str">
        <f ca="1">IFERROR(__xludf.DUMMYFUNCTION("GOOGLETRANSLATE(B654,""en"",""hi"")"),"अमृतपाल सिंह 8140358886 bottam")</f>
        <v>अमृतपाल सिंह 8140358886 bottam</v>
      </c>
      <c r="C654" s="1" t="s">
        <v>4</v>
      </c>
      <c r="D654" s="1" t="s">
        <v>5</v>
      </c>
    </row>
    <row r="655" spans="1:4" ht="13.2" x14ac:dyDescent="0.25">
      <c r="A655" s="1" t="s">
        <v>661</v>
      </c>
      <c r="B655" t="str">
        <f ca="1">IFERROR(__xludf.DUMMYFUNCTION("GOOGLETRANSLATE(B655,""en"",""hi"")"),"मैं भी समलैंगिक हूँ, लेकिन मैं प्यार से नफरत है .... 😢😢😢")</f>
        <v>मैं भी समलैंगिक हूँ, लेकिन मैं प्यार से नफरत है .... 😢😢😢</v>
      </c>
      <c r="C655" s="1" t="s">
        <v>4</v>
      </c>
      <c r="D655" s="1" t="s">
        <v>5</v>
      </c>
    </row>
    <row r="656" spans="1:4" ht="13.2" x14ac:dyDescent="0.25">
      <c r="A656" s="1" t="s">
        <v>662</v>
      </c>
      <c r="B656" t="str">
        <f ca="1">IFERROR(__xludf.DUMMYFUNCTION("GOOGLETRANSLATE(B656,""en"",""hi"")"),"wooo😱😲")</f>
        <v>wooo😱😲</v>
      </c>
      <c r="C656" s="1" t="s">
        <v>4</v>
      </c>
      <c r="D656" s="1" t="s">
        <v>5</v>
      </c>
    </row>
    <row r="657" spans="1:4" ht="13.2" x14ac:dyDescent="0.25">
      <c r="A657" s="1" t="s">
        <v>663</v>
      </c>
      <c r="B657" t="str">
        <f ca="1">IFERROR(__xludf.DUMMYFUNCTION("GOOGLETRANSLATE(B657,""en"",""hi"")"),"मुट्ठी")</f>
        <v>मुट्ठी</v>
      </c>
      <c r="C657" s="1" t="s">
        <v>4</v>
      </c>
      <c r="D657" s="1" t="s">
        <v>5</v>
      </c>
    </row>
    <row r="658" spans="1:4" ht="13.2" x14ac:dyDescent="0.25">
      <c r="A658" s="1" t="s">
        <v>664</v>
      </c>
      <c r="B658" t="str">
        <f ca="1">IFERROR(__xludf.DUMMYFUNCTION("GOOGLETRANSLATE(B658,""en"",""hi"")"),"@Devang Ghaskadvi फिर तो न यह क्रिकेट के खेल के साथ तुलना करें")</f>
        <v>@Devang Ghaskadvi फिर तो न यह क्रिकेट के खेल के साथ तुलना करें</v>
      </c>
      <c r="C658" s="1" t="s">
        <v>4</v>
      </c>
      <c r="D658" s="1" t="s">
        <v>5</v>
      </c>
    </row>
    <row r="659" spans="1:4" ht="13.2" x14ac:dyDescent="0.25">
      <c r="A659" s="1" t="s">
        <v>665</v>
      </c>
      <c r="B659" t="str">
        <f ca="1">IFERROR(__xludf.DUMMYFUNCTION("GOOGLETRANSLATE(B659,""en"",""hi"")"),"सभी झूठे, पत्थर pelters, सड़क पर आग बनाने के लोगों और जल vehichles हैं
विरोधी भारतीयों के रूप में घोषित और सार्वजनिक रूप से गोली मार दी जाए। वे की जरूरत नहीं है
अदालत के न्याय। एक नया कानून तत्काल आवश्यकता है।")</f>
        <v>सभी झूठे, पत्थर pelters, सड़क पर आग बनाने के लोगों और जल vehichles हैं
विरोधी भारतीयों के रूप में घोषित और सार्वजनिक रूप से गोली मार दी जाए। वे की जरूरत नहीं है
अदालत के न्याय। एक नया कानून तत्काल आवश्यकता है।</v>
      </c>
      <c r="C659" s="1" t="s">
        <v>4</v>
      </c>
      <c r="D659" s="1" t="s">
        <v>5</v>
      </c>
    </row>
    <row r="660" spans="1:4" ht="13.2" x14ac:dyDescent="0.25">
      <c r="A660" s="1" t="s">
        <v>666</v>
      </c>
      <c r="B660" t="str">
        <f ca="1">IFERROR(__xludf.DUMMYFUNCTION("GOOGLETRANSLATE(B660,""en"",""hi"")"),"ryt भाई")</f>
        <v>ryt भाई</v>
      </c>
      <c r="C660" s="1" t="s">
        <v>4</v>
      </c>
      <c r="D660" s="1" t="s">
        <v>5</v>
      </c>
    </row>
    <row r="661" spans="1:4" ht="13.2" x14ac:dyDescent="0.25">
      <c r="A661" s="1" t="s">
        <v>667</v>
      </c>
      <c r="B661" t="str">
        <f ca="1">IFERROR(__xludf.DUMMYFUNCTION("GOOGLETRANSLATE(B661,""en"",""hi"")"),"आप बिल्कुल सही हैं श्रीमान")</f>
        <v>आप बिल्कुल सही हैं श्रीमान</v>
      </c>
      <c r="C661" s="1" t="s">
        <v>4</v>
      </c>
      <c r="D661" s="1" t="s">
        <v>5</v>
      </c>
    </row>
    <row r="662" spans="1:4" ht="13.2" x14ac:dyDescent="0.25">
      <c r="A662" s="1" t="s">
        <v>668</v>
      </c>
      <c r="B662" t="str">
        <f ca="1">IFERROR(__xludf.DUMMYFUNCTION("GOOGLETRANSLATE(B662,""en"",""hi"")"),"@sanjeev फिल्म भी चरित्र में मिश्रा अपनी भावनाओं दिखाया जा रहा था, लेकिन
कि किसी को भी की भावनाओं को दिखाने के लिए सही तरीका नहीं था। वहाँ की बहुत हैं
गाली जो नहीं है मां, बहन हनन में शामिल हैं।")</f>
        <v>@sanjeev फिल्म भी चरित्र में मिश्रा अपनी भावनाओं दिखाया जा रहा था, लेकिन
कि किसी को भी की भावनाओं को दिखाने के लिए सही तरीका नहीं था। वहाँ की बहुत हैं
गाली जो नहीं है मां, बहन हनन में शामिल हैं।</v>
      </c>
      <c r="C662" s="1" t="s">
        <v>35</v>
      </c>
      <c r="D662" s="1" t="s">
        <v>5</v>
      </c>
    </row>
    <row r="663" spans="1:4" ht="13.2" x14ac:dyDescent="0.25">
      <c r="A663" s="1" t="s">
        <v>669</v>
      </c>
      <c r="B663" t="str">
        <f ca="1">IFERROR(__xludf.DUMMYFUNCTION("GOOGLETRANSLATE(B663,""en"",""hi"")"),"यौन उन्मुखीकरण इसलिए उन्हें न्याय नहीं है ... वे अपने स्वयं है स्वाभाविक है
पसंद ...")</f>
        <v>यौन उन्मुखीकरण इसलिए उन्हें न्याय नहीं है ... वे अपने स्वयं है स्वाभाविक है
पसंद ...</v>
      </c>
      <c r="C663" s="1" t="s">
        <v>4</v>
      </c>
      <c r="D663" s="1" t="s">
        <v>5</v>
      </c>
    </row>
    <row r="664" spans="1:4" ht="13.2" x14ac:dyDescent="0.25">
      <c r="A664" s="1" t="s">
        <v>670</v>
      </c>
      <c r="B664" t="str">
        <f ca="1">IFERROR(__xludf.DUMMYFUNCTION("GOOGLETRANSLATE(B664,""en"",""hi"")"),"मैं अब भी विश्वास नहीं कर सकता है और समझ है जो उसे एक सेलिब्रिटी लेखक बना दिया है कि
और लेखक। भाषा की तरह वह निर्वाचित भारत सरकार के खिलाफ उपयोग कर रहा है
अभिव्यक्ति की स्वतंत्रता की आड़ में करने के लिए बड़ी चिंता और शर्म की बात है
हम सब।")</f>
        <v>मैं अब भी विश्वास नहीं कर सकता है और समझ है जो उसे एक सेलिब्रिटी लेखक बना दिया है कि
और लेखक। भाषा की तरह वह निर्वाचित भारत सरकार के खिलाफ उपयोग कर रहा है
अभिव्यक्ति की स्वतंत्रता की आड़ में करने के लिए बड़ी चिंता और शर्म की बात है
हम सब।</v>
      </c>
      <c r="C664" s="1" t="s">
        <v>4</v>
      </c>
      <c r="D664" s="1" t="s">
        <v>5</v>
      </c>
    </row>
    <row r="665" spans="1:4" ht="13.2" x14ac:dyDescent="0.25">
      <c r="A665" s="1" t="s">
        <v>671</v>
      </c>
      <c r="B665" t="str">
        <f ca="1">IFERROR(__xludf.DUMMYFUNCTION("GOOGLETRANSLATE(B665,""en"",""hi"")"),"7 के 2.5 स्टार बाहर ,,, कबीर सिंह")</f>
        <v>7 के 2.5 स्टार बाहर ,,, कबीर सिंह</v>
      </c>
      <c r="C665" s="1" t="s">
        <v>4</v>
      </c>
      <c r="D665" s="1" t="s">
        <v>5</v>
      </c>
    </row>
    <row r="666" spans="1:4" ht="13.2" x14ac:dyDescent="0.25">
      <c r="A666" s="1" t="s">
        <v>672</v>
      </c>
      <c r="B666" t="str">
        <f ca="1">IFERROR(__xludf.DUMMYFUNCTION("GOOGLETRANSLATE(B666,""en"",""hi"")"),"कुछ ppl कई अन्य ... कुछ कई अन्य ... कुछ करते हैं के लिए लड़ाई के लिए बोल ही
स्वयं खातिर ... कुछ के लिए कुछ करते हैं सब कुछ के लिए ... कोई भी गलत है यह है जब तक
क्षेत्र खातिर ... काश वे झूठी इरादा बिना ईमानदारी से यह कर ...")</f>
        <v>कुछ ppl कई अन्य ... कुछ कई अन्य ... कुछ करते हैं के लिए लड़ाई के लिए बोल ही
स्वयं खातिर ... कुछ के लिए कुछ करते हैं सब कुछ के लिए ... कोई भी गलत है यह है जब तक
क्षेत्र खातिर ... काश वे झूठी इरादा बिना ईमानदारी से यह कर ...</v>
      </c>
      <c r="C666" s="1" t="s">
        <v>4</v>
      </c>
      <c r="D666" s="1" t="s">
        <v>5</v>
      </c>
    </row>
    <row r="667" spans="1:4" ht="13.2" x14ac:dyDescent="0.25">
      <c r="A667" s="1" t="s">
        <v>673</v>
      </c>
      <c r="B667" t="str">
        <f ca="1">IFERROR(__xludf.DUMMYFUNCTION("GOOGLETRANSLATE(B667,""en"",""hi"")"),"कच्चे Anylisis के लिए धन्यवाद")</f>
        <v>कच्चे Anylisis के लिए धन्यवाद</v>
      </c>
      <c r="C667" s="1" t="s">
        <v>4</v>
      </c>
      <c r="D667" s="1" t="s">
        <v>5</v>
      </c>
    </row>
    <row r="668" spans="1:4" ht="13.2" x14ac:dyDescent="0.25">
      <c r="A668" s="1" t="s">
        <v>674</v>
      </c>
      <c r="B668" t="str">
        <f ca="1">IFERROR(__xludf.DUMMYFUNCTION("GOOGLETRANSLATE(B668,""en"",""hi"")"),"इस समीक्षा के बाद, मैं महसूस किया मैं कितना बड़ा ""chutiya"" था, कि मैं सोच रखा
यह एक सबसे अच्छा प्रेम कहानी बॉलीवुड ने हमें दिया था।")</f>
        <v>इस समीक्षा के बाद, मैं महसूस किया मैं कितना बड़ा "chutiya" था, कि मैं सोच रखा
यह एक सबसे अच्छा प्रेम कहानी बॉलीवुड ने हमें दिया था।</v>
      </c>
      <c r="C668" s="1" t="s">
        <v>4</v>
      </c>
      <c r="D668" s="1" t="s">
        <v>5</v>
      </c>
    </row>
    <row r="669" spans="1:4" ht="13.2" x14ac:dyDescent="0.25">
      <c r="A669" s="1" t="s">
        <v>675</v>
      </c>
      <c r="B669" t="str">
        <f ca="1">IFERROR(__xludf.DUMMYFUNCTION("GOOGLETRANSLATE(B669,""en"",""hi"")"),"मैं चेहरे famanisam नफरत")</f>
        <v>मैं चेहरे famanisam नफरत</v>
      </c>
      <c r="C669" s="1" t="s">
        <v>16</v>
      </c>
      <c r="D669" s="1" t="s">
        <v>5</v>
      </c>
    </row>
    <row r="670" spans="1:4" ht="13.2" x14ac:dyDescent="0.25">
      <c r="A670" s="1" t="s">
        <v>676</v>
      </c>
      <c r="B670" t="str">
        <f ca="1">IFERROR(__xludf.DUMMYFUNCTION("GOOGLETRANSLATE(B670,""en"",""hi"")"),"बेस्ट समीक्षा भाई ...")</f>
        <v>बेस्ट समीक्षा भाई ...</v>
      </c>
      <c r="C670" s="1" t="s">
        <v>4</v>
      </c>
      <c r="D670" s="1" t="s">
        <v>5</v>
      </c>
    </row>
    <row r="671" spans="1:4" ht="13.2" x14ac:dyDescent="0.25">
      <c r="A671" s="1" t="s">
        <v>677</v>
      </c>
      <c r="B671" t="str">
        <f ca="1">IFERROR(__xludf.DUMMYFUNCTION("GOOGLETRANSLATE(B671,""en"",""hi"")"),"वाह् भई वाह..
प्रतिदिन 2 वीडियो।")</f>
        <v>वाह् भई वाह..
प्रतिदिन 2 वीडियो।</v>
      </c>
      <c r="C671" s="1" t="s">
        <v>4</v>
      </c>
      <c r="D671" s="1" t="s">
        <v>5</v>
      </c>
    </row>
    <row r="672" spans="1:4" ht="13.2" x14ac:dyDescent="0.25">
      <c r="A672" s="1" t="s">
        <v>678</v>
      </c>
      <c r="B672" t="str">
        <f ca="1">IFERROR(__xludf.DUMMYFUNCTION("GOOGLETRANSLATE(B672,""en"",""hi"")"),"आपकी सलाह के लिए धन्यवाद")</f>
        <v>आपकी सलाह के लिए धन्यवाद</v>
      </c>
      <c r="C672" s="1" t="s">
        <v>4</v>
      </c>
      <c r="D672" s="1" t="s">
        <v>5</v>
      </c>
    </row>
    <row r="673" spans="1:4" ht="13.2" x14ac:dyDescent="0.25">
      <c r="A673" s="1" t="s">
        <v>679</v>
      </c>
      <c r="B673" t="str">
        <f ca="1">IFERROR(__xludf.DUMMYFUNCTION("GOOGLETRANSLATE(B673,""en"",""hi"")"),"मैं एक संदेह पूछने के लिए, इस झूठ का पता लगाने के परीक्षण भी जटिल है है? क्यों नहीं कर सकते हैं
हम इन 498 मामलों में इस का उपयोग करें, जानने के लिए कि यह वास्तविक है .... निश्चित रूप से
महिलाओं को भी झूठ कर सकते हैं, केवल पुरुषों के नहीं ......")</f>
        <v>मैं एक संदेह पूछने के लिए, इस झूठ का पता लगाने के परीक्षण भी जटिल है है? क्यों नहीं कर सकते हैं
हम इन 498 मामलों में इस का उपयोग करें, जानने के लिए कि यह वास्तविक है .... निश्चित रूप से
महिलाओं को भी झूठ कर सकते हैं, केवल पुरुषों के नहीं ......</v>
      </c>
      <c r="C673" s="1" t="s">
        <v>4</v>
      </c>
      <c r="D673" s="1" t="s">
        <v>5</v>
      </c>
    </row>
    <row r="674" spans="1:4" ht="13.2" x14ac:dyDescent="0.25">
      <c r="A674" s="1" t="s">
        <v>680</v>
      </c>
      <c r="B674" t="str">
        <f ca="1">IFERROR(__xludf.DUMMYFUNCTION("GOOGLETRANSLATE(B674,""en"",""hi"")"),"प्रभावशाली !!!")</f>
        <v>प्रभावशाली !!!</v>
      </c>
      <c r="C674" s="1" t="s">
        <v>4</v>
      </c>
      <c r="D674" s="1" t="s">
        <v>5</v>
      </c>
    </row>
    <row r="675" spans="1:4" ht="13.2" x14ac:dyDescent="0.25">
      <c r="A675" s="1" t="s">
        <v>681</v>
      </c>
      <c r="B675" t="str">
        <f ca="1">IFERROR(__xludf.DUMMYFUNCTION("GOOGLETRANSLATE(B675,""en"",""hi"")"),"मैं कर रहा हूँ समलैंगिक लड़का कृप्या मुझे किसी भी गर्म शीर्ष मैं गर्म लड़कों प्यार प्यार")</f>
        <v>मैं कर रहा हूँ समलैंगिक लड़का कृप्या मुझे किसी भी गर्म शीर्ष मैं गर्म लड़कों प्यार प्यार</v>
      </c>
      <c r="C675" s="1" t="s">
        <v>4</v>
      </c>
      <c r="D675" s="1" t="s">
        <v>5</v>
      </c>
    </row>
    <row r="676" spans="1:4" ht="13.2" x14ac:dyDescent="0.25">
      <c r="A676" s="1" t="s">
        <v>682</v>
      </c>
      <c r="B676" t="str">
        <f ca="1">IFERROR(__xludf.DUMMYFUNCTION("GOOGLETRANSLATE(B676,""en"",""hi"")"),"बिल्कुल सच नहीं")</f>
        <v>बिल्कुल सच नहीं</v>
      </c>
      <c r="C676" s="1" t="s">
        <v>4</v>
      </c>
      <c r="D676" s="1" t="s">
        <v>5</v>
      </c>
    </row>
    <row r="677" spans="1:4" ht="13.2" x14ac:dyDescent="0.25">
      <c r="A677" s="1" t="s">
        <v>683</v>
      </c>
      <c r="B677" t="str">
        <f ca="1">IFERROR(__xludf.DUMMYFUNCTION("GOOGLETRANSLATE(B677,""en"",""hi"")"),"शेर राजा प्रशंसक की तरह मारा")</f>
        <v>शेर राजा प्रशंसक की तरह मारा</v>
      </c>
      <c r="C677" s="1" t="s">
        <v>4</v>
      </c>
      <c r="D677" s="1" t="s">
        <v>5</v>
      </c>
    </row>
    <row r="678" spans="1:4" ht="13.2" x14ac:dyDescent="0.25">
      <c r="A678" s="1" t="s">
        <v>684</v>
      </c>
      <c r="B678" t="str">
        <f ca="1">IFERROR(__xludf.DUMMYFUNCTION("GOOGLETRANSLATE(B678,""en"",""hi"")"),"कथा Shwetabh गंगवार था")</f>
        <v>कथा Shwetabh गंगवार था</v>
      </c>
      <c r="C678" s="1" t="s">
        <v>4</v>
      </c>
      <c r="D678" s="1" t="s">
        <v>5</v>
      </c>
    </row>
    <row r="679" spans="1:4" ht="13.2" x14ac:dyDescent="0.25">
      <c r="A679" s="1" t="s">
        <v>685</v>
      </c>
      <c r="B679" t="str">
        <f ca="1">IFERROR(__xludf.DUMMYFUNCTION("GOOGLETRANSLATE(B679,""en"",""hi"")"),"[Nice.video] (http://nice.video/)")</f>
        <v>[Nice.video] (http://nice.video/)</v>
      </c>
      <c r="C679" s="1" t="s">
        <v>4</v>
      </c>
      <c r="D679" s="1" t="s">
        <v>5</v>
      </c>
    </row>
    <row r="680" spans="1:4" ht="13.2" x14ac:dyDescent="0.25">
      <c r="A680" s="1" t="s">
        <v>686</v>
      </c>
      <c r="B680" t="str">
        <f ca="1">IFERROR(__xludf.DUMMYFUNCTION("GOOGLETRANSLATE(B680,""en"",""hi"")"),"यह वीडियो एक बुरा मालिश की तरह में सुधार सामाजिक व्यक्ति के संपर्क करने के लिए है")</f>
        <v>यह वीडियो एक बुरा मालिश की तरह में सुधार सामाजिक व्यक्ति के संपर्क करने के लिए है</v>
      </c>
      <c r="C680" s="1" t="s">
        <v>4</v>
      </c>
      <c r="D680" s="1" t="s">
        <v>5</v>
      </c>
    </row>
    <row r="681" spans="1:4" ht="13.2" x14ac:dyDescent="0.25">
      <c r="A681" s="1" t="s">
        <v>687</v>
      </c>
      <c r="B681" t="str">
        <f ca="1">IFERROR(__xludf.DUMMYFUNCTION("GOOGLETRANSLATE(B681,""en"",""hi"")"),"वह पहले से ही त्वरित समीक्षा अपलोड")</f>
        <v>वह पहले से ही त्वरित समीक्षा अपलोड</v>
      </c>
      <c r="C681" s="1" t="s">
        <v>4</v>
      </c>
      <c r="D681" s="1" t="s">
        <v>5</v>
      </c>
    </row>
    <row r="682" spans="1:4" ht="13.2" x14ac:dyDescent="0.25">
      <c r="A682" s="1" t="s">
        <v>688</v>
      </c>
      <c r="B682" t="str">
        <f ca="1">IFERROR(__xludf.DUMMYFUNCTION("GOOGLETRANSLATE(B682,""en"",""hi"")"),"कबीर सिंह के सर्वश्रेष्ठ समीक्षा here..✔✔✔ है")</f>
        <v>कबीर सिंह के सर्वश्रेष्ठ समीक्षा here..✔✔✔ है</v>
      </c>
      <c r="C682" s="1" t="s">
        <v>4</v>
      </c>
      <c r="D682" s="1" t="s">
        <v>5</v>
      </c>
    </row>
    <row r="683" spans="1:4" ht="13.2" x14ac:dyDescent="0.25">
      <c r="A683" s="1" t="s">
        <v>689</v>
      </c>
      <c r="B683" t="str">
        <f ca="1">IFERROR(__xludf.DUMMYFUNCTION("GOOGLETRANSLATE(B683,""en"",""hi"")"),"इसकी मेरी पहली बार है कि मैं इतनी जल्दी कर रहा हूँ")</f>
        <v>इसकी मेरी पहली बार है कि मैं इतनी जल्दी कर रहा हूँ</v>
      </c>
      <c r="C683" s="1" t="s">
        <v>4</v>
      </c>
      <c r="D683" s="1" t="s">
        <v>5</v>
      </c>
    </row>
    <row r="684" spans="1:4" ht="13.2" x14ac:dyDescent="0.25">
      <c r="A684" s="1" t="s">
        <v>690</v>
      </c>
      <c r="B684" t="str">
        <f ca="1">IFERROR(__xludf.DUMMYFUNCTION("GOOGLETRANSLATE(B684,""en"",""hi"")"),"क्या एक बुरा संदेश")</f>
        <v>क्या एक बुरा संदेश</v>
      </c>
      <c r="C684" s="1" t="s">
        <v>35</v>
      </c>
      <c r="D684" s="1" t="s">
        <v>5</v>
      </c>
    </row>
    <row r="685" spans="1:4" ht="13.2" x14ac:dyDescent="0.25">
      <c r="A685" s="1" t="s">
        <v>691</v>
      </c>
      <c r="B685" t="str">
        <f ca="1">IFERROR(__xludf.DUMMYFUNCTION("GOOGLETRANSLATE(B685,""en"",""hi"")"),"361 नारीवादियों!")</f>
        <v>361 नारीवादियों!</v>
      </c>
      <c r="C685" s="1" t="s">
        <v>4</v>
      </c>
      <c r="D685" s="1" t="s">
        <v>5</v>
      </c>
    </row>
    <row r="686" spans="1:4" ht="13.2" x14ac:dyDescent="0.25">
      <c r="A686" s="1" t="s">
        <v>692</v>
      </c>
      <c r="B686" t="str">
        <f ca="1">IFERROR(__xludf.DUMMYFUNCTION("GOOGLETRANSLATE(B686,""en"",""hi"")"),"हाँ दादा")</f>
        <v>हाँ दादा</v>
      </c>
      <c r="C686" s="1" t="s">
        <v>4</v>
      </c>
      <c r="D686" s="1" t="s">
        <v>5</v>
      </c>
    </row>
    <row r="687" spans="1:4" ht="13.2" x14ac:dyDescent="0.25">
      <c r="A687" s="1" t="s">
        <v>693</v>
      </c>
      <c r="B687" t="str">
        <f ca="1">IFERROR(__xludf.DUMMYFUNCTION("GOOGLETRANSLATE(B687,""en"",""hi"")"),"सौम्या मुखर्जी HI।")</f>
        <v>सौम्या मुखर्जी HI।</v>
      </c>
      <c r="C687" s="1" t="s">
        <v>4</v>
      </c>
      <c r="D687" s="1" t="s">
        <v>5</v>
      </c>
    </row>
    <row r="688" spans="1:4" ht="13.2" x14ac:dyDescent="0.25">
      <c r="A688" s="1" t="s">
        <v>694</v>
      </c>
      <c r="B688" t="str">
        <f ca="1">IFERROR(__xludf.DUMMYFUNCTION("GOOGLETRANSLATE(B688,""en"",""hi"")"),"समाज के लिए बहुत ज्यादा नाटकीय लेकिन अंत में अच्छा संदेश।")</f>
        <v>समाज के लिए बहुत ज्यादा नाटकीय लेकिन अंत में अच्छा संदेश।</v>
      </c>
      <c r="C688" s="1" t="s">
        <v>4</v>
      </c>
      <c r="D688" s="1" t="s">
        <v>5</v>
      </c>
    </row>
    <row r="689" spans="1:4" ht="13.2" x14ac:dyDescent="0.25">
      <c r="A689" s="1" t="s">
        <v>695</v>
      </c>
      <c r="B689" t="str">
        <f ca="1">IFERROR(__xludf.DUMMYFUNCTION("GOOGLETRANSLATE(B689,""en"",""hi"")"),"फिल्मों के इस प्रकार हमारे समाज के लिए खतरा हैं। स्वतंत्रता के किसी भी प्रकार बनाने के लिए
फिल्म लेकिन अधिक से अधिक तर्क के साथ और अंत में अच्छी तरह से जायज किया जाना चाहिए। भावनाएँ हैं
कि यथार्थवादी इसके लिए गिर करने के लिए नहीं। भावनाएँ अधिक धारणा की तर"&amp;"ह था जो मैं
हजम नहीं कर सकते। फिल्म की थीम भी एक बहुत मायने रखती है। फिल्मों के इस प्रकार हैं
बॉलीवुड उद्योग में भी कई तरह से भी पुरानी अवधारणा है।")</f>
        <v>फिल्मों के इस प्रकार हमारे समाज के लिए खतरा हैं। स्वतंत्रता के किसी भी प्रकार बनाने के लिए
फिल्म लेकिन अधिक से अधिक तर्क के साथ और अंत में अच्छी तरह से जायज किया जाना चाहिए। भावनाएँ हैं
कि यथार्थवादी इसके लिए गिर करने के लिए नहीं। भावनाएँ अधिक धारणा की तरह था जो मैं
हजम नहीं कर सकते। फिल्म की थीम भी एक बहुत मायने रखती है। फिल्मों के इस प्रकार हैं
बॉलीवुड उद्योग में भी कई तरह से भी पुरानी अवधारणा है।</v>
      </c>
      <c r="C689" s="1" t="s">
        <v>35</v>
      </c>
      <c r="D689" s="1" t="s">
        <v>5</v>
      </c>
    </row>
    <row r="690" spans="1:4" ht="13.2" x14ac:dyDescent="0.25">
      <c r="A690" s="1" t="s">
        <v>696</v>
      </c>
      <c r="B690" t="str">
        <f ca="1">IFERROR(__xludf.DUMMYFUNCTION("GOOGLETRANSLATE(B690,""en"",""hi"")"),"Rite😀😁")</f>
        <v>Rite😀😁</v>
      </c>
      <c r="C690" s="1" t="s">
        <v>4</v>
      </c>
      <c r="D690" s="1" t="s">
        <v>5</v>
      </c>
    </row>
    <row r="691" spans="1:4" ht="13.2" x14ac:dyDescent="0.25">
      <c r="A691" s="1" t="s">
        <v>697</v>
      </c>
      <c r="B691" t="str">
        <f ca="1">IFERROR(__xludf.DUMMYFUNCTION("GOOGLETRANSLATE(B691,""en"",""hi"")"),"libtars और chutiyanists बंद भाड़ में जाओ।")</f>
        <v>libtars और chutiyanists बंद भाड़ में जाओ।</v>
      </c>
      <c r="C691" s="1" t="s">
        <v>16</v>
      </c>
      <c r="D691" s="1" t="s">
        <v>5</v>
      </c>
    </row>
    <row r="692" spans="1:4" ht="13.2" x14ac:dyDescent="0.25">
      <c r="A692" s="1" t="s">
        <v>698</v>
      </c>
      <c r="B692" t="str">
        <f ca="1">IFERROR(__xludf.DUMMYFUNCTION("GOOGLETRANSLATE(B692,""en"",""hi"")"),"बहुत nice😍😍")</f>
        <v>बहुत nice😍😍</v>
      </c>
      <c r="C692" s="1" t="s">
        <v>4</v>
      </c>
      <c r="D692" s="1" t="s">
        <v>5</v>
      </c>
    </row>
    <row r="693" spans="1:4" ht="13.2" x14ac:dyDescent="0.25">
      <c r="A693" s="1" t="s">
        <v>699</v>
      </c>
      <c r="B693" t="str">
        <f ca="1">IFERROR(__xludf.DUMMYFUNCTION("GOOGLETRANSLATE(B693,""en"",""hi"")"),"एलजीबीटी निर्णय को उचित तरीके से नहीं है और यह इस फैसले बहुत बहुत बनाता है
समाज के लिए खतरा। जो लोग इस श्रेणी में आते हैं बधाई दी जानी चाहिए,
लेकिन इस फैसले एक खुला निर्णय है कि जो कभी भी कुछ भी कर सकते हैं करना चाहते हैं
कर .. गलत निर्णय है। वहाँ लोग हैं"&amp;", जो यह सिर्फ में शामिल कर रहे हैं
क्योंकि उनकी वासना की .. वे सेक्स में कुछ अतिरिक्त चाहते हैं ... वे में सेक्स चाहते हैं
अन्य तरीकों से भी ... इस एक अतिरिक्त इच्छा है और कोई पूर्ण विराम है और यह
कभी खत्म नहीं होगा। अगले परिणाम या इस फैसले की मांग को देन"&amp;"े के लिए किया जाएगा
अनुमति सड़क पर नग्न स्थानांतरित करने के लिए ... और अगले में यौन संबंध रखने की अनुमति देने के लिए किया जाएगा
सार्वजनिक बिना खुली जगह ... और अगले सार्वजनिक स्थानों में सेक्स अनुमति देने के लिए किया जाएगा
और इतने पर ...... बारे में इस श्र"&amp;"ेणी के लिए दिया अधिकार एक के रूप में बराबर होना चाहिए
सामान्य लोग। वे एक दूसरे ग्रह लोगों के रूप में नहीं देखा जाना चाहिए ...")</f>
        <v>एलजीबीटी निर्णय को उचित तरीके से नहीं है और यह इस फैसले बहुत बहुत बनाता है
समाज के लिए खतरा। जो लोग इस श्रेणी में आते हैं बधाई दी जानी चाहिए,
लेकिन इस फैसले एक खुला निर्णय है कि जो कभी भी कुछ भी कर सकते हैं करना चाहते हैं
कर .. गलत निर्णय है। वहाँ लोग हैं, जो यह सिर्फ में शामिल कर रहे हैं
क्योंकि उनकी वासना की .. वे सेक्स में कुछ अतिरिक्त चाहते हैं ... वे में सेक्स चाहते हैं
अन्य तरीकों से भी ... इस एक अतिरिक्त इच्छा है और कोई पूर्ण विराम है और यह
कभी खत्म नहीं होगा। अगले परिणाम या इस फैसले की मांग को देने के लिए किया जाएगा
अनुमति सड़क पर नग्न स्थानांतरित करने के लिए ... और अगले में यौन संबंध रखने की अनुमति देने के लिए किया जाएगा
सार्वजनिक बिना खुली जगह ... और अगले सार्वजनिक स्थानों में सेक्स अनुमति देने के लिए किया जाएगा
और इतने पर ...... बारे में इस श्रेणी के लिए दिया अधिकार एक के रूप में बराबर होना चाहिए
सामान्य लोग। वे एक दूसरे ग्रह लोगों के रूप में नहीं देखा जाना चाहिए ...</v>
      </c>
      <c r="C693" s="1" t="s">
        <v>35</v>
      </c>
      <c r="D693" s="1" t="s">
        <v>8</v>
      </c>
    </row>
    <row r="694" spans="1:4" ht="13.2" x14ac:dyDescent="0.25">
      <c r="A694" s="1" t="s">
        <v>700</v>
      </c>
      <c r="B694" t="str">
        <f ca="1">IFERROR(__xludf.DUMMYFUNCTION("GOOGLETRANSLATE(B694,""en"",""hi"")"),"अरुंधति रॉय उसके विरोधी राष्ट्रीय समाप्त करने के लिए के रूप में अपने स्थायी घर एक जेल की जरूरत है
क्रियाएँ कि provocate अन्य विरोधी नागरिकों को नष्ट करने सड़कों पर आने के लिए
सार्वजनिक और निजी संपत्तियों। वह तीसरी डिग्री के उपचार की जरूरत है।")</f>
        <v>अरुंधति रॉय उसके विरोधी राष्ट्रीय समाप्त करने के लिए के रूप में अपने स्थायी घर एक जेल की जरूरत है
क्रियाएँ कि provocate अन्य विरोधी नागरिकों को नष्ट करने सड़कों पर आने के लिए
सार्वजनिक और निजी संपत्तियों। वह तीसरी डिग्री के उपचार की जरूरत है।</v>
      </c>
      <c r="C694" s="1" t="s">
        <v>4</v>
      </c>
      <c r="D694" s="1" t="s">
        <v>5</v>
      </c>
    </row>
    <row r="695" spans="1:4" ht="13.2" x14ac:dyDescent="0.25">
      <c r="A695" s="1" t="s">
        <v>701</v>
      </c>
      <c r="B695" t="str">
        <f ca="1">IFERROR(__xludf.DUMMYFUNCTION("GOOGLETRANSLATE(B695,""en"",""hi"")"),"Larki KA Galti NHI होता इसके NT THT लेकिन टीहृदय आर कुछ चीजें THT ठीक नहीं था")</f>
        <v>Larki KA Galti NHI होता इसके NT THT लेकिन टीहृदय आर कुछ चीजें THT ठीक नहीं था</v>
      </c>
      <c r="C695" s="1" t="s">
        <v>35</v>
      </c>
      <c r="D695" s="1" t="s">
        <v>5</v>
      </c>
    </row>
    <row r="696" spans="1:4" ht="13.2" x14ac:dyDescent="0.25">
      <c r="A696" s="1" t="s">
        <v>702</v>
      </c>
      <c r="B696" t="str">
        <f ca="1">IFERROR(__xludf.DUMMYFUNCTION("GOOGLETRANSLATE(B696,""en"",""hi"")"),"जैसा अगर आप इन नकली नारीवादियों के खिलाफ समर्थन कबीर सिंह।")</f>
        <v>जैसा अगर आप इन नकली नारीवादियों के खिलाफ समर्थन कबीर सिंह।</v>
      </c>
      <c r="C696" s="1" t="s">
        <v>4</v>
      </c>
      <c r="D696" s="1" t="s">
        <v>5</v>
      </c>
    </row>
    <row r="697" spans="1:4" ht="13.2" x14ac:dyDescent="0.25">
      <c r="A697" s="1" t="s">
        <v>703</v>
      </c>
      <c r="B697" t="str">
        <f ca="1">IFERROR(__xludf.DUMMYFUNCTION("GOOGLETRANSLATE(B697,""en"",""hi"")"),"उत्तम।")</f>
        <v>उत्तम।</v>
      </c>
      <c r="C697" s="1" t="s">
        <v>4</v>
      </c>
      <c r="D697" s="1" t="s">
        <v>5</v>
      </c>
    </row>
    <row r="698" spans="1:4" ht="13.2" x14ac:dyDescent="0.25">
      <c r="A698" s="1" t="s">
        <v>704</v>
      </c>
      <c r="B698" t="str">
        <f ca="1">IFERROR(__xludf.DUMMYFUNCTION("GOOGLETRANSLATE(B698,""en"",""hi"")"),"अनुच्छेद 15 aushmaan खुराना का सबसे अच्छा फिल्म।")</f>
        <v>अनुच्छेद 15 aushmaan खुराना का सबसे अच्छा फिल्म।</v>
      </c>
      <c r="C698" s="1" t="s">
        <v>4</v>
      </c>
      <c r="D698" s="1" t="s">
        <v>5</v>
      </c>
    </row>
    <row r="699" spans="1:4" ht="13.2" x14ac:dyDescent="0.25">
      <c r="A699" s="1" t="s">
        <v>705</v>
      </c>
      <c r="B699" t="str">
        <f ca="1">IFERROR(__xludf.DUMMYFUNCTION("GOOGLETRANSLATE(B699,""en"",""hi"")"),"महिला के संवाद 😘😘😘")</f>
        <v>महिला के संवाद 😘😘😘</v>
      </c>
      <c r="C699" s="1" t="s">
        <v>4</v>
      </c>
      <c r="D699" s="1" t="s">
        <v>5</v>
      </c>
    </row>
    <row r="700" spans="1:4" ht="13.2" x14ac:dyDescent="0.25">
      <c r="A700" s="1" t="s">
        <v>706</v>
      </c>
      <c r="B700" t="str">
        <f ca="1">IFERROR(__xludf.DUMMYFUNCTION("GOOGLETRANSLATE(B700,""en"",""hi"")"),"Hamari Galti हे Humne कुंगफू kotton ko bhonkne की azaadi di हमारे देश मुख्य।")</f>
        <v>Hamari Galti हे Humne कुंगफू kotton ko bhonkne की azaadi di हमारे देश मुख्य।</v>
      </c>
      <c r="C700" s="1" t="s">
        <v>4</v>
      </c>
      <c r="D700" s="1" t="s">
        <v>5</v>
      </c>
    </row>
    <row r="701" spans="1:4" ht="13.2" x14ac:dyDescent="0.25">
      <c r="A701" s="1" t="s">
        <v>707</v>
      </c>
      <c r="B701" t="str">
        <f ca="1">IFERROR(__xludf.DUMMYFUNCTION("GOOGLETRANSLATE(B701,""en"",""hi"")"),"मुझे पसंद है")</f>
        <v>मुझे पसंद है</v>
      </c>
      <c r="C701" s="1" t="s">
        <v>4</v>
      </c>
      <c r="D701" s="1" t="s">
        <v>5</v>
      </c>
    </row>
    <row r="702" spans="1:4" ht="13.2" x14ac:dyDescent="0.25">
      <c r="A702" s="1" t="s">
        <v>708</v>
      </c>
      <c r="B702" t="str">
        <f ca="1">IFERROR(__xludf.DUMMYFUNCTION("GOOGLETRANSLATE(B702,""en"",""hi"")"),"अच्छा अवधारणा 👍👌")</f>
        <v>अच्छा अवधारणा 👍👌</v>
      </c>
      <c r="C702" s="1" t="s">
        <v>4</v>
      </c>
      <c r="D702" s="1" t="s">
        <v>5</v>
      </c>
    </row>
    <row r="703" spans="1:4" ht="13.2" x14ac:dyDescent="0.25">
      <c r="A703" s="1" t="s">
        <v>709</v>
      </c>
      <c r="B703" t="str">
        <f ca="1">IFERROR(__xludf.DUMMYFUNCTION("GOOGLETRANSLATE(B703,""en"",""hi"")"),"राष्ट्र यू लोग नहीं करता .. भारत से बाहर निकलना ...")</f>
        <v>राष्ट्र यू लोग नहीं करता .. भारत से बाहर निकलना ...</v>
      </c>
      <c r="C703" s="1" t="s">
        <v>4</v>
      </c>
      <c r="D703" s="1" t="s">
        <v>5</v>
      </c>
    </row>
    <row r="704" spans="1:4" ht="13.2" x14ac:dyDescent="0.25">
      <c r="A704" s="1" t="s">
        <v>710</v>
      </c>
      <c r="B704" t="str">
        <f ca="1">IFERROR(__xludf.DUMMYFUNCTION("GOOGLETRANSLATE(B704,""en"",""hi"")"),"ब्लॉकबस्टर फिल्म 150C")</f>
        <v>ब्लॉकबस्टर फिल्म 150C</v>
      </c>
      <c r="C704" s="1" t="s">
        <v>4</v>
      </c>
      <c r="D704" s="1" t="s">
        <v>5</v>
      </c>
    </row>
    <row r="705" spans="1:4" ht="13.2" x14ac:dyDescent="0.25">
      <c r="A705" s="1" t="s">
        <v>711</v>
      </c>
      <c r="B705" t="str">
        <f ca="1">IFERROR(__xludf.DUMMYFUNCTION("GOOGLETRANSLATE(B705,""en"",""hi"")"),"अच्छा काम मैं तुम्हें Salut।")</f>
        <v>अच्छा काम मैं तुम्हें Salut।</v>
      </c>
      <c r="C705" s="1" t="s">
        <v>4</v>
      </c>
      <c r="D705" s="1" t="s">
        <v>5</v>
      </c>
    </row>
    <row r="706" spans="1:4" ht="13.2" x14ac:dyDescent="0.25">
      <c r="A706" s="1" t="s">
        <v>712</v>
      </c>
      <c r="B706" t="str">
        <f ca="1">IFERROR(__xludf.DUMMYFUNCTION("GOOGLETRANSLATE(B706,""en"",""hi"")"),"नहीं नहीं नहीं अच्छा 🙊")</f>
        <v>नहीं नहीं नहीं अच्छा 🙊</v>
      </c>
      <c r="C706" s="1" t="s">
        <v>4</v>
      </c>
      <c r="D706" s="1" t="s">
        <v>5</v>
      </c>
    </row>
    <row r="707" spans="1:4" ht="13.2" x14ac:dyDescent="0.25">
      <c r="A707" s="1" t="s">
        <v>713</v>
      </c>
      <c r="B707" t="str">
        <f ca="1">IFERROR(__xludf.DUMMYFUNCTION("GOOGLETRANSLATE(B707,""en"",""hi"")"),"कठिन Bhaut। !!! भाई")</f>
        <v>कठिन Bhaut। !!! भाई</v>
      </c>
      <c r="C707" s="1" t="s">
        <v>4</v>
      </c>
      <c r="D707" s="1" t="s">
        <v>5</v>
      </c>
    </row>
    <row r="708" spans="1:4" ht="13.2" x14ac:dyDescent="0.25">
      <c r="A708" s="1" t="s">
        <v>714</v>
      </c>
      <c r="B708" t="str">
        <f ca="1">IFERROR(__xludf.DUMMYFUNCTION("GOOGLETRANSLATE(B708,""en"",""hi"")"),"अरुंधति रॉय, जो खुद से भरा है जैसे ऑपरेटरों 'रात को उड़ान भरने के', है
जनसंख्या विश्लेषण सर्वेक्षण पर आपत्ति डर से कि के प्रसार
भारत के उत्तर-पूर्व भाग में अब्राहम धर्म से पता चला की जाएगी। शे इस
शायद नापाक इरादों के साथ लोगों द्वारा इस उद्देश्य के लिए कि"&amp;"या जा रहा है में जेट
कहीं।")</f>
        <v>अरुंधति रॉय, जो खुद से भरा है जैसे ऑपरेटरों 'रात को उड़ान भरने के', है
जनसंख्या विश्लेषण सर्वेक्षण पर आपत्ति डर से कि के प्रसार
भारत के उत्तर-पूर्व भाग में अब्राहम धर्म से पता चला की जाएगी। शे इस
शायद नापाक इरादों के साथ लोगों द्वारा इस उद्देश्य के लिए किया जा रहा है में जेट
कहीं।</v>
      </c>
      <c r="C708" s="1" t="s">
        <v>35</v>
      </c>
      <c r="D708" s="1" t="s">
        <v>5</v>
      </c>
    </row>
    <row r="709" spans="1:4" ht="13.2" x14ac:dyDescent="0.25">
      <c r="A709" s="1" t="s">
        <v>715</v>
      </c>
      <c r="B709" t="str">
        <f ca="1">IFERROR(__xludf.DUMMYFUNCTION("GOOGLETRANSLATE(B709,""en"",""hi"")"),"@aryan कश्यप भाई Kisne Kaha bhagva = भाजपा .. bhagva भारतीय के लिए सभी के लिए है
पारंपरिक संस्कृति और के लिए बलिदान भी ... इसलिए ""लिंक"" नहीं है।")</f>
        <v>@aryan कश्यप भाई Kisne Kaha bhagva = भाजपा .. bhagva भारतीय के लिए सभी के लिए है
पारंपरिक संस्कृति और के लिए बलिदान भी ... इसलिए "लिंक" नहीं है।</v>
      </c>
      <c r="C709" s="1" t="s">
        <v>35</v>
      </c>
      <c r="D709" s="1" t="s">
        <v>5</v>
      </c>
    </row>
    <row r="710" spans="1:4" ht="13.2" x14ac:dyDescent="0.25">
      <c r="A710" s="1" t="s">
        <v>716</v>
      </c>
      <c r="B710" t="str">
        <f ca="1">IFERROR(__xludf.DUMMYFUNCTION("GOOGLETRANSLATE(B710,""en"",""hi"")"),"सुपर पैट्रिक bhai👍 समझाने")</f>
        <v>सुपर पैट्रिक bhai👍 समझाने</v>
      </c>
      <c r="C710" s="1" t="s">
        <v>4</v>
      </c>
      <c r="D710" s="1" t="s">
        <v>5</v>
      </c>
    </row>
    <row r="711" spans="1:4" ht="13.2" x14ac:dyDescent="0.25">
      <c r="A711" s="1" t="s">
        <v>717</v>
      </c>
      <c r="B711" t="str">
        <f ca="1">IFERROR(__xludf.DUMMYFUNCTION("GOOGLETRANSLATE(B711,""en"",""hi"")"),"इस वीडियो में हम सब के लिए इंतजार कर रहे थे")</f>
        <v>इस वीडियो में हम सब के लिए इंतजार कर रहे थे</v>
      </c>
      <c r="C711" s="1" t="s">
        <v>4</v>
      </c>
      <c r="D711" s="1" t="s">
        <v>5</v>
      </c>
    </row>
    <row r="712" spans="1:4" ht="13.2" x14ac:dyDescent="0.25">
      <c r="A712" s="1" t="s">
        <v>718</v>
      </c>
      <c r="B712" t="str">
        <f ca="1">IFERROR(__xludf.DUMMYFUNCTION("GOOGLETRANSLATE(B712,""en"",""hi"")"),"100% Faw")</f>
        <v>100% Faw</v>
      </c>
      <c r="C712" s="1" t="s">
        <v>4</v>
      </c>
      <c r="D712" s="1" t="s">
        <v>5</v>
      </c>
    </row>
    <row r="713" spans="1:4" ht="13.2" x14ac:dyDescent="0.25">
      <c r="A713" s="1" t="s">
        <v>719</v>
      </c>
      <c r="B713" t="str">
        <f ca="1">IFERROR(__xludf.DUMMYFUNCTION("GOOGLETRANSLATE(B713,""en"",""hi"")"),"आप फिल्म जोकर और विवाद में हमें अपने विचार दे सकते हैं
इसके चारों ओर घूमते हैं।")</f>
        <v>आप फिल्म जोकर और विवाद में हमें अपने विचार दे सकते हैं
इसके चारों ओर घूमते हैं।</v>
      </c>
      <c r="C713" s="1" t="s">
        <v>4</v>
      </c>
      <c r="D713" s="1" t="s">
        <v>5</v>
      </c>
    </row>
    <row r="714" spans="1:4" ht="13.2" x14ac:dyDescent="0.25">
      <c r="A714" s="1" t="s">
        <v>720</v>
      </c>
      <c r="B714" t="str">
        <f ca="1">IFERROR(__xludf.DUMMYFUNCTION("GOOGLETRANSLATE(B714,""en"",""hi"")"),"बिल्कुल सहमत")</f>
        <v>बिल्कुल सहमत</v>
      </c>
      <c r="C714" s="1" t="s">
        <v>4</v>
      </c>
      <c r="D714" s="1" t="s">
        <v>5</v>
      </c>
    </row>
    <row r="715" spans="1:4" ht="13.2" x14ac:dyDescent="0.25">
      <c r="A715" s="1" t="s">
        <v>721</v>
      </c>
      <c r="B715" t="str">
        <f ca="1">IFERROR(__xludf.DUMMYFUNCTION("GOOGLETRANSLATE(B715,""en"",""hi"")"),"90% हो सकता है")</f>
        <v>90% हो सकता है</v>
      </c>
      <c r="C715" s="1" t="s">
        <v>4</v>
      </c>
      <c r="D715" s="1" t="s">
        <v>5</v>
      </c>
    </row>
    <row r="716" spans="1:4" ht="13.2" x14ac:dyDescent="0.25">
      <c r="A716" s="1" t="s">
        <v>722</v>
      </c>
      <c r="B716" t="str">
        <f ca="1">IFERROR(__xludf.DUMMYFUNCTION("GOOGLETRANSLATE(B716,""en"",""hi"")"),"धन्यवाद सर प्यार")</f>
        <v>धन्यवाद सर प्यार</v>
      </c>
      <c r="C716" s="1" t="s">
        <v>4</v>
      </c>
      <c r="D716" s="1" t="s">
        <v>5</v>
      </c>
    </row>
    <row r="717" spans="1:4" ht="13.2" x14ac:dyDescent="0.25">
      <c r="A717" s="1" t="s">
        <v>723</v>
      </c>
      <c r="B717" t="str">
        <f ca="1">IFERROR(__xludf.DUMMYFUNCTION("GOOGLETRANSLATE(B717,""en"",""hi"")"),"वह हमेशा ब्याज निहित है, वह हमारे देश के साथ कभी नहीं है")</f>
        <v>वह हमेशा ब्याज निहित है, वह हमारे देश के साथ कभी नहीं है</v>
      </c>
      <c r="C717" s="1" t="s">
        <v>4</v>
      </c>
      <c r="D717" s="1" t="s">
        <v>5</v>
      </c>
    </row>
    <row r="718" spans="1:4" ht="13.2" x14ac:dyDescent="0.25">
      <c r="A718" s="1" t="s">
        <v>724</v>
      </c>
      <c r="B718" t="str">
        <f ca="1">IFERROR(__xludf.DUMMYFUNCTION("GOOGLETRANSLATE(B718,""en"",""hi"")"),"आप सही mrinmoy दा हैं")</f>
        <v>आप सही mrinmoy दा हैं</v>
      </c>
      <c r="C718" s="1" t="s">
        <v>4</v>
      </c>
      <c r="D718" s="1" t="s">
        <v>5</v>
      </c>
    </row>
    <row r="719" spans="1:4" ht="13.2" x14ac:dyDescent="0.25">
      <c r="A719" s="1" t="s">
        <v>725</v>
      </c>
      <c r="B719" t="str">
        <f ca="1">IFERROR(__xludf.DUMMYFUNCTION("GOOGLETRANSLATE(B719,""en"",""hi"")"),"तो गर्म अपु")</f>
        <v>तो गर्म अपु</v>
      </c>
      <c r="C719" s="1" t="s">
        <v>4</v>
      </c>
      <c r="D719" s="1" t="s">
        <v>5</v>
      </c>
    </row>
    <row r="720" spans="1:4" ht="13.2" x14ac:dyDescent="0.25">
      <c r="A720" s="1" t="s">
        <v>726</v>
      </c>
      <c r="B720" t="str">
        <f ca="1">IFERROR(__xludf.DUMMYFUNCTION("GOOGLETRANSLATE(B720,""en"",""hi"")"),"धन्यवाद")</f>
        <v>धन्यवाद</v>
      </c>
      <c r="C720" s="1" t="s">
        <v>4</v>
      </c>
      <c r="D720" s="1" t="s">
        <v>5</v>
      </c>
    </row>
    <row r="721" spans="1:4" ht="13.2" x14ac:dyDescent="0.25">
      <c r="A721" s="1" t="s">
        <v>727</v>
      </c>
      <c r="B721" t="str">
        <f ca="1">IFERROR(__xludf.DUMMYFUNCTION("GOOGLETRANSLATE(B721,""en"",""hi"")"),"कृपया इस साहब को देखने के ..
&lt;Https://youtu.be/Axj2nQf9kkE&gt;")</f>
        <v>कृपया इस साहब को देखने के ..
&lt;Https://youtu.be/Axj2nQf9kkE&gt;</v>
      </c>
      <c r="C721" s="1" t="s">
        <v>4</v>
      </c>
      <c r="D721" s="1" t="s">
        <v>5</v>
      </c>
    </row>
    <row r="722" spans="1:4" ht="13.2" x14ac:dyDescent="0.25">
      <c r="A722" s="1" t="s">
        <v>728</v>
      </c>
      <c r="B722" t="str">
        <f ca="1">IFERROR(__xludf.DUMMYFUNCTION("GOOGLETRANSLATE(B722,""en"",""hi"")"),"हाय मुझे पसंद है")</f>
        <v>हाय मुझे पसंद है</v>
      </c>
      <c r="C722" s="1" t="s">
        <v>4</v>
      </c>
      <c r="D722" s="1" t="s">
        <v>5</v>
      </c>
    </row>
    <row r="723" spans="1:4" ht="13.2" x14ac:dyDescent="0.25">
      <c r="A723" s="1" t="s">
        <v>729</v>
      </c>
      <c r="B723" t="str">
        <f ca="1">IFERROR(__xludf.DUMMYFUNCTION("GOOGLETRANSLATE(B723,""en"",""hi"")"),"[00:02] (https://www.youtube.com/watch?v=N_ZMfQMZos0&amp;t=12m02s) कामुक प्रशंसक
कथा 🤣🤣🤣😂")</f>
        <v>[00:02] (https://www.youtube.com/watch?v=N_ZMfQMZos0&amp;t=12m02s) कामुक प्रशंसक
कथा 🤣🤣🤣😂</v>
      </c>
      <c r="C723" s="1" t="s">
        <v>4</v>
      </c>
      <c r="D723" s="1" t="s">
        <v>5</v>
      </c>
    </row>
    <row r="724" spans="1:4" ht="13.2" x14ac:dyDescent="0.25">
      <c r="A724" s="1" t="s">
        <v>730</v>
      </c>
      <c r="B724" t="str">
        <f ca="1">IFERROR(__xludf.DUMMYFUNCTION("GOOGLETRANSLATE(B724,""en"",""hi"")"),"@Feminism कैंसर की सही ...")</f>
        <v>@Feminism कैंसर की सही ...</v>
      </c>
      <c r="C724" s="1" t="s">
        <v>16</v>
      </c>
      <c r="D724" s="1" t="s">
        <v>5</v>
      </c>
    </row>
    <row r="725" spans="1:4" ht="13.2" x14ac:dyDescent="0.25">
      <c r="A725" s="1" t="s">
        <v>731</v>
      </c>
      <c r="B725" t="str">
        <f ca="1">IFERROR(__xludf.DUMMYFUNCTION("GOOGLETRANSLATE(B725,""en"",""hi"")"),"कॉपी और कीट .. है कि वाट बॉलीवुड कर सकते हैं ... हम हिंदी Chindi फिल्मों से नफरत है")</f>
        <v>कॉपी और कीट .. है कि वाट बॉलीवुड कर सकते हैं ... हम हिंदी Chindi फिल्मों से नफरत है</v>
      </c>
      <c r="C725" s="1" t="s">
        <v>16</v>
      </c>
      <c r="D725" s="1" t="s">
        <v>5</v>
      </c>
    </row>
    <row r="726" spans="1:4" ht="13.2" x14ac:dyDescent="0.25">
      <c r="A726" s="1" t="s">
        <v>732</v>
      </c>
      <c r="B726" t="str">
        <f ca="1">IFERROR(__xludf.DUMMYFUNCTION("GOOGLETRANSLATE(B726,""en"",""hi"")"),"अरुंधति आपके नाम है रंगा billa.kung फू 2 से मेल खाता है kutta.these अपने
चरित्र")</f>
        <v>अरुंधति आपके नाम है रंगा billa.kung फू 2 से मेल खाता है kutta.these अपने
चरित्र</v>
      </c>
      <c r="C726" s="1" t="s">
        <v>16</v>
      </c>
      <c r="D726" s="1" t="s">
        <v>8</v>
      </c>
    </row>
    <row r="727" spans="1:4" ht="13.2" x14ac:dyDescent="0.25">
      <c r="A727" s="1" t="s">
        <v>733</v>
      </c>
      <c r="B727" t="str">
        <f ca="1">IFERROR(__xludf.DUMMYFUNCTION("GOOGLETRANSLATE(B727,""en"",""hi"")"),"सही बात ।
अच्छा विश्लेषण")</f>
        <v>सही बात ।
अच्छा विश्लेषण</v>
      </c>
      <c r="C727" s="1" t="s">
        <v>4</v>
      </c>
      <c r="D727" s="1" t="s">
        <v>5</v>
      </c>
    </row>
    <row r="728" spans="1:4" ht="13.2" x14ac:dyDescent="0.25">
      <c r="A728" s="1" t="s">
        <v>734</v>
      </c>
      <c r="B728" t="str">
        <f ca="1">IFERROR(__xludf.DUMMYFUNCTION("GOOGLETRANSLATE(B728,""en"",""hi"")"),"नेपाल भाई से बहुत प्यार तो ..")</f>
        <v>नेपाल भाई से बहुत प्यार तो ..</v>
      </c>
      <c r="C728" s="1" t="s">
        <v>4</v>
      </c>
      <c r="D728" s="1" t="s">
        <v>5</v>
      </c>
    </row>
    <row r="729" spans="1:4" ht="13.2" x14ac:dyDescent="0.25">
      <c r="A729" s="1" t="s">
        <v>735</v>
      </c>
      <c r="B729" t="str">
        <f ca="1">IFERROR(__xludf.DUMMYFUNCTION("GOOGLETRANSLATE(B729,""en"",""hi"")"),"Subhashree मंडल सही")</f>
        <v>Subhashree मंडल सही</v>
      </c>
      <c r="C729" s="1" t="s">
        <v>4</v>
      </c>
      <c r="D729" s="1" t="s">
        <v>5</v>
      </c>
    </row>
    <row r="730" spans="1:4" ht="13.2" x14ac:dyDescent="0.25">
      <c r="A730" s="1" t="s">
        <v>736</v>
      </c>
      <c r="B730" t="str">
        <f ca="1">IFERROR(__xludf.DUMMYFUNCTION("GOOGLETRANSLATE(B730,""en"",""hi"")"),"बहुत जिसे उपयुक्त डाल !!!")</f>
        <v>बहुत जिसे उपयुक्त डाल !!!</v>
      </c>
      <c r="C730" s="1" t="s">
        <v>4</v>
      </c>
      <c r="D730" s="1" t="s">
        <v>5</v>
      </c>
    </row>
    <row r="731" spans="1:4" ht="13.2" x14ac:dyDescent="0.25">
      <c r="A731" s="1" t="s">
        <v>737</v>
      </c>
      <c r="B731" t="str">
        <f ca="1">IFERROR(__xludf.DUMMYFUNCTION("GOOGLETRANSLATE(B731,""en"",""hi"")"),"सबसे अच्छा विवरण साहब")</f>
        <v>सबसे अच्छा विवरण साहब</v>
      </c>
      <c r="C731" s="1" t="s">
        <v>4</v>
      </c>
      <c r="D731" s="1" t="s">
        <v>5</v>
      </c>
    </row>
    <row r="732" spans="1:4" ht="13.2" x14ac:dyDescent="0.25">
      <c r="A732" s="1" t="s">
        <v>738</v>
      </c>
      <c r="B732" t="str">
        <f ca="1">IFERROR(__xludf.DUMMYFUNCTION("GOOGLETRANSLATE(B732,""en"",""hi"")"),"बेवकूफ औरत, सभी सेनाओं जो Gandus का मौका दिया एक सख्त ""क्या नहीं मत पूछो
बताओ 'की नीति, अब एक सक्षम शरीर नर गांडू बस द्वारा भारतीय सेना में शामिल हो सकते
भर्ती प्रक्रिया से गुजर रही। खुले तौर पर घोषित करने के लिए मैं कोई जरूरत नहीं है
एक गांडू, यह प्रक्र"&amp;"िया सभी सेनाओं जो Gandus अनुमति देते हैं में आता है।")</f>
        <v>बेवकूफ औरत, सभी सेनाओं जो Gandus का मौका दिया एक सख्त "क्या नहीं मत पूछो
बताओ 'की नीति, अब एक सक्षम शरीर नर गांडू बस द्वारा भारतीय सेना में शामिल हो सकते
भर्ती प्रक्रिया से गुजर रही। खुले तौर पर घोषित करने के लिए मैं कोई जरूरत नहीं है
एक गांडू, यह प्रक्रिया सभी सेनाओं जो Gandus अनुमति देते हैं में आता है।</v>
      </c>
      <c r="C732" s="1" t="s">
        <v>4</v>
      </c>
      <c r="D732" s="1" t="s">
        <v>8</v>
      </c>
    </row>
    <row r="733" spans="1:4" ht="13.2" x14ac:dyDescent="0.25">
      <c r="A733" s="1" t="s">
        <v>739</v>
      </c>
      <c r="B733" t="str">
        <f ca="1">IFERROR(__xludf.DUMMYFUNCTION("GOOGLETRANSLATE(B733,""en"",""hi"")"),"और मैंने सोचा कि मैं एक बड़ा कबीर सिंह प्रशंसक था")</f>
        <v>और मैंने सोचा कि मैं एक बड़ा कबीर सिंह प्रशंसक था</v>
      </c>
      <c r="C733" s="1" t="s">
        <v>4</v>
      </c>
      <c r="D733" s="1" t="s">
        <v>5</v>
      </c>
    </row>
    <row r="734" spans="1:4" ht="13.2" x14ac:dyDescent="0.25">
      <c r="A734" s="1" t="s">
        <v>740</v>
      </c>
      <c r="B734" t="str">
        <f ca="1">IFERROR(__xludf.DUMMYFUNCTION("GOOGLETRANSLATE(B734,""en"",""hi"")"),"मुझे यह पसंद है &lt;https://youtu.be/ApmCD4L9WNE&gt;")</f>
        <v>मुझे यह पसंद है &lt;https://youtu.be/ApmCD4L9WNE&gt;</v>
      </c>
      <c r="C734" s="1" t="s">
        <v>4</v>
      </c>
      <c r="D734" s="1" t="s">
        <v>5</v>
      </c>
    </row>
    <row r="735" spans="1:4" ht="13.2" x14ac:dyDescent="0.25">
      <c r="A735" s="1" t="s">
        <v>741</v>
      </c>
      <c r="B735" t="str">
        <f ca="1">IFERROR(__xludf.DUMMYFUNCTION("GOOGLETRANSLATE(B735,""en"",""hi"")"),"ठीक है boos")</f>
        <v>ठीक है boos</v>
      </c>
      <c r="C735" s="1" t="s">
        <v>4</v>
      </c>
      <c r="D735" s="1" t="s">
        <v>5</v>
      </c>
    </row>
    <row r="736" spans="1:4" ht="13.2" x14ac:dyDescent="0.25">
      <c r="A736" s="1" t="s">
        <v>742</v>
      </c>
      <c r="B736" t="str">
        <f ca="1">IFERROR(__xludf.DUMMYFUNCTION("GOOGLETRANSLATE(B736,""en"",""hi"")"),"@Mokul राय हैलो")</f>
        <v>@Mokul राय हैलो</v>
      </c>
      <c r="C736" s="1" t="s">
        <v>4</v>
      </c>
      <c r="D736" s="1" t="s">
        <v>5</v>
      </c>
    </row>
    <row r="737" spans="1:4" ht="13.2" x14ac:dyDescent="0.25">
      <c r="A737" s="1" t="s">
        <v>743</v>
      </c>
      <c r="B737" t="str">
        <f ca="1">IFERROR(__xludf.DUMMYFUNCTION("GOOGLETRANSLATE(B737,""en"",""hi"")"),"अतुल्य।")</f>
        <v>अतुल्य।</v>
      </c>
      <c r="C737" s="1" t="s">
        <v>4</v>
      </c>
      <c r="D737" s="1" t="s">
        <v>5</v>
      </c>
    </row>
    <row r="738" spans="1:4" ht="13.2" x14ac:dyDescent="0.25">
      <c r="A738" s="1" t="s">
        <v>744</v>
      </c>
      <c r="B738" t="str">
        <f ca="1">IFERROR(__xludf.DUMMYFUNCTION("GOOGLETRANSLATE(B738,""en"",""hi"")"),"यो यो बेब्स")</f>
        <v>यो यो बेब्स</v>
      </c>
      <c r="C738" s="1" t="s">
        <v>4</v>
      </c>
      <c r="D738" s="1" t="s">
        <v>5</v>
      </c>
    </row>
    <row r="739" spans="1:4" ht="13.2" x14ac:dyDescent="0.25">
      <c r="A739" s="1" t="s">
        <v>745</v>
      </c>
      <c r="B739" t="str">
        <f ca="1">IFERROR(__xludf.DUMMYFUNCTION("GOOGLETRANSLATE(B739,""en"",""hi"")"),"अरुन्धती रॉय सबसे बड़ी ""hippocrat""")</f>
        <v>अरुन्धती रॉय सबसे बड़ी "hippocrat"</v>
      </c>
      <c r="C739" s="1" t="s">
        <v>4</v>
      </c>
      <c r="D739" s="1" t="s">
        <v>5</v>
      </c>
    </row>
    <row r="740" spans="1:4" ht="13.2" x14ac:dyDescent="0.25">
      <c r="A740" s="1" t="s">
        <v>746</v>
      </c>
      <c r="B740" t="str">
        <f ca="1">IFERROR(__xludf.DUMMYFUNCTION("GOOGLETRANSLATE(B740,""en"",""hi"")"),"सुंदर")</f>
        <v>सुंदर</v>
      </c>
      <c r="C740" s="1" t="s">
        <v>4</v>
      </c>
      <c r="D740" s="1" t="s">
        <v>5</v>
      </c>
    </row>
    <row r="741" spans="1:4" ht="13.2" x14ac:dyDescent="0.25">
      <c r="A741" s="1" t="s">
        <v>747</v>
      </c>
      <c r="B741" t="str">
        <f ca="1">IFERROR(__xludf.DUMMYFUNCTION("GOOGLETRANSLATE(B741,""en"",""hi"")"),"मैं दोनों फिल्मों अर्जुन रेड्डी और कबीर सिंह प्यार करता था। और मैं वास्तव में पसंद अपने
समीक्षा। सादगी जिसके साथ आप की व्याख्या की सराहनीय है।
इसके अलावा, मैं अपने चेरनोबिल समीक्षा प्यार करता था। देखने के बाद देखा जाने वाला कार्यक्रम अपने
समीक्षा। शो अद्भ"&amp;"ुत था। मैं पहली बार 2 को देखने के बाद सो नहीं सकता
एपिसोड। बिंज इसे देखा।
अच्छा काम करते रहें।")</f>
        <v>मैं दोनों फिल्मों अर्जुन रेड्डी और कबीर सिंह प्यार करता था। और मैं वास्तव में पसंद अपने
समीक्षा। सादगी जिसके साथ आप की व्याख्या की सराहनीय है।
इसके अलावा, मैं अपने चेरनोबिल समीक्षा प्यार करता था। देखने के बाद देखा जाने वाला कार्यक्रम अपने
समीक्षा। शो अद्भुत था। मैं पहली बार 2 को देखने के बाद सो नहीं सकता
एपिसोड। बिंज इसे देखा।
अच्छा काम करते रहें।</v>
      </c>
      <c r="C741" s="1" t="s">
        <v>4</v>
      </c>
      <c r="D741" s="1" t="s">
        <v>5</v>
      </c>
    </row>
    <row r="742" spans="1:4" ht="13.2" x14ac:dyDescent="0.25">
      <c r="A742" s="1" t="s">
        <v>748</v>
      </c>
      <c r="B742" t="str">
        <f ca="1">IFERROR(__xludf.DUMMYFUNCTION("GOOGLETRANSLATE(B742,""en"",""hi"")"),"मूवी सिर्फ एक निर्देशक की व्यक्तिगत कहानी और दृश्य ...... उदारवादी या है
परंपरावादियों दोनों बुरा ......
नाइस फिल्म .... सबसे अच्छा अभिनय शाहिद ...
बेस्ट निर्देशक ....
लेकिन नशेड़ी, शराबी और क्रोध .... घड़ी फिल्म नहीं है लेकिन पालन नहीं करते
यह ......")</f>
        <v>मूवी सिर्फ एक निर्देशक की व्यक्तिगत कहानी और दृश्य ...... उदारवादी या है
परंपरावादियों दोनों बुरा ......
नाइस फिल्म .... सबसे अच्छा अभिनय शाहिद ...
बेस्ट निर्देशक ....
लेकिन नशेड़ी, शराबी और क्रोध .... घड़ी फिल्म नहीं है लेकिन पालन नहीं करते
यह ......</v>
      </c>
      <c r="C742" s="1" t="s">
        <v>4</v>
      </c>
      <c r="D742" s="1" t="s">
        <v>5</v>
      </c>
    </row>
    <row r="743" spans="1:4" ht="13.2" x14ac:dyDescent="0.25">
      <c r="A743" s="1" t="s">
        <v>749</v>
      </c>
      <c r="B743" t="str">
        <f ca="1">IFERROR(__xludf.DUMMYFUNCTION("GOOGLETRANSLATE(B743,""en"",""hi"")"),"क्या एक अपमान इसकी कुछ भी आगे बढ़ने न सिर्फ विपरीत इसकी एक
प्रतिगमन। समलैंगिक जीवन शैली सबसे विनाशकारी और अस्वस्थ है
जीवन शैली विश्व स्वास्थ्य संगठन के अनुसार और नैतिक क्षय का एक संकेत है
है कि समाज में, बस रोमन साम्राज्य की तरह। यह एक अपमानजनक जीवन शैली "&amp;"है। परमेश्वर
यह सही एक आदमी औरत और आदमी के लिए महिला के लिए है था। इस जीवन शैली में खराबी आ रही
मर्दानगी और व्यक्ति के नारीत्व।")</f>
        <v>क्या एक अपमान इसकी कुछ भी आगे बढ़ने न सिर्फ विपरीत इसकी एक
प्रतिगमन। समलैंगिक जीवन शैली सबसे विनाशकारी और अस्वस्थ है
जीवन शैली विश्व स्वास्थ्य संगठन के अनुसार और नैतिक क्षय का एक संकेत है
है कि समाज में, बस रोमन साम्राज्य की तरह। यह एक अपमानजनक जीवन शैली है। परमेश्वर
यह सही एक आदमी औरत और आदमी के लिए महिला के लिए है था। इस जीवन शैली में खराबी आ रही
मर्दानगी और व्यक्ति के नारीत्व।</v>
      </c>
      <c r="C743" s="1" t="s">
        <v>4</v>
      </c>
      <c r="D743" s="1" t="s">
        <v>8</v>
      </c>
    </row>
    <row r="744" spans="1:4" ht="13.2" x14ac:dyDescent="0.25">
      <c r="A744" s="1" t="s">
        <v>750</v>
      </c>
      <c r="B744" t="str">
        <f ca="1">IFERROR(__xludf.DUMMYFUNCTION("GOOGLETRANSLATE(B744,""en"",""hi"")"),"वे सिर्फ भुगतान किया बुद्धिजीवियों लगता है। उनके केवल मोटो विनाश है और
भारत के तोड़ने। सरकार सलाखों के पीछे बाहर ऐसे लोगों को करना चाहिए। कोई दया नहीं।")</f>
        <v>वे सिर्फ भुगतान किया बुद्धिजीवियों लगता है। उनके केवल मोटो विनाश है और
भारत के तोड़ने। सरकार सलाखों के पीछे बाहर ऐसे लोगों को करना चाहिए। कोई दया नहीं।</v>
      </c>
      <c r="C744" s="1" t="s">
        <v>16</v>
      </c>
      <c r="D744" s="1" t="s">
        <v>5</v>
      </c>
    </row>
    <row r="745" spans="1:4" ht="13.2" x14ac:dyDescent="0.25">
      <c r="A745" s="1" t="s">
        <v>751</v>
      </c>
      <c r="B745" t="str">
        <f ca="1">IFERROR(__xludf.DUMMYFUNCTION("GOOGLETRANSLATE(B745,""en"",""hi"")"),"@daisy कपूर
हैलो डेज़ी कपूर")</f>
        <v>@daisy कपूर
हैलो डेज़ी कपूर</v>
      </c>
      <c r="C745" s="1" t="s">
        <v>4</v>
      </c>
      <c r="D745" s="1" t="s">
        <v>5</v>
      </c>
    </row>
    <row r="746" spans="1:4" ht="13.2" x14ac:dyDescent="0.25">
      <c r="A746" s="1" t="s">
        <v>752</v>
      </c>
      <c r="B746" t="str">
        <f ca="1">IFERROR(__xludf.DUMMYFUNCTION("GOOGLETRANSLATE(B746,""en"",""hi"")"),"मुझे तो पता ही नहीं क्यों लोग उसे नफरत करते 💤")</f>
        <v>मुझे तो पता ही नहीं क्यों लोग उसे नफरत करते 💤</v>
      </c>
      <c r="C746" s="1" t="s">
        <v>4</v>
      </c>
      <c r="D746" s="1" t="s">
        <v>5</v>
      </c>
    </row>
    <row r="747" spans="1:4" ht="13.2" x14ac:dyDescent="0.25">
      <c r="A747" s="1" t="s">
        <v>753</v>
      </c>
      <c r="B747" t="str">
        <f ca="1">IFERROR(__xludf.DUMMYFUNCTION("GOOGLETRANSLATE(B747,""en"",""hi"")"),"कबीर सिंह निदेशक इस समीक्षा को देखने के बाद के लिए thats Morphin ले जाएगा
ज़रूर")</f>
        <v>कबीर सिंह निदेशक इस समीक्षा को देखने के बाद के लिए thats Morphin ले जाएगा
ज़रूर</v>
      </c>
      <c r="C747" s="1" t="s">
        <v>35</v>
      </c>
      <c r="D747" s="1" t="s">
        <v>5</v>
      </c>
    </row>
    <row r="748" spans="1:4" ht="13.2" x14ac:dyDescent="0.25">
      <c r="A748" s="1" t="s">
        <v>754</v>
      </c>
      <c r="B748" t="str">
        <f ca="1">IFERROR(__xludf.DUMMYFUNCTION("GOOGLETRANSLATE(B748,""en"",""hi"")"),"oneitis - कि क्या कबीर सिंह फिल्म में है कि लड़की के साथ था ... के रूप में गूंगा
लानत है")</f>
        <v>oneitis - कि क्या कबीर सिंह फिल्म में है कि लड़की के साथ था ... के रूप में गूंगा
लानत है</v>
      </c>
      <c r="C748" s="1" t="s">
        <v>4</v>
      </c>
      <c r="D748" s="1" t="s">
        <v>5</v>
      </c>
    </row>
    <row r="749" spans="1:4" ht="13.2" x14ac:dyDescent="0.25">
      <c r="A749" s="1" t="s">
        <v>755</v>
      </c>
      <c r="B749" t="str">
        <f ca="1">IFERROR(__xludf.DUMMYFUNCTION("GOOGLETRANSLATE(B749,""en"",""hi"")"),"564 लोग हैं, जो वीडियो को नापसंद किया वे ऐसा नारीवादी कहा जाता है और
बाएं उदारवादियों।")</f>
        <v>564 लोग हैं, जो वीडियो को नापसंद किया वे ऐसा नारीवादी कहा जाता है और
बाएं उदारवादियों।</v>
      </c>
      <c r="C749" s="1" t="s">
        <v>35</v>
      </c>
      <c r="D749" s="1" t="s">
        <v>5</v>
      </c>
    </row>
    <row r="750" spans="1:4" ht="13.2" x14ac:dyDescent="0.25">
      <c r="A750" s="1" t="s">
        <v>756</v>
      </c>
      <c r="B750" t="str">
        <f ca="1">IFERROR(__xludf.DUMMYFUNCTION("GOOGLETRANSLATE(B750,""en"",""hi"")"),"@Proud भारतीय पैट्रियट लड़की
स्वरा भास्कर")</f>
        <v>@Proud भारतीय पैट्रियट लड़की
स्वरा भास्कर</v>
      </c>
      <c r="C750" s="1" t="s">
        <v>4</v>
      </c>
      <c r="D750" s="1" t="s">
        <v>5</v>
      </c>
    </row>
    <row r="751" spans="1:4" ht="13.2" x14ac:dyDescent="0.25">
      <c r="A751" s="1" t="s">
        <v>757</v>
      </c>
      <c r="B751" t="str">
        <f ca="1">IFERROR(__xludf.DUMMYFUNCTION("GOOGLETRANSLATE(B751,""en"",""hi"")"),"मैं यू द्वारा इस समीक्षा के लिए इंतज़ार कर रहा था")</f>
        <v>मैं यू द्वारा इस समीक्षा के लिए इंतज़ार कर रहा था</v>
      </c>
      <c r="C751" s="1" t="s">
        <v>4</v>
      </c>
      <c r="D751" s="1" t="s">
        <v>5</v>
      </c>
    </row>
    <row r="752" spans="1:4" ht="13.2" x14ac:dyDescent="0.25">
      <c r="A752" s="1" t="s">
        <v>758</v>
      </c>
      <c r="B752" t="str">
        <f ca="1">IFERROR(__xludf.DUMMYFUNCTION("GOOGLETRANSLATE(B752,""en"",""hi"")"),"इसके अलावा कबीर gaandu एक शराब और नशीली दवाओं के दुर्व्यवहार करने और एक तो भीतर दिन वह था
पूरी तरह से शांत ... भाई ... कैसे यू बंद अपने लत एक दिन में कटौती कर सकते हैं बन गया
???")</f>
        <v>इसके अलावा कबीर gaandu एक शराब और नशीली दवाओं के दुर्व्यवहार करने और एक तो भीतर दिन वह था
पूरी तरह से शांत ... भाई ... कैसे यू बंद अपने लत एक दिन में कटौती कर सकते हैं बन गया
???</v>
      </c>
      <c r="C752" s="1" t="s">
        <v>4</v>
      </c>
      <c r="D752" s="1" t="s">
        <v>5</v>
      </c>
    </row>
    <row r="753" spans="1:4" ht="13.2" x14ac:dyDescent="0.25">
      <c r="A753" s="1" t="s">
        <v>759</v>
      </c>
      <c r="B753" t="str">
        <f ca="1">IFERROR(__xludf.DUMMYFUNCTION("GOOGLETRANSLATE(B753,""en"",""hi"")"),"Plz फिल्म पर बात करते हैं .......
Plz कहानी, पटकथा, शिल्प, अभिनय पर बात करते हैं ......
समीक्षा बोरिंग ......
Plz फिल्म पर बात करते हैं .....")</f>
        <v>Plz फिल्म पर बात करते हैं .......
Plz कहानी, पटकथा, शिल्प, अभिनय पर बात करते हैं ......
समीक्षा बोरिंग ......
Plz फिल्म पर बात करते हैं .....</v>
      </c>
      <c r="C753" s="1" t="s">
        <v>35</v>
      </c>
      <c r="D753" s="1" t="s">
        <v>5</v>
      </c>
    </row>
    <row r="754" spans="1:4" ht="13.2" x14ac:dyDescent="0.25">
      <c r="A754" s="1" t="s">
        <v>760</v>
      </c>
      <c r="B754" t="str">
        <f ca="1">IFERROR(__xludf.DUMMYFUNCTION("GOOGLETRANSLATE(B754,""en"",""hi"")"),"जहांगीर Vai के लिए एक बड़ा सलामी")</f>
        <v>जहांगीर Vai के लिए एक बड़ा सलामी</v>
      </c>
      <c r="C754" s="1" t="s">
        <v>4</v>
      </c>
      <c r="D754" s="1" t="s">
        <v>5</v>
      </c>
    </row>
    <row r="755" spans="1:4" ht="13.2" x14ac:dyDescent="0.25">
      <c r="A755" s="1" t="s">
        <v>761</v>
      </c>
      <c r="B755" t="str">
        <f ca="1">IFERROR(__xludf.DUMMYFUNCTION("GOOGLETRANSLATE(B755,""en"",""hi"")"),"धन्यवाद मेरे प्यारे दोस्त")</f>
        <v>धन्यवाद मेरे प्यारे दोस्त</v>
      </c>
      <c r="C755" s="1" t="s">
        <v>4</v>
      </c>
      <c r="D755" s="1" t="s">
        <v>5</v>
      </c>
    </row>
    <row r="756" spans="1:4" ht="13.2" x14ac:dyDescent="0.25">
      <c r="A756" s="1" t="s">
        <v>762</v>
      </c>
      <c r="B756" t="str">
        <f ca="1">IFERROR(__xludf.DUMMYFUNCTION("GOOGLETRANSLATE(B756,""en"",""hi"")"),"जब वह अरुंधति इन कहना मूर्खता से कुंग फू kutta के रूप में अपने स्वयं के नाम पर
बेशर्म ड्यू छात्रों ताली और जयकार कर रहे हैं।")</f>
        <v>जब वह अरुंधति इन कहना मूर्खता से कुंग फू kutta के रूप में अपने स्वयं के नाम पर
बेशर्म ड्यू छात्रों ताली और जयकार कर रहे हैं।</v>
      </c>
      <c r="C756" s="1" t="s">
        <v>4</v>
      </c>
      <c r="D756" s="1" t="s">
        <v>5</v>
      </c>
    </row>
    <row r="757" spans="1:4" ht="13.2" x14ac:dyDescent="0.25">
      <c r="A757" s="1" t="s">
        <v>763</v>
      </c>
      <c r="B757" t="str">
        <f ca="1">IFERROR(__xludf.DUMMYFUNCTION("GOOGLETRANSLATE(B757,""en"",""hi"")"),"शहीद कपूर अच्छा किया इस फिल्म कर रही .. समाज की जरूरत द्वारा बदला जाना है")</f>
        <v>शहीद कपूर अच्छा किया इस फिल्म कर रही .. समाज की जरूरत द्वारा बदला जाना है</v>
      </c>
      <c r="C757" s="1" t="s">
        <v>4</v>
      </c>
      <c r="D757" s="1" t="s">
        <v>5</v>
      </c>
    </row>
    <row r="758" spans="1:4" ht="13.2" x14ac:dyDescent="0.25">
      <c r="A758" s="1" t="s">
        <v>764</v>
      </c>
      <c r="B758" t="str">
        <f ca="1">IFERROR(__xludf.DUMMYFUNCTION("GOOGLETRANSLATE(B758,""en"",""hi"")"),"अच्छा एक प्रतीक। अधिकांश आलोचक वास्तव में नहीं पता, ""कैसे बर्बाद फिल्में जो हम है करने के लिए
इतना मज़ा आया। """)</f>
        <v>अच्छा एक प्रतीक। अधिकांश आलोचक वास्तव में नहीं पता, "कैसे बर्बाद फिल्में जो हम है करने के लिए
इतना मज़ा आया। "</v>
      </c>
      <c r="C758" s="1" t="s">
        <v>35</v>
      </c>
      <c r="D758" s="1" t="s">
        <v>5</v>
      </c>
    </row>
    <row r="759" spans="1:4" ht="13.2" x14ac:dyDescent="0.25">
      <c r="A759" s="1" t="s">
        <v>765</v>
      </c>
      <c r="B759" t="str">
        <f ca="1">IFERROR(__xludf.DUMMYFUNCTION("GOOGLETRANSLATE(B759,""en"",""hi"")"),"जो घटनाओं के इस प्रकार job.if महान किया भारत के हीरो दो या तीन को दोहराने
उसके बाद सभी महिलाओं की झूठी दहेज मामले दर्ज डराने मिलना चाहिए।")</f>
        <v>जो घटनाओं के इस प्रकार job.if महान किया भारत के हीरो दो या तीन को दोहराने
उसके बाद सभी महिलाओं की झूठी दहेज मामले दर्ज डराने मिलना चाहिए।</v>
      </c>
      <c r="C759" s="1" t="s">
        <v>4</v>
      </c>
      <c r="D759" s="1" t="s">
        <v>5</v>
      </c>
    </row>
    <row r="760" spans="1:4" ht="13.2" x14ac:dyDescent="0.25">
      <c r="A760" s="1" t="s">
        <v>766</v>
      </c>
      <c r="B760" t="str">
        <f ca="1">IFERROR(__xludf.DUMMYFUNCTION("GOOGLETRANSLATE(B760,""en"",""hi"")"),"क्यों नरक उदारवादी और नारीवादियों समस्या यार है? Hadd hai")</f>
        <v>क्यों नरक उदारवादी और नारीवादियों समस्या यार है? Hadd hai</v>
      </c>
      <c r="C760" s="1" t="s">
        <v>35</v>
      </c>
      <c r="D760" s="1" t="s">
        <v>5</v>
      </c>
    </row>
    <row r="761" spans="1:4" ht="13.2" x14ac:dyDescent="0.25">
      <c r="A761" s="1" t="s">
        <v>767</v>
      </c>
      <c r="B761" t="str">
        <f ca="1">IFERROR(__xludf.DUMMYFUNCTION("GOOGLETRANSLATE(B761,""en"",""hi"")"),"बहुत बहुत बहुत बुरा")</f>
        <v>बहुत बहुत बहुत बुरा</v>
      </c>
      <c r="C761" s="1" t="s">
        <v>35</v>
      </c>
      <c r="D761" s="1" t="s">
        <v>5</v>
      </c>
    </row>
    <row r="762" spans="1:4" ht="13.2" x14ac:dyDescent="0.25">
      <c r="A762" s="1" t="s">
        <v>768</v>
      </c>
      <c r="B762" t="str">
        <f ca="1">IFERROR(__xludf.DUMMYFUNCTION("GOOGLETRANSLATE(B762,""en"",""hi"")"),"तृतीय श्रेणी के नारीवादी वेब श्रृंखला या फिल्मों की समीक्षा दें ..
1.four अधिक शॉट
2.lust कहानियों
3.veerey di masterbeting")</f>
        <v>तृतीय श्रेणी के नारीवादी वेब श्रृंखला या फिल्मों की समीक्षा दें ..
1.four अधिक शॉट
2.lust कहानियों
3.veerey di masterbeting</v>
      </c>
      <c r="C762" s="1" t="s">
        <v>4</v>
      </c>
      <c r="D762" s="1" t="s">
        <v>5</v>
      </c>
    </row>
    <row r="763" spans="1:4" ht="13.2" x14ac:dyDescent="0.25">
      <c r="A763" s="1" t="s">
        <v>769</v>
      </c>
      <c r="B763" t="str">
        <f ca="1">IFERROR(__xludf.DUMMYFUNCTION("GOOGLETRANSLATE(B763,""en"",""hi"")"),"मैं यू Jhuma प्यार")</f>
        <v>मैं यू Jhuma प्यार</v>
      </c>
      <c r="C763" s="1" t="s">
        <v>4</v>
      </c>
      <c r="D763" s="1" t="s">
        <v>5</v>
      </c>
    </row>
    <row r="764" spans="1:4" ht="13.2" x14ac:dyDescent="0.25">
      <c r="A764" s="1" t="s">
        <v>770</v>
      </c>
      <c r="B764" t="str">
        <f ca="1">IFERROR(__xludf.DUMMYFUNCTION("GOOGLETRANSLATE(B764,""en"",""hi"")"),"बॉलीवुड, केवल अभिनेता और अभिनेत्री रहे हैं द्वारा एक ही repeatitive कहानी हर
अलग और आइटम गीत फिल्मों में से अधिकांश में हमेशा वहाँ है। बॉलीवुड है
पूरी तरह से बकवास है। 'क्राइम पेट्रोल' बहुत ज्यादा बॉलीवुड से बेहतर है।")</f>
        <v>बॉलीवुड, केवल अभिनेता और अभिनेत्री रहे हैं द्वारा एक ही repeatitive कहानी हर
अलग और आइटम गीत फिल्मों में से अधिकांश में हमेशा वहाँ है। बॉलीवुड है
पूरी तरह से बकवास है। 'क्राइम पेट्रोल' बहुत ज्यादा बॉलीवुड से बेहतर है।</v>
      </c>
      <c r="C764" s="1" t="s">
        <v>4</v>
      </c>
      <c r="D764" s="1" t="s">
        <v>5</v>
      </c>
    </row>
    <row r="765" spans="1:4" ht="13.2" x14ac:dyDescent="0.25">
      <c r="A765" s="1" t="s">
        <v>771</v>
      </c>
      <c r="B765" t="str">
        <f ca="1">IFERROR(__xludf.DUMMYFUNCTION("GOOGLETRANSLATE(B765,""en"",""hi"")"),"क्या बकवास है!!!! Yrrr आप उन की खुशी के लिए एक और चोट नहीं कर सकते हैं
क्या कर रहे हैं 😕😕😕")</f>
        <v>क्या बकवास है!!!! Yrrr आप उन की खुशी के लिए एक और चोट नहीं कर सकते हैं
क्या कर रहे हैं 😕😕😕</v>
      </c>
      <c r="C765" s="1" t="s">
        <v>35</v>
      </c>
      <c r="D765" s="1" t="s">
        <v>5</v>
      </c>
    </row>
    <row r="766" spans="1:4" ht="13.2" x14ac:dyDescent="0.25">
      <c r="A766" s="1" t="s">
        <v>772</v>
      </c>
      <c r="B766" t="str">
        <f ca="1">IFERROR(__xludf.DUMMYFUNCTION("GOOGLETRANSLATE(B766,""en"",""hi"")"),"अच्छा भाई")</f>
        <v>अच्छा भाई</v>
      </c>
      <c r="C766" s="1" t="s">
        <v>4</v>
      </c>
      <c r="D766" s="1" t="s">
        <v>5</v>
      </c>
    </row>
    <row r="767" spans="1:4" ht="13.2" x14ac:dyDescent="0.25">
      <c r="A767" s="1" t="s">
        <v>773</v>
      </c>
      <c r="B767" t="str">
        <f ca="1">IFERROR(__xludf.DUMMYFUNCTION("GOOGLETRANSLATE(B767,""en"",""hi"")"),"आप जोकर की समीक्षा करनी चाहिए")</f>
        <v>आप जोकर की समीक्षा करनी चाहिए</v>
      </c>
      <c r="C767" s="1" t="s">
        <v>4</v>
      </c>
      <c r="D767" s="1" t="s">
        <v>5</v>
      </c>
    </row>
    <row r="768" spans="1:4" ht="13.2" x14ac:dyDescent="0.25">
      <c r="A768" s="1" t="s">
        <v>774</v>
      </c>
      <c r="B768" t="str">
        <f ca="1">IFERROR(__xludf.DUMMYFUNCTION("GOOGLETRANSLATE(B768,""en"",""hi"")"),"एक समलैंगिक लड़का im। LGBTQ में इम। गर्व मेरी आत्म im।")</f>
        <v>एक समलैंगिक लड़का im। LGBTQ में इम। गर्व मेरी आत्म im।</v>
      </c>
      <c r="C768" s="1" t="s">
        <v>4</v>
      </c>
      <c r="D768" s="1" t="s">
        <v>5</v>
      </c>
    </row>
    <row r="769" spans="1:4" ht="13.2" x14ac:dyDescent="0.25">
      <c r="A769" s="1" t="s">
        <v>775</v>
      </c>
      <c r="B769" t="str">
        <f ca="1">IFERROR(__xludf.DUMMYFUNCTION("GOOGLETRANSLATE(B769,""en"",""hi"")"),"बदबूदार महिला वह एक पुरुषों वह मुझे शक है")</f>
        <v>बदबूदार महिला वह एक पुरुषों वह मुझे शक है</v>
      </c>
      <c r="C769" s="1" t="s">
        <v>35</v>
      </c>
      <c r="D769" s="1" t="s">
        <v>5</v>
      </c>
    </row>
    <row r="770" spans="1:4" ht="13.2" x14ac:dyDescent="0.25">
      <c r="A770" s="1" t="s">
        <v>776</v>
      </c>
      <c r="B770" t="str">
        <f ca="1">IFERROR(__xludf.DUMMYFUNCTION("GOOGLETRANSLATE(B770,""en"",""hi"")"),"हमेशा की तरह महान वीडियो के रूप में ..")</f>
        <v>हमेशा की तरह महान वीडियो के रूप में ..</v>
      </c>
      <c r="C770" s="1" t="s">
        <v>4</v>
      </c>
      <c r="D770" s="1" t="s">
        <v>5</v>
      </c>
    </row>
    <row r="771" spans="1:4" ht="13.2" x14ac:dyDescent="0.25">
      <c r="A771" s="1" t="s">
        <v>777</v>
      </c>
      <c r="B771" t="str">
        <f ca="1">IFERROR(__xludf.DUMMYFUNCTION("GOOGLETRANSLATE(B771,""en"",""hi"")"),"राजद्रोह के लिए Arudhuti रॉय गिरफ्तारी। पर मुकदमा चलाने और इस औरत निष्पादित। पश्चिम
राजद्रोह के लिए सजा के रूप में निष्पादन की अनुमति देता है।")</f>
        <v>राजद्रोह के लिए Arudhuti रॉय गिरफ्तारी। पर मुकदमा चलाने और इस औरत निष्पादित। पश्चिम
राजद्रोह के लिए सजा के रूप में निष्पादन की अनुमति देता है।</v>
      </c>
      <c r="C771" s="1" t="s">
        <v>16</v>
      </c>
      <c r="D771" s="1" t="s">
        <v>5</v>
      </c>
    </row>
    <row r="772" spans="1:4" ht="13.2" x14ac:dyDescent="0.25">
      <c r="A772" s="1" t="s">
        <v>778</v>
      </c>
      <c r="B772" t="str">
        <f ca="1">IFERROR(__xludf.DUMMYFUNCTION("GOOGLETRANSLATE(B772,""en"",""hi"")"),"अरुंधति की तरह लूनी धुन एक मानसिक अस्पताल में भेजा जाना चाहिए")</f>
        <v>अरुंधति की तरह लूनी धुन एक मानसिक अस्पताल में भेजा जाना चाहिए</v>
      </c>
      <c r="C772" s="1" t="s">
        <v>4</v>
      </c>
      <c r="D772" s="1" t="s">
        <v>5</v>
      </c>
    </row>
    <row r="773" spans="1:4" ht="13.2" x14ac:dyDescent="0.25">
      <c r="A773" s="1" t="s">
        <v>779</v>
      </c>
      <c r="B773" t="str">
        <f ca="1">IFERROR(__xludf.DUMMYFUNCTION("GOOGLETRANSLATE(B773,""en"",""hi"")"),"राष्ट्र विरोधी होने के लिए जेलों में आयात गूंज कक्षों भेजें")</f>
        <v>राष्ट्र विरोधी होने के लिए जेलों में आयात गूंज कक्षों भेजें</v>
      </c>
      <c r="C773" s="1" t="s">
        <v>4</v>
      </c>
      <c r="D773" s="1" t="s">
        <v>5</v>
      </c>
    </row>
    <row r="774" spans="1:4" ht="13.2" x14ac:dyDescent="0.25">
      <c r="A774" s="1" t="s">
        <v>780</v>
      </c>
      <c r="B774" t="str">
        <f ca="1">IFERROR(__xludf.DUMMYFUNCTION("GOOGLETRANSLATE(B774,""en"",""hi"")"),"मुख्य अपनी भाषा Feroj आलम")</f>
        <v>मुख्य अपनी भाषा Feroj आलम</v>
      </c>
      <c r="C774" s="1" t="s">
        <v>4</v>
      </c>
      <c r="D774" s="1" t="s">
        <v>5</v>
      </c>
    </row>
    <row r="775" spans="1:4" ht="13.2" x14ac:dyDescent="0.25">
      <c r="A775" s="1" t="s">
        <v>781</v>
      </c>
      <c r="B775" t="str">
        <f ca="1">IFERROR(__xludf.DUMMYFUNCTION("GOOGLETRANSLATE(B775,""en"",""hi"")"),"स्क्रीन पर एक प्रस्तावक और एक प्रतिद्वंद्वी पर साथ इस नए दृश्य प्रारूप
किसी भी समय और कम डेसीबल वर्ष से अधिक एक महत्वपूर्ण सुधार है
जहां हर कोई दिखाया गया था और एक बार में बात की थी। यदि यह एक विचार डिजाइन किया गया
परिवर्तन, यह बहुत सराहना कर रहा है। (मैं"&amp;" देखने के लिए जारी रखते हैं, मुझे लगता है कि मैं हो सकता है
बहुत जल्द ही बात की ...)")</f>
        <v>स्क्रीन पर एक प्रस्तावक और एक प्रतिद्वंद्वी पर साथ इस नए दृश्य प्रारूप
किसी भी समय और कम डेसीबल वर्ष से अधिक एक महत्वपूर्ण सुधार है
जहां हर कोई दिखाया गया था और एक बार में बात की थी। यदि यह एक विचार डिजाइन किया गया
परिवर्तन, यह बहुत सराहना कर रहा है। (मैं देखने के लिए जारी रखते हैं, मुझे लगता है कि मैं हो सकता है
बहुत जल्द ही बात की ...)</v>
      </c>
      <c r="C775" s="1" t="s">
        <v>4</v>
      </c>
      <c r="D775" s="1" t="s">
        <v>5</v>
      </c>
    </row>
    <row r="776" spans="1:4" ht="13.2" x14ac:dyDescent="0.25">
      <c r="A776" s="1" t="s">
        <v>782</v>
      </c>
      <c r="B776" t="str">
        <f ca="1">IFERROR(__xludf.DUMMYFUNCTION("GOOGLETRANSLATE(B776,""en"",""hi"")"),"वास्तविक अर्थ श्रीमान")</f>
        <v>वास्तविक अर्थ श्रीमान</v>
      </c>
      <c r="C776" s="1" t="s">
        <v>4</v>
      </c>
      <c r="D776" s="1" t="s">
        <v>5</v>
      </c>
    </row>
    <row r="777" spans="1:4" ht="13.2" x14ac:dyDescent="0.25">
      <c r="A777" s="1" t="s">
        <v>783</v>
      </c>
      <c r="B777" t="str">
        <f ca="1">IFERROR(__xludf.DUMMYFUNCTION("GOOGLETRANSLATE(B777,""en"",""hi"")"),"सच्चा प्रेम 🤣🤣🤣choduu .......")</f>
        <v>सच्चा प्रेम 🤣🤣🤣choduu .......</v>
      </c>
      <c r="C777" s="1" t="s">
        <v>16</v>
      </c>
      <c r="D777" s="1" t="s">
        <v>8</v>
      </c>
    </row>
    <row r="778" spans="1:4" ht="13.2" x14ac:dyDescent="0.25">
      <c r="A778" s="1" t="s">
        <v>784</v>
      </c>
      <c r="B778" t="str">
        <f ca="1">IFERROR(__xludf.DUMMYFUNCTION("GOOGLETRANSLATE(B778,""en"",""hi"")"),"और प्रिय यू वास्तव में स्मार्ट लग 😊")</f>
        <v>और प्रिय यू वास्तव में स्मार्ट लग 😊</v>
      </c>
      <c r="C778" s="1" t="s">
        <v>4</v>
      </c>
      <c r="D778" s="1" t="s">
        <v>5</v>
      </c>
    </row>
    <row r="779" spans="1:4" ht="13.2" x14ac:dyDescent="0.25">
      <c r="A779" s="1" t="s">
        <v>785</v>
      </c>
      <c r="B779" t="str">
        <f ca="1">IFERROR(__xludf.DUMMYFUNCTION("GOOGLETRANSLATE(B779,""en"",""hi"")"),"सच")</f>
        <v>सच</v>
      </c>
      <c r="C779" s="1" t="s">
        <v>4</v>
      </c>
      <c r="D779" s="1" t="s">
        <v>5</v>
      </c>
    </row>
    <row r="780" spans="1:4" ht="13.2" x14ac:dyDescent="0.25">
      <c r="A780" s="1" t="s">
        <v>786</v>
      </c>
      <c r="B780" t="str">
        <f ca="1">IFERROR(__xludf.DUMMYFUNCTION("GOOGLETRANSLATE(B780,""en"",""hi"")"),"[13:55] (https://www.youtube.com/watch?v=N_ZMfQMZos0&amp;t=13m55s) करने के लिए
[14:05] (https://www.youtube.com/watch?v=N_ZMfQMZos0&amp;t=14m05s) Datz मेरी व्यक्तिगत
अनुभव। .. अंत में है कि कॉलेज का आत्मशक्ति दोस्त पर छोड़ दिया")</f>
        <v>[13:55] (https://www.youtube.com/watch?v=N_ZMfQMZos0&amp;t=13m55s) करने के लिए
[14:05] (https://www.youtube.com/watch?v=N_ZMfQMZos0&amp;t=14m05s) Datz मेरी व्यक्तिगत
अनुभव। .. अंत में है कि कॉलेज का आत्मशक्ति दोस्त पर छोड़ दिया</v>
      </c>
      <c r="C780" s="1" t="s">
        <v>35</v>
      </c>
      <c r="D780" s="1" t="s">
        <v>5</v>
      </c>
    </row>
    <row r="781" spans="1:4" ht="13.2" x14ac:dyDescent="0.25">
      <c r="A781" s="1" t="s">
        <v>787</v>
      </c>
      <c r="B781" t="str">
        <f ca="1">IFERROR(__xludf.DUMMYFUNCTION("GOOGLETRANSLATE(B781,""en"",""hi"")"),"मैं उर समीक्षा प्यार .... लेकिन मैं यू कबीर सिंह के बारे में पक्षपाती r महसूस .....
हालांकि यू यह सर पर प्रकाश डाला नहीं किया है इसकी बहुत सी बातें ehich अस्वीकार्य r है
...")</f>
        <v>मैं उर समीक्षा प्यार .... लेकिन मैं यू कबीर सिंह के बारे में पक्षपाती r महसूस .....
हालांकि यू यह सर पर प्रकाश डाला नहीं किया है इसकी बहुत सी बातें ehich अस्वीकार्य r है
...</v>
      </c>
      <c r="C781" s="1" t="s">
        <v>35</v>
      </c>
      <c r="D781" s="1" t="s">
        <v>5</v>
      </c>
    </row>
    <row r="782" spans="1:4" ht="13.2" x14ac:dyDescent="0.25">
      <c r="A782" s="1" t="s">
        <v>788</v>
      </c>
      <c r="B782" t="str">
        <f ca="1">IFERROR(__xludf.DUMMYFUNCTION("GOOGLETRANSLATE(B782,""en"",""hi"")"),"सोने के लिए shwetabh जरूरतों")</f>
        <v>सोने के लिए shwetabh जरूरतों</v>
      </c>
      <c r="C782" s="1" t="s">
        <v>4</v>
      </c>
      <c r="D782" s="1" t="s">
        <v>5</v>
      </c>
    </row>
    <row r="783" spans="1:4" ht="13.2" x14ac:dyDescent="0.25">
      <c r="A783" s="1" t="s">
        <v>789</v>
      </c>
      <c r="B783" t="str">
        <f ca="1">IFERROR(__xludf.DUMMYFUNCTION("GOOGLETRANSLATE(B783,""en"",""hi"")"),"क्या बकवास प्रकरण ruscl ...")</f>
        <v>क्या बकवास प्रकरण ruscl ...</v>
      </c>
      <c r="C783" s="1" t="s">
        <v>35</v>
      </c>
      <c r="D783" s="1" t="s">
        <v>5</v>
      </c>
    </row>
    <row r="784" spans="1:4" ht="13.2" x14ac:dyDescent="0.25">
      <c r="A784" s="1" t="s">
        <v>790</v>
      </c>
      <c r="B784" t="str">
        <f ca="1">IFERROR(__xludf.DUMMYFUNCTION("GOOGLETRANSLATE(B784,""en"",""hi"")"),"बातचीत बहुत ही बेहतरीन इस लड़की थी")</f>
        <v>बातचीत बहुत ही बेहतरीन इस लड़की थी</v>
      </c>
      <c r="C784" s="1" t="s">
        <v>4</v>
      </c>
      <c r="D784" s="1" t="s">
        <v>5</v>
      </c>
    </row>
    <row r="785" spans="1:4" ht="13.2" x14ac:dyDescent="0.25">
      <c r="A785" s="1" t="s">
        <v>791</v>
      </c>
      <c r="B785" t="str">
        <f ca="1">IFERROR(__xludf.DUMMYFUNCTION("GOOGLETRANSLATE(B785,""en"",""hi"")"),"बिल्कुल आपकी समीक्षा के प्यार करता था 💯")</f>
        <v>बिल्कुल आपकी समीक्षा के प्यार करता था 💯</v>
      </c>
      <c r="C785" s="1" t="s">
        <v>4</v>
      </c>
      <c r="D785" s="1" t="s">
        <v>5</v>
      </c>
    </row>
    <row r="786" spans="1:4" ht="13.2" x14ac:dyDescent="0.25">
      <c r="A786" s="1" t="s">
        <v>792</v>
      </c>
      <c r="B786" t="str">
        <f ca="1">IFERROR(__xludf.DUMMYFUNCTION("GOOGLETRANSLATE(B786,""en"",""hi"")"),"एक kutthi एक kuttha के अलावा और कुछ नहीं सोच सकते हैं")</f>
        <v>एक kutthi एक kuttha के अलावा और कुछ नहीं सोच सकते हैं</v>
      </c>
      <c r="C786" s="1" t="s">
        <v>4</v>
      </c>
      <c r="D786" s="1" t="s">
        <v>5</v>
      </c>
    </row>
    <row r="787" spans="1:4" ht="13.2" x14ac:dyDescent="0.25">
      <c r="A787" s="1" t="s">
        <v>793</v>
      </c>
      <c r="B787" t="str">
        <f ca="1">IFERROR(__xludf.DUMMYFUNCTION("GOOGLETRANSLATE(B787,""en"",""hi"")"),"रवि मुझसे शादी")</f>
        <v>रवि मुझसे शादी</v>
      </c>
      <c r="C787" s="1" t="s">
        <v>4</v>
      </c>
      <c r="D787" s="1" t="s">
        <v>5</v>
      </c>
    </row>
    <row r="788" spans="1:4" ht="13.2" x14ac:dyDescent="0.25">
      <c r="A788" s="1" t="s">
        <v>794</v>
      </c>
      <c r="B788" t="str">
        <f ca="1">IFERROR(__xludf.DUMMYFUNCTION("GOOGLETRANSLATE(B788,""en"",""hi"")"),"अरुंधति आर a.criminal है, लेकिन अब भाजपा उन्हें अपने रामबन दे दिया है GUV।
सीएए के रूप में।
एक नहीं brainier की खुदाई कर सकते हैं क्या CAA में होती है।")</f>
        <v>अरुंधति आर a.criminal है, लेकिन अब भाजपा उन्हें अपने रामबन दे दिया है GUV।
सीएए के रूप में।
एक नहीं brainier की खुदाई कर सकते हैं क्या CAA में होती है।</v>
      </c>
      <c r="C788" s="1" t="s">
        <v>4</v>
      </c>
      <c r="D788" s="1" t="s">
        <v>5</v>
      </c>
    </row>
    <row r="789" spans="1:4" ht="13.2" x14ac:dyDescent="0.25">
      <c r="A789" s="1" t="s">
        <v>795</v>
      </c>
      <c r="B789" t="str">
        <f ca="1">IFERROR(__xludf.DUMMYFUNCTION("GOOGLETRANSLATE(B789,""en"",""hi"")"),"@yash सिंह लेकिन समय मायने रखता है भाई ... शांत")</f>
        <v>@yash सिंह लेकिन समय मायने रखता है भाई ... शांत</v>
      </c>
      <c r="C789" s="1" t="s">
        <v>4</v>
      </c>
      <c r="D789" s="1" t="s">
        <v>5</v>
      </c>
    </row>
    <row r="790" spans="1:4" ht="13.2" x14ac:dyDescent="0.25">
      <c r="A790" s="1" t="s">
        <v>796</v>
      </c>
      <c r="B790" t="str">
        <f ca="1">IFERROR(__xludf.DUMMYFUNCTION("GOOGLETRANSLATE(B790,""en"",""hi"")"),"thegaypieplearenotbad.thisvideoisworong")</f>
        <v>thegaypieplearenotbad.thisvideoisworong</v>
      </c>
      <c r="C790" s="1" t="s">
        <v>4</v>
      </c>
      <c r="D790" s="1" t="s">
        <v>5</v>
      </c>
    </row>
    <row r="791" spans="1:4" ht="13.2" x14ac:dyDescent="0.25">
      <c r="A791" s="1" t="s">
        <v>797</v>
      </c>
      <c r="B791" t="str">
        <f ca="1">IFERROR(__xludf.DUMMYFUNCTION("GOOGLETRANSLATE(B791,""en"",""hi"")"),"एचवी कबीर सिंह नहीं देखा लेकिन मैं अर्जुन रेड्डी देखा और मुझे यह पसंद आया!")</f>
        <v>एचवी कबीर सिंह नहीं देखा लेकिन मैं अर्जुन रेड्डी देखा और मुझे यह पसंद आया!</v>
      </c>
      <c r="C791" s="1" t="s">
        <v>4</v>
      </c>
      <c r="D791" s="1" t="s">
        <v>5</v>
      </c>
    </row>
    <row r="792" spans="1:4" ht="13.2" x14ac:dyDescent="0.25">
      <c r="A792" s="1" t="s">
        <v>798</v>
      </c>
      <c r="B792" t="str">
        <f ca="1">IFERROR(__xludf.DUMMYFUNCTION("GOOGLETRANSLATE(B792,""en"",""hi"")"),"नमस्ते")</f>
        <v>नमस्ते</v>
      </c>
      <c r="C792" s="1" t="s">
        <v>4</v>
      </c>
      <c r="D792" s="1" t="s">
        <v>5</v>
      </c>
    </row>
    <row r="793" spans="1:4" ht="13.2" x14ac:dyDescent="0.25">
      <c r="A793" s="1" t="s">
        <v>799</v>
      </c>
      <c r="B793" t="str">
        <f ca="1">IFERROR(__xludf.DUMMYFUNCTION("GOOGLETRANSLATE(B793,""en"",""hi"")"),"फिल्म 265 करोड़ bluckbuster हो जाते हैं। इस तंग नकली fimnist को थप्पड़ मारा जाता है और
librels .specially मोटे आदमी को हाहाहाहा")</f>
        <v>फिल्म 265 करोड़ bluckbuster हो जाते हैं। इस तंग नकली fimnist को थप्पड़ मारा जाता है और
librels .specially मोटे आदमी को हाहाहाहा</v>
      </c>
      <c r="C793" s="1" t="s">
        <v>16</v>
      </c>
      <c r="D793" s="1" t="s">
        <v>5</v>
      </c>
    </row>
    <row r="794" spans="1:4" ht="13.2" x14ac:dyDescent="0.25">
      <c r="A794" s="1" t="s">
        <v>800</v>
      </c>
      <c r="B794" t="str">
        <f ca="1">IFERROR(__xludf.DUMMYFUNCTION("GOOGLETRANSLATE(B794,""en"",""hi"")"),"8 नारीवादी इस वीडियो को नापसंद।")</f>
        <v>8 नारीवादी इस वीडियो को नापसंद।</v>
      </c>
      <c r="C794" s="1" t="s">
        <v>4</v>
      </c>
      <c r="D794" s="1" t="s">
        <v>5</v>
      </c>
    </row>
    <row r="795" spans="1:4" ht="13.2" x14ac:dyDescent="0.25">
      <c r="A795" s="1" t="s">
        <v>801</v>
      </c>
      <c r="B795" t="str">
        <f ca="1">IFERROR(__xludf.DUMMYFUNCTION("GOOGLETRANSLATE(B795,""en"",""hi"")"),"@Ujjayant गोस्वामी haha..true that😂")</f>
        <v>@Ujjayant गोस्वामी haha..true that😂</v>
      </c>
      <c r="C795" s="1" t="s">
        <v>4</v>
      </c>
      <c r="D795" s="1" t="s">
        <v>5</v>
      </c>
    </row>
    <row r="796" spans="1:4" ht="13.2" x14ac:dyDescent="0.25">
      <c r="A796" s="1" t="s">
        <v>802</v>
      </c>
      <c r="B796" t="str">
        <f ca="1">IFERROR(__xludf.DUMMYFUNCTION("GOOGLETRANSLATE(B796,""en"",""hi"")"),"अच्छा टी शर्ट ..sir😁")</f>
        <v>अच्छा टी शर्ट ..sir😁</v>
      </c>
      <c r="C796" s="1" t="s">
        <v>4</v>
      </c>
      <c r="D796" s="1" t="s">
        <v>5</v>
      </c>
    </row>
    <row r="797" spans="1:4" ht="13.2" x14ac:dyDescent="0.25">
      <c r="A797" s="1" t="s">
        <v>803</v>
      </c>
      <c r="B797" t="str">
        <f ca="1">IFERROR(__xludf.DUMMYFUNCTION("GOOGLETRANSLATE(B797,""en"",""hi"")"),"इस वीडियो के रुझान में होना चाहिए 🤔")</f>
        <v>इस वीडियो के रुझान में होना चाहिए 🤔</v>
      </c>
      <c r="C797" s="1" t="s">
        <v>4</v>
      </c>
      <c r="D797" s="1" t="s">
        <v>5</v>
      </c>
    </row>
    <row r="798" spans="1:4" ht="13.2" x14ac:dyDescent="0.25">
      <c r="A798" s="1" t="s">
        <v>804</v>
      </c>
      <c r="B798" t="str">
        <f ca="1">IFERROR(__xludf.DUMMYFUNCTION("GOOGLETRANSLATE(B798,""en"",""hi"")"),"मैं वास्तव में डीटी छोटे भावना की तरह है, जहां कबीर है कह रही प्रीति chunni Thik करो dn
वह अच्छी तरह से वी कर रहे हैं और जा रहा है")</f>
        <v>मैं वास्तव में डीटी छोटे भावना की तरह है, जहां कबीर है कह रही प्रीति chunni Thik करो dn
वह अच्छी तरह से वी कर रहे हैं और जा रहा है</v>
      </c>
      <c r="C798" s="1" t="s">
        <v>4</v>
      </c>
      <c r="D798" s="1" t="s">
        <v>5</v>
      </c>
    </row>
    <row r="799" spans="1:4" ht="13.2" x14ac:dyDescent="0.25">
      <c r="A799" s="1" t="s">
        <v>805</v>
      </c>
      <c r="B799" t="str">
        <f ca="1">IFERROR(__xludf.DUMMYFUNCTION("GOOGLETRANSLATE(B799,""en"",""hi"")"),"इस वीडियो के कि मैं आक्रामक तरीके से सहमत नहीं हैं में एक लाइन नहीं है। बहुत सारे
प्रशंसा की।")</f>
        <v>इस वीडियो के कि मैं आक्रामक तरीके से सहमत नहीं हैं में एक लाइन नहीं है। बहुत सारे
प्रशंसा की।</v>
      </c>
      <c r="C799" s="1" t="s">
        <v>4</v>
      </c>
      <c r="D799" s="1" t="s">
        <v>5</v>
      </c>
    </row>
    <row r="800" spans="1:4" ht="13.2" x14ac:dyDescent="0.25">
      <c r="A800" s="1" t="s">
        <v>806</v>
      </c>
      <c r="B800" t="str">
        <f ca="1">IFERROR(__xludf.DUMMYFUNCTION("GOOGLETRANSLATE(B800,""en"",""hi"")"),"समस्या के रूप में आप हमेशा कहते है: फिल्मों को इतनी गंभीरता से लिया जाता है! 👀")</f>
        <v>समस्या के रूप में आप हमेशा कहते है: फिल्मों को इतनी गंभीरता से लिया जाता है! 👀</v>
      </c>
      <c r="C800" s="1" t="s">
        <v>4</v>
      </c>
      <c r="D800" s="1" t="s">
        <v>5</v>
      </c>
    </row>
    <row r="801" spans="1:4" ht="13.2" x14ac:dyDescent="0.25">
      <c r="A801" s="1" t="s">
        <v>807</v>
      </c>
      <c r="B801" t="str">
        <f ca="1">IFERROR(__xludf.DUMMYFUNCTION("GOOGLETRANSLATE(B801,""en"",""hi"")"),"और फिर भी वीडियो के पहले कुछ मिनट, टिप्पणी से नफरत करने के लिए समर्पित कर रहे हैं
इस तरह के बीमार मानसिकता !!! फिर भी मध्ययुगीन काल में फंस, कुछ शिक्षा प्राप्त !!!")</f>
        <v>और फिर भी वीडियो के पहले कुछ मिनट, टिप्पणी से नफरत करने के लिए समर्पित कर रहे हैं
इस तरह के बीमार मानसिकता !!! फिर भी मध्ययुगीन काल में फंस, कुछ शिक्षा प्राप्त !!!</v>
      </c>
      <c r="C801" s="1" t="s">
        <v>16</v>
      </c>
      <c r="D801" s="1" t="s">
        <v>5</v>
      </c>
    </row>
    <row r="802" spans="1:4" ht="13.2" x14ac:dyDescent="0.25">
      <c r="A802" s="1" t="s">
        <v>808</v>
      </c>
      <c r="B802" t="str">
        <f ca="1">IFERROR(__xludf.DUMMYFUNCTION("GOOGLETRANSLATE(B802,""en"",""hi"")"),"शाबाश, मैं तुम्हें प्रेरित कर रहा हूँ
[#Cinebap] (http://www.youtube.com/results?search_query=%23cinebap)")</f>
        <v>शाबाश, मैं तुम्हें प्रेरित कर रहा हूँ
[#Cinebap] (http://www.youtube.com/results?search_query=%23cinebap)</v>
      </c>
      <c r="C802" s="1" t="s">
        <v>4</v>
      </c>
      <c r="D802" s="1" t="s">
        <v>5</v>
      </c>
    </row>
    <row r="803" spans="1:4" ht="13.2" x14ac:dyDescent="0.25">
      <c r="A803" s="1" t="s">
        <v>809</v>
      </c>
      <c r="B803" t="str">
        <f ca="1">IFERROR(__xludf.DUMMYFUNCTION("GOOGLETRANSLATE(B803,""en"",""hi"")"),"अरुन्धती रॉय हिंसा चाहते हैं।")</f>
        <v>अरुन्धती रॉय हिंसा चाहते हैं।</v>
      </c>
      <c r="C803" s="1" t="s">
        <v>4</v>
      </c>
      <c r="D803" s="1" t="s">
        <v>5</v>
      </c>
    </row>
    <row r="804" spans="1:4" ht="13.2" x14ac:dyDescent="0.25">
      <c r="A804" s="1" t="s">
        <v>810</v>
      </c>
      <c r="B804" t="str">
        <f ca="1">IFERROR(__xludf.DUMMYFUNCTION("GOOGLETRANSLATE(B804,""en"",""hi"")"),"[07:10] (https://www.youtube.com/watch?v=N_ZMfQMZos0&amp;t=7m10s) यही कारण है कि के आज के
महिला मन")</f>
        <v>[07:10] (https://www.youtube.com/watch?v=N_ZMfQMZos0&amp;t=7m10s) यही कारण है कि के आज के
महिला मन</v>
      </c>
      <c r="C804" s="1" t="s">
        <v>4</v>
      </c>
      <c r="D804" s="1" t="s">
        <v>5</v>
      </c>
    </row>
    <row r="805" spans="1:4" ht="13.2" x14ac:dyDescent="0.25">
      <c r="A805" s="1" t="s">
        <v>811</v>
      </c>
      <c r="B805" t="str">
        <f ca="1">IFERROR(__xludf.DUMMYFUNCTION("GOOGLETRANSLATE(B805,""en"",""hi"")"),"आपका निर्णय सही है")</f>
        <v>आपका निर्णय सही है</v>
      </c>
      <c r="C805" s="1" t="s">
        <v>4</v>
      </c>
      <c r="D805" s="1" t="s">
        <v>5</v>
      </c>
    </row>
    <row r="806" spans="1:4" ht="13.2" x14ac:dyDescent="0.25">
      <c r="A806" s="1" t="s">
        <v>812</v>
      </c>
      <c r="B806" t="str">
        <f ca="1">IFERROR(__xludf.DUMMYFUNCTION("GOOGLETRANSLATE(B806,""en"",""hi"")"),"हाँ, यह प्रकृति के गलती नहीं है यह हमारी अपनी गलती है या बनने के लिए इच्छा समलैंगिक या
समलैंगिक")</f>
        <v>हाँ, यह प्रकृति के गलती नहीं है यह हमारी अपनी गलती है या बनने के लिए इच्छा समलैंगिक या
समलैंगिक</v>
      </c>
      <c r="C806" s="1" t="s">
        <v>4</v>
      </c>
      <c r="D806" s="1" t="s">
        <v>5</v>
      </c>
    </row>
    <row r="807" spans="1:4" ht="13.2" x14ac:dyDescent="0.25">
      <c r="A807" s="1" t="s">
        <v>813</v>
      </c>
      <c r="B807" t="str">
        <f ca="1">IFERROR(__xludf.DUMMYFUNCTION("GOOGLETRANSLATE(B807,""en"",""hi"")"),"वर्तमान में एनआरसी केवल असम पर लागू होता है। एनपीआर नहीं देखें या पूरा नहीं ...")</f>
        <v>वर्तमान में एनआरसी केवल असम पर लागू होता है। एनपीआर नहीं देखें या पूरा नहीं ...</v>
      </c>
      <c r="C807" s="1" t="s">
        <v>4</v>
      </c>
      <c r="D807" s="1" t="s">
        <v>5</v>
      </c>
    </row>
    <row r="808" spans="1:4" ht="13.2" x14ac:dyDescent="0.25">
      <c r="A808" s="1" t="s">
        <v>814</v>
      </c>
      <c r="B808" t="str">
        <f ca="1">IFERROR(__xludf.DUMMYFUNCTION("GOOGLETRANSLATE(B808,""en"",""hi"")"),"अपमानजनक सामाजिक की वजह से जोकर और मानसिक स्वास्थ्य के प्रभाव की समीक्षा करते हैं
संरचना")</f>
        <v>अपमानजनक सामाजिक की वजह से जोकर और मानसिक स्वास्थ्य के प्रभाव की समीक्षा करते हैं
संरचना</v>
      </c>
      <c r="C808" s="1" t="s">
        <v>4</v>
      </c>
      <c r="D808" s="1" t="s">
        <v>5</v>
      </c>
    </row>
    <row r="809" spans="1:4" ht="13.2" x14ac:dyDescent="0.25">
      <c r="A809" s="1" t="s">
        <v>815</v>
      </c>
      <c r="B809" t="str">
        <f ca="1">IFERROR(__xludf.DUMMYFUNCTION("GOOGLETRANSLATE(B809,""en"",""hi"")"),"तो True🤩")</f>
        <v>तो True🤩</v>
      </c>
      <c r="C809" s="1" t="s">
        <v>4</v>
      </c>
      <c r="D809" s="1" t="s">
        <v>5</v>
      </c>
    </row>
    <row r="810" spans="1:4" ht="13.2" x14ac:dyDescent="0.25">
      <c r="A810" s="1" t="s">
        <v>816</v>
      </c>
      <c r="B810" t="str">
        <f ca="1">IFERROR(__xludf.DUMMYFUNCTION("GOOGLETRANSLATE(B810,""en"",""hi"")"),"आप दुनिया में सबसे अच्छा r")</f>
        <v>आप दुनिया में सबसे अच्छा r</v>
      </c>
      <c r="C810" s="1" t="s">
        <v>4</v>
      </c>
      <c r="D810" s="1" t="s">
        <v>5</v>
      </c>
    </row>
    <row r="811" spans="1:4" ht="13.2" x14ac:dyDescent="0.25">
      <c r="A811" s="1" t="s">
        <v>817</v>
      </c>
      <c r="B811" t="str">
        <f ca="1">IFERROR(__xludf.DUMMYFUNCTION("GOOGLETRANSLATE(B811,""en"",""hi"")"),"नारीवादी के लिए समय बर्बाद मत करो। कुछ भी नहीं उपयोग ....")</f>
        <v>नारीवादी के लिए समय बर्बाद मत करो। कुछ भी नहीं उपयोग ....</v>
      </c>
      <c r="C811" s="1" t="s">
        <v>35</v>
      </c>
      <c r="D811" s="1" t="s">
        <v>5</v>
      </c>
    </row>
    <row r="812" spans="1:4" ht="13.2" x14ac:dyDescent="0.25">
      <c r="A812" s="1" t="s">
        <v>818</v>
      </c>
      <c r="B812" t="str">
        <f ca="1">IFERROR(__xludf.DUMMYFUNCTION("GOOGLETRANSLATE(B812,""en"",""hi"")"),"नेहा गुप्ता उर एक बदमाश अगर वहाँ कोई सबूत नहीं है मांद कैसे यू एक झूठी दायर कर सकते हैं कर रहे हैं
Compaint ????")</f>
        <v>नेहा गुप्ता उर एक बदमाश अगर वहाँ कोई सबूत नहीं है मांद कैसे यू एक झूठी दायर कर सकते हैं कर रहे हैं
Compaint ????</v>
      </c>
      <c r="C812" s="1" t="s">
        <v>35</v>
      </c>
      <c r="D812" s="1" t="s">
        <v>8</v>
      </c>
    </row>
    <row r="813" spans="1:4" ht="13.2" x14ac:dyDescent="0.25">
      <c r="A813" s="1" t="s">
        <v>819</v>
      </c>
      <c r="B813" t="str">
        <f ca="1">IFERROR(__xludf.DUMMYFUNCTION("GOOGLETRANSLATE(B813,""en"",""hi"")"),"वह कैंसर से बीमार है। उसके बाल दिखता Medussa की है कि पसंद है। .... कृपया हम
Perseus की जरूरत आवश्यक कार्रवाई, यहाँ भी ऐसा करने के लिए।")</f>
        <v>वह कैंसर से बीमार है। उसके बाल दिखता Medussa की है कि पसंद है। .... कृपया हम
Perseus की जरूरत आवश्यक कार्रवाई, यहाँ भी ऐसा करने के लिए।</v>
      </c>
      <c r="C813" s="1" t="s">
        <v>4</v>
      </c>
      <c r="D813" s="1" t="s">
        <v>5</v>
      </c>
    </row>
    <row r="814" spans="1:4" ht="13.2" x14ac:dyDescent="0.25">
      <c r="A814" s="1" t="s">
        <v>820</v>
      </c>
      <c r="B814" t="str">
        <f ca="1">IFERROR(__xludf.DUMMYFUNCTION("GOOGLETRANSLATE(B814,""en"",""hi"")"),"अच्छी तरह से हाँ")</f>
        <v>अच्छी तरह से हाँ</v>
      </c>
      <c r="C814" s="1" t="s">
        <v>4</v>
      </c>
      <c r="D814" s="1" t="s">
        <v>5</v>
      </c>
    </row>
    <row r="815" spans="1:4" ht="13.2" x14ac:dyDescent="0.25">
      <c r="A815" s="1" t="s">
        <v>821</v>
      </c>
      <c r="B815" t="str">
        <f ca="1">IFERROR(__xludf.DUMMYFUNCTION("GOOGLETRANSLATE(B815,""en"",""hi"")"),"बधाई GIRL")</f>
        <v>बधाई GIRL</v>
      </c>
      <c r="C815" s="1" t="s">
        <v>4</v>
      </c>
      <c r="D815" s="1" t="s">
        <v>5</v>
      </c>
    </row>
    <row r="816" spans="1:4" ht="13.2" x14ac:dyDescent="0.25">
      <c r="A816" s="1" t="s">
        <v>822</v>
      </c>
      <c r="B816" t="str">
        <f ca="1">IFERROR(__xludf.DUMMYFUNCTION("GOOGLETRANSLATE(B816,""en"",""hi"")"),"Sooooo, तुम नहीं एक समलैंगिक, ठीक कह रहे हैं ???")</f>
        <v>Sooooo, तुम नहीं एक समलैंगिक, ठीक कह रहे हैं ???</v>
      </c>
      <c r="C816" s="1" t="s">
        <v>4</v>
      </c>
      <c r="D816" s="1" t="s">
        <v>5</v>
      </c>
    </row>
    <row r="817" spans="1:4" ht="13.2" x14ac:dyDescent="0.25">
      <c r="A817" s="1" t="s">
        <v>823</v>
      </c>
      <c r="B817" t="str">
        <f ca="1">IFERROR(__xludf.DUMMYFUNCTION("GOOGLETRANSLATE(B817,""en"",""hi"")"),"भाई आप जैसे कुछ मूल्यवान सामग्री देखने की जरूरत - तमाशा, रॉकस्टार, RockOn nd
बहुत अधिक")</f>
        <v>भाई आप जैसे कुछ मूल्यवान सामग्री देखने की जरूरत - तमाशा, रॉकस्टार, RockOn nd
बहुत अधिक</v>
      </c>
      <c r="C817" s="1" t="s">
        <v>4</v>
      </c>
      <c r="D817" s="1" t="s">
        <v>5</v>
      </c>
    </row>
    <row r="818" spans="1:4" ht="13.2" x14ac:dyDescent="0.25">
      <c r="A818" s="1" t="s">
        <v>824</v>
      </c>
      <c r="B818" t="str">
        <f ca="1">IFERROR(__xludf.DUMMYFUNCTION("GOOGLETRANSLATE(B818,""en"",""hi"")"),"बकवास आप अपने चेहरे पर प्रतीक।")</f>
        <v>बकवास आप अपने चेहरे पर प्रतीक।</v>
      </c>
      <c r="C818" s="1" t="s">
        <v>16</v>
      </c>
      <c r="D818" s="1" t="s">
        <v>8</v>
      </c>
    </row>
    <row r="819" spans="1:4" ht="13.2" x14ac:dyDescent="0.25">
      <c r="A819" s="1" t="s">
        <v>825</v>
      </c>
      <c r="B819" t="str">
        <f ca="1">IFERROR(__xludf.DUMMYFUNCTION("GOOGLETRANSLATE(B819,""en"",""hi"")"),"बहुत अच्छी तरह से कहा भाई")</f>
        <v>बहुत अच्छी तरह से कहा भाई</v>
      </c>
      <c r="C819" s="1" t="s">
        <v>4</v>
      </c>
      <c r="D819" s="1" t="s">
        <v>5</v>
      </c>
    </row>
    <row r="820" spans="1:4" ht="13.2" x14ac:dyDescent="0.25">
      <c r="A820" s="1" t="s">
        <v>826</v>
      </c>
      <c r="B820" t="str">
        <f ca="1">IFERROR(__xludf.DUMMYFUNCTION("GOOGLETRANSLATE(B820,""en"",""hi"")"),"सर आप के बारे में सुपर 30, सबसे अच्छा फिल्म में से एक की समीक्षा कर सकते ❤️")</f>
        <v>सर आप के बारे में सुपर 30, सबसे अच्छा फिल्म में से एक की समीक्षा कर सकते ❤️</v>
      </c>
      <c r="C820" s="1" t="s">
        <v>4</v>
      </c>
      <c r="D820" s="1" t="s">
        <v>5</v>
      </c>
    </row>
    <row r="821" spans="1:4" ht="13.2" x14ac:dyDescent="0.25">
      <c r="A821" s="1" t="s">
        <v>827</v>
      </c>
      <c r="B821" t="str">
        <f ca="1">IFERROR(__xludf.DUMMYFUNCTION("GOOGLETRANSLATE(B821,""en"",""hi"")"),"अजय कुमार गुप्ता धन्यवाद 😇")</f>
        <v>अजय कुमार गुप्ता धन्यवाद 😇</v>
      </c>
      <c r="C821" s="1" t="s">
        <v>4</v>
      </c>
      <c r="D821" s="1" t="s">
        <v>5</v>
      </c>
    </row>
    <row r="822" spans="1:4" ht="13.2" x14ac:dyDescent="0.25">
      <c r="A822" s="1" t="s">
        <v>828</v>
      </c>
      <c r="B822" t="str">
        <f ca="1">IFERROR(__xludf.DUMMYFUNCTION("GOOGLETRANSLATE(B822,""en"",""hi"")"),"अच्छा टी शर्ट आदमी !!!!!!!!!")</f>
        <v>अच्छा टी शर्ट आदमी !!!!!!!!!</v>
      </c>
      <c r="C822" s="1" t="s">
        <v>4</v>
      </c>
      <c r="D822" s="1" t="s">
        <v>5</v>
      </c>
    </row>
    <row r="823" spans="1:4" ht="13.2" x14ac:dyDescent="0.25">
      <c r="A823" s="1" t="s">
        <v>829</v>
      </c>
      <c r="B823" t="str">
        <f ca="1">IFERROR(__xludf.DUMMYFUNCTION("GOOGLETRANSLATE(B823,""en"",""hi"")"),"मैं Ranu मंडल नफरत")</f>
        <v>मैं Ranu मंडल नफरत</v>
      </c>
      <c r="C823" s="1" t="s">
        <v>16</v>
      </c>
      <c r="D823" s="1" t="s">
        <v>5</v>
      </c>
    </row>
    <row r="824" spans="1:4" ht="13.2" x14ac:dyDescent="0.25">
      <c r="A824" s="1" t="s">
        <v>830</v>
      </c>
      <c r="B824" t="str">
        <f ca="1">IFERROR(__xludf.DUMMYFUNCTION("GOOGLETRANSLATE(B824,""en"",""hi"")"),"अगर मैं थे .. निश्चित रूप से, क्योंकि उसे कोई और नहीं बल्कि गहराई के साथ मेरी बहन से प्यार
दिल का..")</f>
        <v>अगर मैं थे .. निश्चित रूप से, क्योंकि उसे कोई और नहीं बल्कि गहराई के साथ मेरी बहन से प्यार
दिल का..</v>
      </c>
      <c r="C824" s="1" t="s">
        <v>4</v>
      </c>
      <c r="D824" s="1" t="s">
        <v>5</v>
      </c>
    </row>
    <row r="825" spans="1:4" ht="13.2" x14ac:dyDescent="0.25">
      <c r="A825" s="1" t="s">
        <v>831</v>
      </c>
      <c r="B825" t="str">
        <f ca="1">IFERROR(__xludf.DUMMYFUNCTION("GOOGLETRANSLATE(B825,""en"",""hi"")"),"सही ढंग से व्याख्या की।")</f>
        <v>सही ढंग से व्याख्या की।</v>
      </c>
      <c r="C825" s="1" t="s">
        <v>4</v>
      </c>
      <c r="D825" s="1" t="s">
        <v>5</v>
      </c>
    </row>
    <row r="826" spans="1:4" ht="13.2" x14ac:dyDescent="0.25">
      <c r="A826" s="1" t="s">
        <v>832</v>
      </c>
      <c r="B826" t="str">
        <f ca="1">IFERROR(__xludf.DUMMYFUNCTION("GOOGLETRANSLATE(B826,""en"",""hi"")"),"शहरी नक्सलियों। यह सही शब्द है।")</f>
        <v>शहरी नक्सलियों। यह सही शब्द है।</v>
      </c>
      <c r="C826" s="1" t="s">
        <v>4</v>
      </c>
      <c r="D826" s="1" t="s">
        <v>5</v>
      </c>
    </row>
    <row r="827" spans="1:4" ht="13.2" x14ac:dyDescent="0.25">
      <c r="A827" s="1" t="s">
        <v>833</v>
      </c>
      <c r="B827" t="str">
        <f ca="1">IFERROR(__xludf.DUMMYFUNCTION("GOOGLETRANSLATE(B827,""en"",""hi"")"),"मेरे मन में Same.thing.was कि पहली बार के लिए he.sees.girl और
उसे he.started.loving, तो how.come यह a.different फिल्म है")</f>
        <v>मेरे मन में Same.thing.was कि पहली बार के लिए he.sees.girl और
उसे he.started.loving, तो how.come यह a.different फिल्म है</v>
      </c>
      <c r="C827" s="1" t="s">
        <v>4</v>
      </c>
      <c r="D827" s="1" t="s">
        <v>5</v>
      </c>
    </row>
    <row r="828" spans="1:4" ht="13.2" x14ac:dyDescent="0.25">
      <c r="A828" s="1" t="s">
        <v>834</v>
      </c>
      <c r="B828" t="str">
        <f ca="1">IFERROR(__xludf.DUMMYFUNCTION("GOOGLETRANSLATE(B828,""en"",""hi"")"),"शानदार विश्लेषण")</f>
        <v>शानदार विश्लेषण</v>
      </c>
      <c r="C828" s="1" t="s">
        <v>4</v>
      </c>
      <c r="D828" s="1" t="s">
        <v>5</v>
      </c>
    </row>
    <row r="829" spans="1:4" ht="13.2" x14ac:dyDescent="0.25">
      <c r="A829" s="1" t="s">
        <v>835</v>
      </c>
      <c r="B829" t="str">
        <f ca="1">IFERROR(__xludf.DUMMYFUNCTION("GOOGLETRANSLATE(B829,""en"",""hi"")"),"आप उदारवादी के बारे में बात बहुत ज्यादा भाई था ... अगर आप की तरह लग रहा
extremist..but मैं सहमत हूँ movie..i है कि फिल्म प्यार करता था के बारे में ...")</f>
        <v>आप उदारवादी के बारे में बात बहुत ज्यादा भाई था ... अगर आप की तरह लग रहा
extremist..but मैं सहमत हूँ movie..i है कि फिल्म प्यार करता था के बारे में ...</v>
      </c>
      <c r="C829" s="1" t="s">
        <v>35</v>
      </c>
      <c r="D829" s="1" t="s">
        <v>5</v>
      </c>
    </row>
    <row r="830" spans="1:4" ht="13.2" x14ac:dyDescent="0.25">
      <c r="A830" s="1" t="s">
        <v>836</v>
      </c>
      <c r="B830" t="str">
        <f ca="1">IFERROR(__xludf.DUMMYFUNCTION("GOOGLETRANSLATE(B830,""en"",""hi"")"),"mark..its एक से सब कुछ को देखने के लिए आवश्यक नहीं again..off एक बार
नारीवादी या libtard viewpoint.Grow अप। कुदाल को कुदाल ही बुलाओ। क्या निर्माताओं
के रूप में फिल्मों में ज्यादातर करते हैं, ऐसा करने के लिए कोशिश कर रहे हैं, महिमा हिंसा सेक्स और अपराध है।"&amp;" वे
आप और विस्मय आप झटका करना चाहते हैं। मुख्य अभिनेता अश्लील प्रदर्शन कर रहा है और
गैर जिम्मेदाराना कार्रवाई। तुम बस की सवारी लेकिन इस तरह के फिल्मों प्रभाव का आनंद सकता है
juevenile मन पर प्रतिकूल। असंख्य बलात्कार और एसिड हमले के लिए हो
इस तरह के ""प्रत"&amp;"िबद्ध"" प्रेमियों द्वारा महिलाओं, नहीं?")</f>
        <v>mark..its एक से सब कुछ को देखने के लिए आवश्यक नहीं again..off एक बार
नारीवादी या libtard viewpoint.Grow अप। कुदाल को कुदाल ही बुलाओ। क्या निर्माताओं
के रूप में फिल्मों में ज्यादातर करते हैं, ऐसा करने के लिए कोशिश कर रहे हैं, महिमा हिंसा सेक्स और अपराध है। वे
आप और विस्मय आप झटका करना चाहते हैं। मुख्य अभिनेता अश्लील प्रदर्शन कर रहा है और
गैर जिम्मेदाराना कार्रवाई। तुम बस की सवारी लेकिन इस तरह के फिल्मों प्रभाव का आनंद सकता है
juevenile मन पर प्रतिकूल। असंख्य बलात्कार और एसिड हमले के लिए हो
इस तरह के "प्रतिबद्ध" प्रेमियों द्वारा महिलाओं, नहीं?</v>
      </c>
      <c r="C830" s="1" t="s">
        <v>16</v>
      </c>
      <c r="D830" s="1" t="s">
        <v>5</v>
      </c>
    </row>
    <row r="831" spans="1:4" ht="13.2" x14ac:dyDescent="0.25">
      <c r="A831" s="1" t="s">
        <v>837</v>
      </c>
      <c r="B831" t="str">
        <f ca="1">IFERROR(__xludf.DUMMYFUNCTION("GOOGLETRANSLATE(B831,""en"",""hi"")"),"वह सीमा पर लड़कों के साथ सोच की जाएगी")</f>
        <v>वह सीमा पर लड़कों के साथ सोच की जाएगी</v>
      </c>
      <c r="C831" s="1" t="s">
        <v>35</v>
      </c>
      <c r="D831" s="1" t="s">
        <v>5</v>
      </c>
    </row>
    <row r="832" spans="1:4" ht="13.2" x14ac:dyDescent="0.25">
      <c r="A832" s="1" t="s">
        <v>838</v>
      </c>
      <c r="B832" t="str">
        <f ca="1">IFERROR(__xludf.DUMMYFUNCTION("GOOGLETRANSLATE(B832,""en"",""hi"")"),"और मुझे th8 मैं केवल एक ही था ...")</f>
        <v>और मुझे th8 मैं केवल एक ही था ...</v>
      </c>
      <c r="C832" s="1" t="s">
        <v>4</v>
      </c>
      <c r="D832" s="1" t="s">
        <v>5</v>
      </c>
    </row>
    <row r="833" spans="1:4" ht="13.2" x14ac:dyDescent="0.25">
      <c r="A833" s="1" t="s">
        <v>839</v>
      </c>
      <c r="B833" t="str">
        <f ca="1">IFERROR(__xludf.DUMMYFUNCTION("GOOGLETRANSLATE(B833,""en"",""hi"")"),"STFU और अपने burkha में छिपाने")</f>
        <v>STFU और अपने burkha में छिपाने</v>
      </c>
      <c r="C833" s="1" t="s">
        <v>35</v>
      </c>
      <c r="D833" s="1" t="s">
        <v>8</v>
      </c>
    </row>
    <row r="834" spans="1:4" ht="13.2" x14ac:dyDescent="0.25">
      <c r="A834" s="1" t="s">
        <v>840</v>
      </c>
      <c r="B834" t="str">
        <f ca="1">IFERROR(__xludf.DUMMYFUNCTION("GOOGLETRANSLATE(B834,""en"",""hi"")"),"गणतंत्र feedings के नकली खबर")</f>
        <v>गणतंत्र feedings के नकली खबर</v>
      </c>
      <c r="C834" s="1" t="s">
        <v>4</v>
      </c>
      <c r="D834" s="1" t="s">
        <v>5</v>
      </c>
    </row>
    <row r="835" spans="1:4" ht="13.2" x14ac:dyDescent="0.25">
      <c r="A835" s="1" t="s">
        <v>841</v>
      </c>
      <c r="B835" t="str">
        <f ca="1">IFERROR(__xludf.DUMMYFUNCTION("GOOGLETRANSLATE(B835,""en"",""hi"")"),"अच्छा")</f>
        <v>अच्छा</v>
      </c>
      <c r="C835" s="1" t="s">
        <v>4</v>
      </c>
      <c r="D835" s="1" t="s">
        <v>5</v>
      </c>
    </row>
    <row r="836" spans="1:4" ht="13.2" x14ac:dyDescent="0.25">
      <c r="A836" s="1" t="s">
        <v>842</v>
      </c>
      <c r="B836" t="str">
        <f ca="1">IFERROR(__xludf.DUMMYFUNCTION("GOOGLETRANSLATE(B836,""en"",""hi"")"),"सही सही मात्र भाई ..... मैं यह है कि सभी नारीवादियों को समझाने के लिए कोशिश कर रहा हूँ
सिर्फ एक फिल्म .... गंभीरता से लेना नहीं .... वे एक है जो कोसने कर रहे हैं
फिल्म .... बेवकूफ लोग सिर्फ यह नहीं मिलता है 🤦♂️")</f>
        <v>सही सही मात्र भाई ..... मैं यह है कि सभी नारीवादियों को समझाने के लिए कोशिश कर रहा हूँ
सिर्फ एक फिल्म .... गंभीरता से लेना नहीं .... वे एक है जो कोसने कर रहे हैं
फिल्म .... बेवकूफ लोग सिर्फ यह नहीं मिलता है 🤦♂️</v>
      </c>
      <c r="C836" s="1" t="s">
        <v>16</v>
      </c>
      <c r="D836" s="1" t="s">
        <v>5</v>
      </c>
    </row>
    <row r="837" spans="1:4" ht="13.2" x14ac:dyDescent="0.25">
      <c r="A837" s="1" t="s">
        <v>843</v>
      </c>
      <c r="B837" t="str">
        <f ca="1">IFERROR(__xludf.DUMMYFUNCTION("GOOGLETRANSLATE(B837,""en"",""hi"")"),"मैं एक नारीवादी नहीं हूँ। लेकिन मैं इस फिल्म से नफरत है। मैं और हा Gadhe कोई भी विरोध प्यार
उनके बीच। पुरुष द्वारा दृष्टिकोण गलत था। किसी को भी मेरे और कोशिश करने के लिए आते हैं
दावा करने के लिए है कि मैं कर रहा हूँ उसके, मेरे लिए यह धमकाने जैसा होगा। मैं"&amp;" उसे तमाचा होगा
उसके बारे में शिकायत करते हैं। और हाँ अगर इस फिल्म की अभिनेत्री sluty बातें मुझे क्या करना होगा
कि का अनुमोदन नहीं होगा।
गलत या तो पुरुष या स्त्री से गलत है।
मैं भी गुलाबी की तरह फिल्म का समर्थन नहीं करते। जहां महिलाओं पेय कर दवाओं और
स्वे"&amp;"च्छा से होटल में पुरुषों के साथ चलते हैं। लेकिन अगर बाद में कुछ गलत के साथ होता है
उन्हें, वे किसी भी तरह नहीं कहना है।
मैं भी अपने वीडियो का समर्थन नहीं करते। यह एक तिहाई को बचाने के लिए एक तृतीय श्रेणी के प्रयास है
वर्ग फिल्म।
और किसी को भी पूरे कमबख्त "&amp;"कक्षा के सामने अपने शरीर पर समीक्षा देता है भी अगर
तो मैं उस आदमी से बाहर नरक को हरा होगा। आप का बचाव कर रहे हैं कि जो आदमी है
सचमुच उसे हरा औरत के बाद चल रहा है। उस आदमी ने दवा की जरूरत है। कैसे
नरक वह भी किसी भी अस्पताल में काम कर रहा है? क्यों वह से नि"&amp;"लंबित कर दिया गया नहीं था
चिकित्सा महाविद्यालय? Uske पिता की जगह hai क्या ki wo कुछ भी karsakta hai।")</f>
        <v>मैं एक नारीवादी नहीं हूँ। लेकिन मैं इस फिल्म से नफरत है। मैं और हा Gadhe कोई भी विरोध प्यार
उनके बीच। पुरुष द्वारा दृष्टिकोण गलत था। किसी को भी मेरे और कोशिश करने के लिए आते हैं
दावा करने के लिए है कि मैं कर रहा हूँ उसके, मेरे लिए यह धमकाने जैसा होगा। मैं उसे तमाचा होगा
उसके बारे में शिकायत करते हैं। और हाँ अगर इस फिल्म की अभिनेत्री sluty बातें मुझे क्या करना होगा
कि का अनुमोदन नहीं होगा।
गलत या तो पुरुष या स्त्री से गलत है।
मैं भी गुलाबी की तरह फिल्म का समर्थन नहीं करते। जहां महिलाओं पेय कर दवाओं और
स्वेच्छा से होटल में पुरुषों के साथ चलते हैं। लेकिन अगर बाद में कुछ गलत के साथ होता है
उन्हें, वे किसी भी तरह नहीं कहना है।
मैं भी अपने वीडियो का समर्थन नहीं करते। यह एक तिहाई को बचाने के लिए एक तृतीय श्रेणी के प्रयास है
वर्ग फिल्म।
और किसी को भी पूरे कमबख्त कक्षा के सामने अपने शरीर पर समीक्षा देता है भी अगर
तो मैं उस आदमी से बाहर नरक को हरा होगा। आप का बचाव कर रहे हैं कि जो आदमी है
सचमुच उसे हरा औरत के बाद चल रहा है। उस आदमी ने दवा की जरूरत है। कैसे
नरक वह भी किसी भी अस्पताल में काम कर रहा है? क्यों वह से निलंबित कर दिया गया नहीं था
चिकित्सा महाविद्यालय? Uske पिता की जगह hai क्या ki wo कुछ भी karsakta hai।</v>
      </c>
      <c r="C837" s="1" t="s">
        <v>16</v>
      </c>
      <c r="D837" s="1" t="s">
        <v>5</v>
      </c>
    </row>
    <row r="838" spans="1:4" ht="13.2" x14ac:dyDescent="0.25">
      <c r="A838" s="1" t="s">
        <v>844</v>
      </c>
      <c r="B838" t="str">
        <f ca="1">IFERROR(__xludf.DUMMYFUNCTION("GOOGLETRANSLATE(B838,""en"",""hi"")"),"आप shwetabh भाई .... shadi mein jaror aana फिल्म पर एक वीडियो बना कृपया लव
भी। और वह फिल्म भी पर अपने विचार दे")</f>
        <v>आप shwetabh भाई .... shadi mein jaror aana फिल्म पर एक वीडियो बना कृपया लव
भी। और वह फिल्म भी पर अपने विचार दे</v>
      </c>
      <c r="C838" s="1" t="s">
        <v>4</v>
      </c>
      <c r="D838" s="1" t="s">
        <v>5</v>
      </c>
    </row>
    <row r="839" spans="1:4" ht="13.2" x14ac:dyDescent="0.25">
      <c r="A839" s="1" t="s">
        <v>845</v>
      </c>
      <c r="B839" t="str">
        <f ca="1">IFERROR(__xludf.DUMMYFUNCTION("GOOGLETRANSLATE(B839,""en"",""hi"")"),"मुझे आश्चर्य है कि कैसे लोगों को बॉलीवुड देखते हैं। शिट यार, यह इतना बुरा है कि मैं नहीं कर सकता
शब्दों में व्यक्त करते हैं।
शून्य चरित्र
शून्य बौद्धिक
शून्य कहानी
शून्य तर्क
शून्य भौतिकी
पूर्ण कचरा")</f>
        <v>मुझे आश्चर्य है कि कैसे लोगों को बॉलीवुड देखते हैं। शिट यार, यह इतना बुरा है कि मैं नहीं कर सकता
शब्दों में व्यक्त करते हैं।
शून्य चरित्र
शून्य बौद्धिक
शून्य कहानी
शून्य तर्क
शून्य भौतिकी
पूर्ण कचरा</v>
      </c>
      <c r="C839" s="1" t="s">
        <v>35</v>
      </c>
      <c r="D839" s="1" t="s">
        <v>5</v>
      </c>
    </row>
    <row r="840" spans="1:4" ht="13.2" x14ac:dyDescent="0.25">
      <c r="A840" s="1" t="s">
        <v>846</v>
      </c>
      <c r="B840" t="str">
        <f ca="1">IFERROR(__xludf.DUMMYFUNCTION("GOOGLETRANSLATE(B840,""en"",""hi"")"),"Vedio पर शुरू होता है [07:45] (https://www.youtube.com/watch?v=N_ZMfQMZos0&amp;t=7m45s)")</f>
        <v>Vedio पर शुरू होता है [07:45] (https://www.youtube.com/watch?v=N_ZMfQMZos0&amp;t=7m45s)</v>
      </c>
      <c r="C840" s="1" t="s">
        <v>4</v>
      </c>
      <c r="D840" s="1" t="s">
        <v>5</v>
      </c>
    </row>
    <row r="841" spans="1:4" ht="13.2" x14ac:dyDescent="0.25">
      <c r="A841" s="1" t="s">
        <v>847</v>
      </c>
      <c r="B841" t="str">
        <f ca="1">IFERROR(__xludf.DUMMYFUNCTION("GOOGLETRANSLATE(B841,""en"",""hi"")"),"भाई मैं एक बंगाली हूँ, मुझे कुछ हिंदी समझते हैं ... किसी भी तरह से अंग्रेजी में जोड़ने के लिए
उपशीर्षक?")</f>
        <v>भाई मैं एक बंगाली हूँ, मुझे कुछ हिंदी समझते हैं ... किसी भी तरह से अंग्रेजी में जोड़ने के लिए
उपशीर्षक?</v>
      </c>
      <c r="C841" s="1" t="s">
        <v>4</v>
      </c>
      <c r="D841" s="1" t="s">
        <v>5</v>
      </c>
    </row>
    <row r="842" spans="1:4" ht="13.2" x14ac:dyDescent="0.25">
      <c r="A842" s="1" t="s">
        <v>848</v>
      </c>
      <c r="B842" t="str">
        <f ca="1">IFERROR(__xludf.DUMMYFUNCTION("GOOGLETRANSLATE(B842,""en"",""hi"")"),"बहुत हद तक कि आप मेरे प्रिय मित्र मीडिया में खुद को सक्षम गीत हो जाएगा")</f>
        <v>बहुत हद तक कि आप मेरे प्रिय मित्र मीडिया में खुद को सक्षम गीत हो जाएगा</v>
      </c>
      <c r="C842" s="1" t="s">
        <v>4</v>
      </c>
      <c r="D842" s="1" t="s">
        <v>5</v>
      </c>
    </row>
    <row r="843" spans="1:4" ht="13.2" x14ac:dyDescent="0.25">
      <c r="A843" s="1" t="s">
        <v>849</v>
      </c>
      <c r="B843" t="str">
        <f ca="1">IFERROR(__xludf.DUMMYFUNCTION("GOOGLETRANSLATE(B843,""en"",""hi"")"),"कोई 😠😈 😈")</f>
        <v>कोई 😠😈 😈</v>
      </c>
      <c r="C843" s="1" t="s">
        <v>4</v>
      </c>
      <c r="D843" s="1" t="s">
        <v>5</v>
      </c>
    </row>
    <row r="844" spans="1:4" ht="13.2" x14ac:dyDescent="0.25">
      <c r="A844" s="1" t="s">
        <v>850</v>
      </c>
      <c r="B844" t="str">
        <f ca="1">IFERROR(__xludf.DUMMYFUNCTION("GOOGLETRANSLATE(B844,""en"",""hi"")"),"Ranu मंडल कौन है ....
हम उसे नहीं जानता .... 🤣🤣🤣🤣")</f>
        <v>Ranu मंडल कौन है ....
हम उसे नहीं जानता .... 🤣🤣🤣🤣</v>
      </c>
      <c r="C844" s="1" t="s">
        <v>35</v>
      </c>
      <c r="D844" s="1" t="s">
        <v>5</v>
      </c>
    </row>
    <row r="845" spans="1:4" ht="13.2" x14ac:dyDescent="0.25">
      <c r="A845" s="1" t="s">
        <v>851</v>
      </c>
      <c r="B845" t="str">
        <f ca="1">IFERROR(__xludf.DUMMYFUNCTION("GOOGLETRANSLATE(B845,""en"",""hi"")"),"आज यू उर महान प्रशंसक की खो एक है। मुझे यकीन है कि के रूप में यू भी है यू परवाह नहीं होते हूं
कई लोगों को यू निम्नलिखित। यू एक शानदार फिल्म समीक्षक r छोड़कर यू एक घृणा है
मेरे समुदाय जो मैं उर समीक्षक के कई में महसूस किया की ओर लग रहा है। हम रहते हैं
भाइय"&amp;"ों की तरह एक ही देश। Plz हमारे बीच नहीं मूल्य बना मतभेद है। होना
तटस्थ। अफजल, हफीज, कसाब हैं इसमें कोई शक नहीं terroristthere है। एक ही समय पर
स्वीकार करते हैं प्रज्ञा भी एक ही समूह के अंतर्गत आता है। यू लोग एक आतंकवादी बैठे बना दिया है
संसद में। बहुत शर्"&amp;"मनाक")</f>
        <v>आज यू उर महान प्रशंसक की खो एक है। मुझे यकीन है कि के रूप में यू भी है यू परवाह नहीं होते हूं
कई लोगों को यू निम्नलिखित। यू एक शानदार फिल्म समीक्षक r छोड़कर यू एक घृणा है
मेरे समुदाय जो मैं उर समीक्षक के कई में महसूस किया की ओर लग रहा है। हम रहते हैं
भाइयों की तरह एक ही देश। Plz हमारे बीच नहीं मूल्य बना मतभेद है। होना
तटस्थ। अफजल, हफीज, कसाब हैं इसमें कोई शक नहीं terroristthere है। एक ही समय पर
स्वीकार करते हैं प्रज्ञा भी एक ही समूह के अंतर्गत आता है। यू लोग एक आतंकवादी बैठे बना दिया है
संसद में। बहुत शर्मनाक</v>
      </c>
      <c r="C845" s="1" t="s">
        <v>16</v>
      </c>
      <c r="D845" s="1" t="s">
        <v>5</v>
      </c>
    </row>
    <row r="846" spans="1:4" ht="13.2" x14ac:dyDescent="0.25">
      <c r="A846" s="1" t="s">
        <v>852</v>
      </c>
      <c r="B846" t="str">
        <f ca="1">IFERROR(__xludf.DUMMYFUNCTION("GOOGLETRANSLATE(B846,""en"",""hi"")"),"सही.....")</f>
        <v>सही.....</v>
      </c>
      <c r="C846" s="1" t="s">
        <v>4</v>
      </c>
      <c r="D846" s="1" t="s">
        <v>5</v>
      </c>
    </row>
    <row r="847" spans="1:4" ht="13.2" x14ac:dyDescent="0.25">
      <c r="A847" s="1" t="s">
        <v>853</v>
      </c>
      <c r="B847" t="str">
        <f ca="1">IFERROR(__xludf.DUMMYFUNCTION("GOOGLETRANSLATE(B847,""en"",""hi"")"),"वाई यू आर हिंदू मुसलमानों का डर ..... ???? यह एक सच्चाई इस से कितनी दूर यू इल रन है
सत्य....? एक सच्चे शिक्षित लोग बात पर गौर करेंगे यह छिपा नहीं .....
इस्लाम मानवता के लिए खतरा है .... जल्द ही हम बेहतर एहसास इसके लिए होगा
विश्व।")</f>
        <v>वाई यू आर हिंदू मुसलमानों का डर ..... ???? यह एक सच्चाई इस से कितनी दूर यू इल रन है
सत्य....? एक सच्चे शिक्षित लोग बात पर गौर करेंगे यह छिपा नहीं .....
इस्लाम मानवता के लिए खतरा है .... जल्द ही हम बेहतर एहसास इसके लिए होगा
विश्व।</v>
      </c>
      <c r="C847" s="1" t="s">
        <v>4</v>
      </c>
      <c r="D847" s="1" t="s">
        <v>5</v>
      </c>
    </row>
    <row r="848" spans="1:4" ht="13.2" x14ac:dyDescent="0.25">
      <c r="A848" s="1" t="s">
        <v>854</v>
      </c>
      <c r="B848" t="str">
        <f ca="1">IFERROR(__xludf.DUMMYFUNCTION("GOOGLETRANSLATE(B848,""en"",""hi"")"),"श्री Antindra चक्रवर्ती Ranu मंडल के लिए भगवान है")</f>
        <v>श्री Antindra चक्रवर्ती Ranu मंडल के लिए भगवान है</v>
      </c>
      <c r="C848" s="1" t="s">
        <v>4</v>
      </c>
      <c r="D848" s="1" t="s">
        <v>5</v>
      </c>
    </row>
    <row r="849" spans="1:4" ht="13.2" x14ac:dyDescent="0.25">
      <c r="A849" s="1" t="s">
        <v>855</v>
      </c>
      <c r="B849" t="str">
        <f ca="1">IFERROR(__xludf.DUMMYFUNCTION("GOOGLETRANSLATE(B849,""en"",""hi"")"),"मैं आपके साथ सहमत हूँ।")</f>
        <v>मैं आपके साथ सहमत हूँ।</v>
      </c>
      <c r="C849" s="1" t="s">
        <v>4</v>
      </c>
      <c r="D849" s="1" t="s">
        <v>5</v>
      </c>
    </row>
    <row r="850" spans="1:4" ht="13.2" x14ac:dyDescent="0.25">
      <c r="A850" s="1" t="s">
        <v>856</v>
      </c>
      <c r="B850" t="str">
        <f ca="1">IFERROR(__xludf.DUMMYFUNCTION("GOOGLETRANSLATE(B850,""en"",""hi"")"),"आप बॉस के लिए 1000 से अधिक पसंद")</f>
        <v>आप बॉस के लिए 1000 से अधिक पसंद</v>
      </c>
      <c r="C850" s="1" t="s">
        <v>4</v>
      </c>
      <c r="D850" s="1" t="s">
        <v>5</v>
      </c>
    </row>
    <row r="851" spans="1:4" ht="13.2" x14ac:dyDescent="0.25">
      <c r="A851" s="1" t="s">
        <v>857</v>
      </c>
      <c r="B851" t="str">
        <f ca="1">IFERROR(__xludf.DUMMYFUNCTION("GOOGLETRANSLATE(B851,""en"",""hi"")"),"कबीर सिंह सिर्फ 90 के ठेठ भारतीय रोमांटिक का रीमास्टर्ड संस्करण है
चलचित्र !")</f>
        <v>कबीर सिंह सिर्फ 90 के ठेठ भारतीय रोमांटिक का रीमास्टर्ड संस्करण है
चलचित्र !</v>
      </c>
      <c r="C851" s="1" t="s">
        <v>4</v>
      </c>
      <c r="D851" s="1" t="s">
        <v>5</v>
      </c>
    </row>
    <row r="852" spans="1:4" ht="13.2" x14ac:dyDescent="0.25">
      <c r="A852" s="1" t="s">
        <v>858</v>
      </c>
      <c r="B852" t="str">
        <f ca="1">IFERROR(__xludf.DUMMYFUNCTION("GOOGLETRANSLATE(B852,""en"",""hi"")"),"इस औरत भारत के अंदर की अनुमति नहीं होगी?")</f>
        <v>इस औरत भारत के अंदर की अनुमति नहीं होगी?</v>
      </c>
      <c r="C852" s="1" t="s">
        <v>4</v>
      </c>
      <c r="D852" s="1" t="s">
        <v>5</v>
      </c>
    </row>
    <row r="853" spans="1:4" ht="13.2" x14ac:dyDescent="0.25">
      <c r="A853" s="1" t="s">
        <v>859</v>
      </c>
      <c r="B853" t="str">
        <f ca="1">IFERROR(__xludf.DUMMYFUNCTION("GOOGLETRANSLATE(B853,""en"",""hi"")"),"Thats क्या वह (अरुंधति) उसके अनुयायियों के बारे में सोचता है कि वे kuttas हैं जो
उसे वहाँ वहाँ Toung के बाहर मुंह चिपके के साथ उसके पालन .. दुर्भाग्य से
अनुयायियों यह गर्व से करते हैं ..")</f>
        <v>Thats क्या वह (अरुंधति) उसके अनुयायियों के बारे में सोचता है कि वे kuttas हैं जो
उसे वहाँ वहाँ Toung के बाहर मुंह चिपके के साथ उसके पालन .. दुर्भाग्य से
अनुयायियों यह गर्व से करते हैं ..</v>
      </c>
      <c r="C853" s="1" t="s">
        <v>35</v>
      </c>
      <c r="D853" s="1" t="s">
        <v>5</v>
      </c>
    </row>
    <row r="854" spans="1:4" ht="13.2" x14ac:dyDescent="0.25">
      <c r="A854" s="1" t="s">
        <v>860</v>
      </c>
      <c r="B854" t="str">
        <f ca="1">IFERROR(__xludf.DUMMYFUNCTION("GOOGLETRANSLATE(B854,""en"",""hi"")"),"नाइस यार मैं प्यार करता हूँ तुम मैं तुम्हें मैं तुम्हें किस किस मैं तुम्हें किस मैं तुम्हें मैं किस मिया खलीफा kis")</f>
        <v>नाइस यार मैं प्यार करता हूँ तुम मैं तुम्हें मैं तुम्हें किस किस मैं तुम्हें किस मैं तुम्हें मैं किस मिया खलीफा kis</v>
      </c>
      <c r="C854" s="1" t="s">
        <v>4</v>
      </c>
      <c r="D854" s="1" t="s">
        <v>5</v>
      </c>
    </row>
    <row r="855" spans="1:4" ht="13.2" x14ac:dyDescent="0.25">
      <c r="A855" s="1" t="s">
        <v>861</v>
      </c>
      <c r="B855" t="str">
        <f ca="1">IFERROR(__xludf.DUMMYFUNCTION("GOOGLETRANSLATE(B855,""en"",""hi"")"),"समर्थन 👍👍👍")</f>
        <v>समर्थन 👍👍👍</v>
      </c>
      <c r="C855" s="1" t="s">
        <v>4</v>
      </c>
      <c r="D855" s="1" t="s">
        <v>5</v>
      </c>
    </row>
    <row r="856" spans="1:4" ht="13.2" x14ac:dyDescent="0.25">
      <c r="A856" s="1" t="s">
        <v>862</v>
      </c>
      <c r="B856" t="str">
        <f ca="1">IFERROR(__xludf.DUMMYFUNCTION("GOOGLETRANSLATE(B856,""en"",""hi"")"),"di धन्यवाद ...")</f>
        <v>di धन्यवाद ...</v>
      </c>
      <c r="C856" s="1" t="s">
        <v>4</v>
      </c>
      <c r="D856" s="1" t="s">
        <v>5</v>
      </c>
    </row>
    <row r="857" spans="1:4" ht="13.2" x14ac:dyDescent="0.25">
      <c r="A857" s="1" t="s">
        <v>863</v>
      </c>
      <c r="B857" t="str">
        <f ca="1">IFERROR(__xludf.DUMMYFUNCTION("GOOGLETRANSLATE(B857,""en"",""hi"")"),"मुझे आज पाटा चला Itni faltugiri करते है उदारवादी नारीवादियों .... और तु 4
अधिक शॉट Itni hai bakwas!
वास्तव में?
एक लड़की के रूप में कितना बुरा लगा मुझ्े तु sunke, कैसे ऐसी बातें दिखा सकते हैं, जैसे
सभी पात्र लड़कियों के हैं, लेकिन यह सब पर क्या हम अगर पसं"&amp;"द करेंगे नहीं है
होता है, यह इतना cringy है, यह बस इतना गलत है ..... कैसे वे इस तरह के ले जा सकते हैं
चीजें इतनी लापरवाही से, मुझे आश्चर्य है जो कि देखता है!")</f>
        <v>मुझे आज पाटा चला Itni faltugiri करते है उदारवादी नारीवादियों .... और तु 4
अधिक शॉट Itni hai bakwas!
वास्तव में?
एक लड़की के रूप में कितना बुरा लगा मुझ्े तु sunke, कैसे ऐसी बातें दिखा सकते हैं, जैसे
सभी पात्र लड़कियों के हैं, लेकिन यह सब पर क्या हम अगर पसंद करेंगे नहीं है
होता है, यह इतना cringy है, यह बस इतना गलत है ..... कैसे वे इस तरह के ले जा सकते हैं
चीजें इतनी लापरवाही से, मुझे आश्चर्य है जो कि देखता है!</v>
      </c>
      <c r="C857" s="1" t="s">
        <v>35</v>
      </c>
      <c r="D857" s="1" t="s">
        <v>5</v>
      </c>
    </row>
    <row r="858" spans="1:4" ht="13.2" x14ac:dyDescent="0.25">
      <c r="A858" s="1" t="s">
        <v>864</v>
      </c>
      <c r="B858" t="str">
        <f ca="1">IFERROR(__xludf.DUMMYFUNCTION("GOOGLETRANSLATE(B858,""en"",""hi"")"),"बहुत बहुत बहुत अच्छा 💗💗💗💗👭👭👭🌹")</f>
        <v>बहुत बहुत बहुत अच्छा 💗💗💗💗👭👭👭🌹</v>
      </c>
      <c r="C858" s="1" t="s">
        <v>4</v>
      </c>
      <c r="D858" s="1" t="s">
        <v>5</v>
      </c>
    </row>
    <row r="859" spans="1:4" ht="13.2" x14ac:dyDescent="0.25">
      <c r="A859" s="1" t="s">
        <v>865</v>
      </c>
      <c r="B859" t="str">
        <f ca="1">IFERROR(__xludf.DUMMYFUNCTION("GOOGLETRANSLATE(B859,""en"",""hi"")"),"क्यों हम अब जेल में उसे डाल नहीं कर रहे हैं।")</f>
        <v>क्यों हम अब जेल में उसे डाल नहीं कर रहे हैं।</v>
      </c>
      <c r="C859" s="1" t="s">
        <v>4</v>
      </c>
      <c r="D859" s="1" t="s">
        <v>5</v>
      </c>
    </row>
    <row r="860" spans="1:4" ht="13.2" x14ac:dyDescent="0.25">
      <c r="A860" s="1" t="s">
        <v>866</v>
      </c>
      <c r="B860" t="str">
        <f ca="1">IFERROR(__xludf.DUMMYFUNCTION("GOOGLETRANSLATE(B860,""en"",""hi"")"),"OMG..Gay लोग इस फिल्म के रूप में क्रूर नहीं। समलैंगिक प्रेम से भरा लोग।
समलैंगिक लोगों महिलाओं कभी नहीं से नफरत है। वे सिर्फ एक साथ यौन संबंध रखने की कोई दिलचस्पी नहीं है
women..not नफरत या हत्या।")</f>
        <v>OMG..Gay लोग इस फिल्म के रूप में क्रूर नहीं। समलैंगिक प्रेम से भरा लोग।
समलैंगिक लोगों महिलाओं कभी नहीं से नफरत है। वे सिर्फ एक साथ यौन संबंध रखने की कोई दिलचस्पी नहीं है
women..not नफरत या हत्या।</v>
      </c>
      <c r="C860" s="1" t="s">
        <v>4</v>
      </c>
      <c r="D860" s="1" t="s">
        <v>5</v>
      </c>
    </row>
    <row r="861" spans="1:4" ht="13.2" x14ac:dyDescent="0.25">
      <c r="A861" s="1" t="s">
        <v>867</v>
      </c>
      <c r="B861" t="str">
        <f ca="1">IFERROR(__xludf.DUMMYFUNCTION("GOOGLETRANSLATE(B861,""en"",""hi"")"),"मन उड़ाने यार")</f>
        <v>मन उड़ाने यार</v>
      </c>
      <c r="C861" s="1" t="s">
        <v>4</v>
      </c>
      <c r="D861" s="1" t="s">
        <v>5</v>
      </c>
    </row>
    <row r="862" spans="1:4" ht="13.2" x14ac:dyDescent="0.25">
      <c r="A862" s="1" t="s">
        <v>868</v>
      </c>
      <c r="B862" t="str">
        <f ca="1">IFERROR(__xludf.DUMMYFUNCTION("GOOGLETRANSLATE(B862,""en"",""hi"")"),"टिक टोक chutiyapa ... की तरह यदि u सहमत .. Plez brdr🙏 के बारे में एक vedio बनाओ")</f>
        <v>टिक टोक chutiyapa ... की तरह यदि u सहमत .. Plez brdr🙏 के बारे में एक vedio बनाओ</v>
      </c>
      <c r="C862" s="1" t="s">
        <v>4</v>
      </c>
      <c r="D862" s="1" t="s">
        <v>5</v>
      </c>
    </row>
    <row r="863" spans="1:4" ht="13.2" x14ac:dyDescent="0.25">
      <c r="A863" s="1" t="s">
        <v>869</v>
      </c>
      <c r="B863" t="str">
        <f ca="1">IFERROR(__xludf.DUMMYFUNCTION("GOOGLETRANSLATE(B863,""en"",""hi"")"),"मूवी dekhne फिर वास्तविक जीवन जीवन chatiho
इसका सिर्फ एक मनोरंजन
और कुछ नहीं
मैं जो लोग इसे ई चरित्र के रूप में न लें के लिए अपने समस्या लगता है")</f>
        <v>मूवी dekhne फिर वास्तविक जीवन जीवन chatiho
इसका सिर्फ एक मनोरंजन
और कुछ नहीं
मैं जो लोग इसे ई चरित्र के रूप में न लें के लिए अपने समस्या लगता है</v>
      </c>
      <c r="C863" s="1" t="s">
        <v>35</v>
      </c>
      <c r="D863" s="1" t="s">
        <v>5</v>
      </c>
    </row>
    <row r="864" spans="1:4" ht="13.2" x14ac:dyDescent="0.25">
      <c r="A864" s="1" t="s">
        <v>870</v>
      </c>
      <c r="B864" t="str">
        <f ca="1">IFERROR(__xludf.DUMMYFUNCTION("GOOGLETRANSLATE(B864,""en"",""hi"")"),"मैं समलैंगिक हूँ")</f>
        <v>मैं समलैंगिक हूँ</v>
      </c>
      <c r="C864" s="1" t="s">
        <v>4</v>
      </c>
      <c r="D864" s="1" t="s">
        <v>5</v>
      </c>
    </row>
    <row r="865" spans="1:4" ht="13.2" x14ac:dyDescent="0.25">
      <c r="A865" s="1" t="s">
        <v>871</v>
      </c>
      <c r="B865" t="str">
        <f ca="1">IFERROR(__xludf.DUMMYFUNCTION("GOOGLETRANSLATE(B865,""en"",""hi"")"),"इस तरह के एक बुरा वीडियो ... यह शर्म की बात है। कोई भी ऐसा करेंगे। जो लोग अनभिज्ञ होते हैं
गुमराह मिल जाएगा।")</f>
        <v>इस तरह के एक बुरा वीडियो ... यह शर्म की बात है। कोई भी ऐसा करेंगे। जो लोग अनभिज्ञ होते हैं
गुमराह मिल जाएगा।</v>
      </c>
      <c r="C865" s="1" t="s">
        <v>35</v>
      </c>
      <c r="D865" s="1" t="s">
        <v>5</v>
      </c>
    </row>
    <row r="866" spans="1:4" ht="13.2" x14ac:dyDescent="0.25">
      <c r="A866" s="1" t="s">
        <v>872</v>
      </c>
      <c r="B866" t="str">
        <f ca="1">IFERROR(__xludf.DUMMYFUNCTION("GOOGLETRANSLATE(B866,""en"",""hi"")"),"उन्होंने कहा कि के रूप में सरल रूप में आदमी को गिरफ्तार कर लिया जाना चाहिए। अगर मैं शक्ति है मैं फेंक होगा
उसे अपने देश से बाहर। इस तरह लोगों को किसी भी राष्ट्र के लिए वायरस है। वे नहीं
राष्ट्र मजबूत और एकजुट हैं। वे प्रकार मोटो के साथ लाइव नेता हैं
""फूट"&amp;" डालो और शासन करो""")</f>
        <v>उन्होंने कहा कि के रूप में सरल रूप में आदमी को गिरफ्तार कर लिया जाना चाहिए। अगर मैं शक्ति है मैं फेंक होगा
उसे अपने देश से बाहर। इस तरह लोगों को किसी भी राष्ट्र के लिए वायरस है। वे नहीं
राष्ट्र मजबूत और एकजुट हैं। वे प्रकार मोटो के साथ लाइव नेता हैं
"फूट डालो और शासन करो"</v>
      </c>
      <c r="C866" s="1" t="s">
        <v>16</v>
      </c>
      <c r="D866" s="1" t="s">
        <v>5</v>
      </c>
    </row>
    <row r="867" spans="1:4" ht="13.2" x14ac:dyDescent="0.25">
      <c r="A867" s="1" t="s">
        <v>873</v>
      </c>
      <c r="B867" t="str">
        <f ca="1">IFERROR(__xludf.DUMMYFUNCTION("GOOGLETRANSLATE(B867,""en"",""hi"")"),"मैं कर रहा हूँ समलैंगिक .... एन गर्व मेरी स्वयं पर हूँ becoz मेरे परिवार ने मुझे बहुत प्यार करती है")</f>
        <v>मैं कर रहा हूँ समलैंगिक .... एन गर्व मेरी स्वयं पर हूँ becoz मेरे परिवार ने मुझे बहुत प्यार करती है</v>
      </c>
      <c r="C867" s="1" t="s">
        <v>4</v>
      </c>
      <c r="D867" s="1" t="s">
        <v>5</v>
      </c>
    </row>
    <row r="868" spans="1:4" ht="13.2" x14ac:dyDescent="0.25">
      <c r="A868" s="1" t="s">
        <v>874</v>
      </c>
      <c r="B868" t="str">
        <f ca="1">IFERROR(__xludf.DUMMYFUNCTION("GOOGLETRANSLATE(B868,""en"",""hi"")"),"@hejr hdhr समलैंगिक नहीं होता जा रहा है अपनी पसंद ... यह उन्मुखीकरण ... तुम इतनी
किसी को भी दोष नहीं दे सकते ... एक्सडी ...")</f>
        <v>@hejr hdhr समलैंगिक नहीं होता जा रहा है अपनी पसंद ... यह उन्मुखीकरण ... तुम इतनी
किसी को भी दोष नहीं दे सकते ... एक्सडी ...</v>
      </c>
      <c r="C868" s="1" t="s">
        <v>4</v>
      </c>
      <c r="D868" s="1" t="s">
        <v>5</v>
      </c>
    </row>
    <row r="869" spans="1:4" ht="13.2" x14ac:dyDescent="0.25">
      <c r="A869" s="1" t="s">
        <v>875</v>
      </c>
      <c r="B869" t="str">
        <f ca="1">IFERROR(__xludf.DUMMYFUNCTION("GOOGLETRANSLATE(B869,""en"",""hi"")"),"अच्छा वीडियो दीदी")</f>
        <v>अच्छा वीडियो दीदी</v>
      </c>
      <c r="C869" s="1" t="s">
        <v>4</v>
      </c>
      <c r="D869" s="1" t="s">
        <v>5</v>
      </c>
    </row>
    <row r="870" spans="1:4" ht="13.2" x14ac:dyDescent="0.25">
      <c r="A870" s="1" t="s">
        <v>876</v>
      </c>
      <c r="B870" t="str">
        <f ca="1">IFERROR(__xludf.DUMMYFUNCTION("GOOGLETRANSLATE(B870,""en"",""hi"")"),"इस भाजपा सरकार। लंगड़ा लगता है जब आईटी कार्रवाई के खिलाफ वामपंथी लेने के लिए आता है
LIBTARDS तरह A.ROY, ​​अपने समय देशद्रोही की तरह उसके खिलाफ मजबूत कार्रवाई करने के लिए")</f>
        <v>इस भाजपा सरकार। लंगड़ा लगता है जब आईटी कार्रवाई के खिलाफ वामपंथी लेने के लिए आता है
LIBTARDS तरह A.ROY, ​​अपने समय देशद्रोही की तरह उसके खिलाफ मजबूत कार्रवाई करने के लिए</v>
      </c>
      <c r="C870" s="1" t="s">
        <v>16</v>
      </c>
      <c r="D870" s="1" t="s">
        <v>5</v>
      </c>
    </row>
    <row r="871" spans="1:4" ht="13.2" x14ac:dyDescent="0.25">
      <c r="A871" s="1" t="s">
        <v>877</v>
      </c>
      <c r="B871" t="str">
        <f ca="1">IFERROR(__xludf.DUMMYFUNCTION("GOOGLETRANSLATE(B871,""en"",""hi"")"),"शानदार टिप्पणियों")</f>
        <v>शानदार टिप्पणियों</v>
      </c>
      <c r="C871" s="1" t="s">
        <v>4</v>
      </c>
      <c r="D871" s="1" t="s">
        <v>5</v>
      </c>
    </row>
    <row r="872" spans="1:4" ht="13.2" x14ac:dyDescent="0.25">
      <c r="A872" s="1" t="s">
        <v>878</v>
      </c>
      <c r="B872" t="str">
        <f ca="1">IFERROR(__xludf.DUMMYFUNCTION("GOOGLETRANSLATE(B872,""en"",""hi"")"),"Arundhata रॉय, अशिक्षित जानवर। Kungufu kutta।")</f>
        <v>Arundhata रॉय, अशिक्षित जानवर। Kungufu kutta।</v>
      </c>
      <c r="C872" s="1" t="s">
        <v>4</v>
      </c>
      <c r="D872" s="1" t="s">
        <v>8</v>
      </c>
    </row>
    <row r="873" spans="1:4" ht="13.2" x14ac:dyDescent="0.25">
      <c r="A873" s="1" t="s">
        <v>879</v>
      </c>
      <c r="B873" t="str">
        <f ca="1">IFERROR(__xludf.DUMMYFUNCTION("GOOGLETRANSLATE(B873,""en"",""hi"")"),"अच्छा अभिनय 😂😂😂😂😂😂😂😂😂😂😂😂😂")</f>
        <v>अच्छा अभिनय 😂😂😂😂😂😂😂😂😂😂😂😂😂</v>
      </c>
      <c r="C873" s="1" t="s">
        <v>4</v>
      </c>
      <c r="D873" s="1" t="s">
        <v>5</v>
      </c>
    </row>
    <row r="874" spans="1:4" ht="13.2" x14ac:dyDescent="0.25">
      <c r="A874" s="1" t="s">
        <v>880</v>
      </c>
      <c r="B874" t="str">
        <f ca="1">IFERROR(__xludf.DUMMYFUNCTION("GOOGLETRANSLATE(B874,""en"",""hi"")"),"thankx 😊")</f>
        <v>thankx 😊</v>
      </c>
      <c r="C874" s="1" t="s">
        <v>4</v>
      </c>
      <c r="D874" s="1" t="s">
        <v>5</v>
      </c>
    </row>
    <row r="875" spans="1:4" ht="13.2" x14ac:dyDescent="0.25">
      <c r="A875" s="1" t="s">
        <v>881</v>
      </c>
      <c r="B875" t="str">
        <f ca="1">IFERROR(__xludf.DUMMYFUNCTION("GOOGLETRANSLATE(B875,""en"",""hi"")"),"वह लोगों को भड़काने के लिए जेल में होना चाहिए। वह खतरनाक है")</f>
        <v>वह लोगों को भड़काने के लिए जेल में होना चाहिए। वह खतरनाक है</v>
      </c>
      <c r="C875" s="1" t="s">
        <v>4</v>
      </c>
      <c r="D875" s="1" t="s">
        <v>5</v>
      </c>
    </row>
    <row r="876" spans="1:4" ht="13.2" x14ac:dyDescent="0.25">
      <c r="A876" s="1" t="s">
        <v>882</v>
      </c>
      <c r="B876" t="str">
        <f ca="1">IFERROR(__xludf.DUMMYFUNCTION("GOOGLETRANSLATE(B876,""en"",""hi"")"),"अभय चोमू आयुष्मान हर कॉमेडी कमबख्त में एक ही मध्यम वर्ग पुरुष निभाता है
छोटे से शहर में फिल्म सेट, और वह भी एक ही अभिनय। हो सकता है कि आपको लगता है कि के वायुसेना बदसूरत हैं
क्यों तुम बदसूरत देख अभिनेताओं की तरह")</f>
        <v>अभय चोमू आयुष्मान हर कॉमेडी कमबख्त में एक ही मध्यम वर्ग पुरुष निभाता है
छोटे से शहर में फिल्म सेट, और वह भी एक ही अभिनय। हो सकता है कि आपको लगता है कि के वायुसेना बदसूरत हैं
क्यों तुम बदसूरत देख अभिनेताओं की तरह</v>
      </c>
      <c r="C876" s="1" t="s">
        <v>4</v>
      </c>
      <c r="D876" s="1" t="s">
        <v>5</v>
      </c>
    </row>
    <row r="877" spans="1:4" ht="13.2" x14ac:dyDescent="0.25">
      <c r="A877" s="1" t="s">
        <v>883</v>
      </c>
      <c r="B877" t="str">
        <f ca="1">IFERROR(__xludf.DUMMYFUNCTION("GOOGLETRANSLATE(B877,""en"",""hi"")"),"मोदी स्पष्ट रूप से DECLARED
हर बच्चे को सुन सकते हैं
भारत सभी एक के नागरिक
ओवाइसी और राहुल
उद्देश्य पर बनाने,
और कुत्तों का thse तरह की व्यवस्था पर टीवी सब आते भुगतान कर रहे हैं")</f>
        <v>मोदी स्पष्ट रूप से DECLARED
हर बच्चे को सुन सकते हैं
भारत सभी एक के नागरिक
ओवाइसी और राहुल
उद्देश्य पर बनाने,
और कुत्तों का thse तरह की व्यवस्था पर टीवी सब आते भुगतान कर रहे हैं</v>
      </c>
      <c r="C877" s="1" t="s">
        <v>16</v>
      </c>
      <c r="D877" s="1" t="s">
        <v>5</v>
      </c>
    </row>
    <row r="878" spans="1:4" ht="13.2" x14ac:dyDescent="0.25">
      <c r="A878" s="1" t="s">
        <v>884</v>
      </c>
      <c r="B878" t="str">
        <f ca="1">IFERROR(__xludf.DUMMYFUNCTION("GOOGLETRANSLATE(B878,""en"",""hi"")"),"अगला जोकर")</f>
        <v>अगला जोकर</v>
      </c>
      <c r="C878" s="1" t="s">
        <v>4</v>
      </c>
      <c r="D878" s="1" t="s">
        <v>5</v>
      </c>
    </row>
    <row r="879" spans="1:4" ht="13.2" x14ac:dyDescent="0.25">
      <c r="A879" s="1" t="s">
        <v>885</v>
      </c>
      <c r="B879" t="str">
        <f ca="1">IFERROR(__xludf.DUMMYFUNCTION("GOOGLETRANSLATE(B879,""en"",""hi"")"),"मुझे यकीन है कि कोई भी फिल्म या कहानी लेकिन केवल एक चीज अपने अभिनय है पसंद करती हूँ।")</f>
        <v>मुझे यकीन है कि कोई भी फिल्म या कहानी लेकिन केवल एक चीज अपने अभिनय है पसंद करती हूँ।</v>
      </c>
      <c r="C879" s="1" t="s">
        <v>4</v>
      </c>
      <c r="D879" s="1" t="s">
        <v>5</v>
      </c>
    </row>
    <row r="880" spans="1:4" ht="13.2" x14ac:dyDescent="0.25">
      <c r="A880" s="1" t="s">
        <v>886</v>
      </c>
      <c r="B880" t="str">
        <f ca="1">IFERROR(__xludf.DUMMYFUNCTION("GOOGLETRANSLATE(B880,""en"",""hi"")"),"बहुत अच्छा वीडियो .... बेस्ट ऑफ लक ...")</f>
        <v>बहुत अच्छा वीडियो .... बेस्ट ऑफ लक ...</v>
      </c>
      <c r="C880" s="1" t="s">
        <v>4</v>
      </c>
      <c r="D880" s="1" t="s">
        <v>5</v>
      </c>
    </row>
    <row r="881" spans="1:4" ht="13.2" x14ac:dyDescent="0.25">
      <c r="A881" s="1" t="s">
        <v>887</v>
      </c>
      <c r="B881" t="str">
        <f ca="1">IFERROR(__xludf.DUMMYFUNCTION("GOOGLETRANSLATE(B881,""en"",""hi"")"),"क्यों राजदीप arundhuti रॉय मीडिया का dogalpan.paid मीडिया में आलोचना नहीं कर सकते")</f>
        <v>क्यों राजदीप arundhuti रॉय मीडिया का dogalpan.paid मीडिया में आलोचना नहीं कर सकते</v>
      </c>
      <c r="C881" s="1" t="s">
        <v>16</v>
      </c>
      <c r="D881" s="1" t="s">
        <v>5</v>
      </c>
    </row>
    <row r="882" spans="1:4" ht="13.2" x14ac:dyDescent="0.25">
      <c r="A882" s="1" t="s">
        <v>888</v>
      </c>
      <c r="B882" t="str">
        <f ca="1">IFERROR(__xludf.DUMMYFUNCTION("GOOGLETRANSLATE(B882,""en"",""hi"")"),"असल में वे नकली विचारधारा पर नकली व्यक्ति हैं।")</f>
        <v>असल में वे नकली विचारधारा पर नकली व्यक्ति हैं।</v>
      </c>
      <c r="C882" s="1" t="s">
        <v>4</v>
      </c>
      <c r="D882" s="1" t="s">
        <v>5</v>
      </c>
    </row>
    <row r="883" spans="1:4" ht="13.2" x14ac:dyDescent="0.25">
      <c r="A883" s="1" t="s">
        <v>889</v>
      </c>
      <c r="B883" t="str">
        <f ca="1">IFERROR(__xludf.DUMMYFUNCTION("GOOGLETRANSLATE(B883,""en"",""hi"")"),"ऐसे लोगों को उदार के अन्य नज़र कर रहे हैं। उनके लाखों लोगों को छिपाने के लिए और
के उद्धारक दिखाई
आम जनता।")</f>
        <v>ऐसे लोगों को उदार के अन्य नज़र कर रहे हैं। उनके लाखों लोगों को छिपाने के लिए और
के उद्धारक दिखाई
आम जनता।</v>
      </c>
      <c r="C883" s="1" t="s">
        <v>4</v>
      </c>
      <c r="D883" s="1" t="s">
        <v>5</v>
      </c>
    </row>
    <row r="884" spans="1:4" ht="13.2" x14ac:dyDescent="0.25">
      <c r="A884" s="1" t="s">
        <v>890</v>
      </c>
      <c r="B884" t="str">
        <f ca="1">IFERROR(__xludf.DUMMYFUNCTION("GOOGLETRANSLATE(B884,""en"",""hi"")"),"9382596195")</f>
        <v>9382596195</v>
      </c>
      <c r="C884" s="1" t="s">
        <v>4</v>
      </c>
      <c r="D884" s="1" t="s">
        <v>5</v>
      </c>
    </row>
    <row r="885" spans="1:4" ht="13.2" x14ac:dyDescent="0.25">
      <c r="A885" s="1" t="s">
        <v>891</v>
      </c>
      <c r="B885" t="str">
        <f ca="1">IFERROR(__xludf.DUMMYFUNCTION("GOOGLETRANSLATE(B885,""en"",""hi"")"),"@Silly BrawlerYou .. इस तरह के एक बेकार गधे हैं हर लिंग का सम्मान है
कुछ जो हर किसी को लोगों follow..but चाहिए जैसे आप virus..🖕 हैं")</f>
        <v>@Silly BrawlerYou .. इस तरह के एक बेकार गधे हैं हर लिंग का सम्मान है
कुछ जो हर किसी को लोगों follow..but चाहिए जैसे आप virus..🖕 हैं</v>
      </c>
      <c r="C885" s="1" t="s">
        <v>16</v>
      </c>
      <c r="D885" s="1" t="s">
        <v>8</v>
      </c>
    </row>
    <row r="886" spans="1:4" ht="13.2" x14ac:dyDescent="0.25">
      <c r="A886" s="1" t="s">
        <v>892</v>
      </c>
      <c r="B886" t="str">
        <f ca="1">IFERROR(__xludf.DUMMYFUNCTION("GOOGLETRANSLATE(B886,""en"",""hi"")"),"बिल्कुल सही दोस्त।
लेकिन मैं अपने टी शर्ट पहले की तरह।")</f>
        <v>बिल्कुल सही दोस्त।
लेकिन मैं अपने टी शर्ट पहले की तरह।</v>
      </c>
      <c r="C886" s="1" t="s">
        <v>4</v>
      </c>
      <c r="D886" s="1" t="s">
        <v>5</v>
      </c>
    </row>
    <row r="887" spans="1:4" ht="13.2" x14ac:dyDescent="0.25">
      <c r="A887" s="1" t="s">
        <v>893</v>
      </c>
      <c r="B887" t="str">
        <f ca="1">IFERROR(__xludf.DUMMYFUNCTION("GOOGLETRANSLATE(B887,""en"",""hi"")"),"हाँ गंभीरता से यह पूरी तरह से गलत है ..")</f>
        <v>हाँ गंभीरता से यह पूरी तरह से गलत है ..</v>
      </c>
      <c r="C887" s="1" t="s">
        <v>35</v>
      </c>
      <c r="D887" s="1" t="s">
        <v>5</v>
      </c>
    </row>
    <row r="888" spans="1:4" ht="13.2" x14ac:dyDescent="0.25">
      <c r="A888" s="1" t="s">
        <v>894</v>
      </c>
      <c r="B888" t="str">
        <f ca="1">IFERROR(__xludf.DUMMYFUNCTION("GOOGLETRANSLATE(B888,""en"",""hi"")"),"पहली बार मैं उर वीडियो प्यार nd सोचा 👌👍 अच्छी तरह से कहा 👌")</f>
        <v>पहली बार मैं उर वीडियो प्यार nd सोचा 👌👍 अच्छी तरह से कहा 👌</v>
      </c>
      <c r="C888" s="1" t="s">
        <v>4</v>
      </c>
      <c r="D888" s="1" t="s">
        <v>5</v>
      </c>
    </row>
    <row r="889" spans="1:4" ht="13.2" x14ac:dyDescent="0.25">
      <c r="A889" s="1" t="s">
        <v>895</v>
      </c>
      <c r="B889" t="str">
        <f ca="1">IFERROR(__xludf.DUMMYFUNCTION("GOOGLETRANSLATE(B889,""en"",""hi"")"),"अच्छा वीडियो है")</f>
        <v>अच्छा वीडियो है</v>
      </c>
      <c r="C889" s="1" t="s">
        <v>4</v>
      </c>
      <c r="D889" s="1" t="s">
        <v>5</v>
      </c>
    </row>
    <row r="890" spans="1:4" ht="13.2" x14ac:dyDescent="0.25">
      <c r="A890" s="1" t="s">
        <v>896</v>
      </c>
      <c r="B890" t="str">
        <f ca="1">IFERROR(__xludf.DUMMYFUNCTION("GOOGLETRANSLATE(B890,""en"",""hi"")"),"अब तक मैं इस वीडियो को देखने के बाद मैं इस फिल्म की प्रशंसा की गई थी, लेकिन अब
लगता है कि फिल्म बकवास था। यह एक कमबख्त बुरा कहानी थी। thanx Shwetabh
इस वीडियो के लिए। इसके अलावा, tou Ayushmaan खुराना जैसे नए अभिनेता हैं सही है कि कर रहे हैं
ज्यादा इन कमबख"&amp;"्त बुरा की तुलना में बेहतर ......")</f>
        <v>अब तक मैं इस वीडियो को देखने के बाद मैं इस फिल्म की प्रशंसा की गई थी, लेकिन अब
लगता है कि फिल्म बकवास था। यह एक कमबख्त बुरा कहानी थी। thanx Shwetabh
इस वीडियो के लिए। इसके अलावा, tou Ayushmaan खुराना जैसे नए अभिनेता हैं सही है कि कर रहे हैं
ज्यादा इन कमबख्त बुरा की तुलना में बेहतर ......</v>
      </c>
      <c r="C890" s="1" t="s">
        <v>4</v>
      </c>
      <c r="D890" s="1" t="s">
        <v>5</v>
      </c>
    </row>
    <row r="891" spans="1:4" ht="13.2" x14ac:dyDescent="0.25">
      <c r="A891" s="1" t="s">
        <v>897</v>
      </c>
      <c r="B891" t="str">
        <f ca="1">IFERROR(__xludf.DUMMYFUNCTION("GOOGLETRANSLATE(B891,""en"",""hi"")"),"मुझे परवाह नहीं है अगर अपने बेटे या बेटी समलैंगिक है। यह करने के लिए मेरे लिए मुश्किल होगा
उसे समझ लेकिन मैं प्रबंधित कर सकेंगे। इसके अलावा, अगर मैं उभयलिंगी पत्नी मिल तो मैं खुशी होगी
वह त्रिगुट कोई आपत्ति नहीं होगी। 😁 😁 😁")</f>
        <v>मुझे परवाह नहीं है अगर अपने बेटे या बेटी समलैंगिक है। यह करने के लिए मेरे लिए मुश्किल होगा
उसे समझ लेकिन मैं प्रबंधित कर सकेंगे। इसके अलावा, अगर मैं उभयलिंगी पत्नी मिल तो मैं खुशी होगी
वह त्रिगुट कोई आपत्ति नहीं होगी। 😁 😁 😁</v>
      </c>
      <c r="C891" s="1" t="s">
        <v>4</v>
      </c>
      <c r="D891" s="1" t="s">
        <v>8</v>
      </c>
    </row>
    <row r="892" spans="1:4" ht="13.2" x14ac:dyDescent="0.25">
      <c r="A892" s="1" t="s">
        <v>898</v>
      </c>
      <c r="B892" t="str">
        <f ca="1">IFERROR(__xludf.DUMMYFUNCTION("GOOGLETRANSLATE(B892,""en"",""hi"")"),"प्रथम!!")</f>
        <v>प्रथम!!</v>
      </c>
      <c r="C892" s="1" t="s">
        <v>4</v>
      </c>
      <c r="D892" s="1" t="s">
        <v>5</v>
      </c>
    </row>
    <row r="893" spans="1:4" ht="13.2" x14ac:dyDescent="0.25">
      <c r="A893" s="1" t="s">
        <v>899</v>
      </c>
      <c r="B893" t="str">
        <f ca="1">IFERROR(__xludf.DUMMYFUNCTION("GOOGLETRANSLATE(B893,""en"",""hi"")"),"सभी नई पीढ़ी के लिए महान शिक्षक से एक यू mensutra धन्यवाद
आप उसे फिर की तरह या टिप्पणी को पसंद करते हैं ❤")</f>
        <v>सभी नई पीढ़ी के लिए महान शिक्षक से एक यू mensutra धन्यवाद
आप उसे फिर की तरह या टिप्पणी को पसंद करते हैं ❤</v>
      </c>
      <c r="C893" s="1" t="s">
        <v>4</v>
      </c>
      <c r="D893" s="1" t="s">
        <v>5</v>
      </c>
    </row>
    <row r="894" spans="1:4" ht="13.2" x14ac:dyDescent="0.25">
      <c r="A894" s="1" t="s">
        <v>900</v>
      </c>
      <c r="B894" t="str">
        <f ca="1">IFERROR(__xludf.DUMMYFUNCTION("GOOGLETRANSLATE(B894,""en"",""hi"")"),"समय मुसलमानों की कुल आर्थिक बहिष्कार का आ गया है, उन लोगों से नहीं खरीदते हैं,
वस्तुओं या सेवाओं।
विचारों और कार्यों के वहाँ द्वंद्व अब और अनदेखी नहीं की जानी चाहिए।")</f>
        <v>समय मुसलमानों की कुल आर्थिक बहिष्कार का आ गया है, उन लोगों से नहीं खरीदते हैं,
वस्तुओं या सेवाओं।
विचारों और कार्यों के वहाँ द्वंद्व अब और अनदेखी नहीं की जानी चाहिए।</v>
      </c>
      <c r="C894" s="1" t="s">
        <v>16</v>
      </c>
      <c r="D894" s="1" t="s">
        <v>5</v>
      </c>
    </row>
    <row r="895" spans="1:4" ht="13.2" x14ac:dyDescent="0.25">
      <c r="A895" s="1" t="s">
        <v>901</v>
      </c>
      <c r="B895" t="str">
        <f ca="1">IFERROR(__xludf.DUMMYFUNCTION("GOOGLETRANSLATE(B895,""en"",""hi"")"),"कबीर सिंह समय की बर्बादी है।
बेहतर अनुच्छेद 15 को देखते हैं।")</f>
        <v>कबीर सिंह समय की बर्बादी है।
बेहतर अनुच्छेद 15 को देखते हैं।</v>
      </c>
      <c r="C895" s="1" t="s">
        <v>4</v>
      </c>
      <c r="D895" s="1" t="s">
        <v>5</v>
      </c>
    </row>
    <row r="896" spans="1:4" ht="13.2" x14ac:dyDescent="0.25">
      <c r="A896" s="1" t="s">
        <v>902</v>
      </c>
      <c r="B896" t="str">
        <f ca="1">IFERROR(__xludf.DUMMYFUNCTION("GOOGLETRANSLATE(B896,""en"",""hi"")"),"भारत गेंदों इन और ओवाइसी की तरह लोगों को कुचलने के लिए होना चाहिए। इलेवन से जानें
जिनपिंग।")</f>
        <v>भारत गेंदों इन और ओवाइसी की तरह लोगों को कुचलने के लिए होना चाहिए। इलेवन से जानें
जिनपिंग।</v>
      </c>
      <c r="C896" s="1" t="s">
        <v>4</v>
      </c>
      <c r="D896" s="1" t="s">
        <v>5</v>
      </c>
    </row>
    <row r="897" spans="1:4" ht="13.2" x14ac:dyDescent="0.25">
      <c r="A897" s="1" t="s">
        <v>903</v>
      </c>
      <c r="B897" t="str">
        <f ca="1">IFERROR(__xludf.DUMMYFUNCTION("GOOGLETRANSLATE(B897,""en"",""hi"")"),"मैं उर टी शर्ट प्यार")</f>
        <v>मैं उर टी शर्ट प्यार</v>
      </c>
      <c r="C897" s="1" t="s">
        <v>4</v>
      </c>
      <c r="D897" s="1" t="s">
        <v>5</v>
      </c>
    </row>
    <row r="898" spans="1:4" ht="13.2" x14ac:dyDescent="0.25">
      <c r="A898" s="1" t="s">
        <v>904</v>
      </c>
      <c r="B898" t="str">
        <f ca="1">IFERROR(__xludf.DUMMYFUNCTION("GOOGLETRANSLATE(B898,""en"",""hi"")"),"वास्तव में फिल्म Darr..where की anatgonist से ग्रस्त मामले को लेने
नायिका ... her..assault मारा उसके डंठल her.even than..the स्नेह के साथ चला जाता है
चरमोत्कर्ष पर शाहरुख ... टैब नारीवाद नारीवाद नही था ...")</f>
        <v>वास्तव में फिल्म Darr..where की anatgonist से ग्रस्त मामले को लेने
नायिका ... her..assault मारा उसके डंठल her.even than..the स्नेह के साथ चला जाता है
चरमोत्कर्ष पर शाहरुख ... टैब नारीवाद नारीवाद नही था ...</v>
      </c>
      <c r="C898" s="1" t="s">
        <v>35</v>
      </c>
      <c r="D898" s="1" t="s">
        <v>5</v>
      </c>
    </row>
    <row r="899" spans="1:4" ht="13.2" x14ac:dyDescent="0.25">
      <c r="A899" s="1" t="s">
        <v>905</v>
      </c>
      <c r="B899" t="str">
        <f ca="1">IFERROR(__xludf.DUMMYFUNCTION("GOOGLETRANSLATE(B899,""en"",""hi"")"),"Hahaha ... आप रवि रहे हो Khud KO पर
[03:55] (https://www.youtube.com/watch?v=J2J5ssSP5yQ&amp;t=3m55s) का किरदार निभा रही
निश्चित रूप से कुछ 'प्रगतिशील' और 'आधुनिक' लड़कियों के एक fuckboy है। हालांकि वह
नेतृत्व महिला लेकिन सिर्फ नीचे उसकी वासना शांत करने के लि"&amp;"ए दूसरों को बकवास करने के लिए तैयार प्यार करता है। इसलिए
आप भी सिर्फ एक पुरुष चरित्र के साथ एक ही विचारधारा का समर्थन कर रहे हैं। वाह् भई वाह")</f>
        <v>Hahaha ... आप रवि रहे हो Khud KO पर
[03:55] (https://www.youtube.com/watch?v=J2J5ssSP5yQ&amp;t=3m55s) का किरदार निभा रही
निश्चित रूप से कुछ 'प्रगतिशील' और 'आधुनिक' लड़कियों के एक fuckboy है। हालांकि वह
नेतृत्व महिला लेकिन सिर्फ नीचे उसकी वासना शांत करने के लिए दूसरों को बकवास करने के लिए तैयार प्यार करता है। इसलिए
आप भी सिर्फ एक पुरुष चरित्र के साथ एक ही विचारधारा का समर्थन कर रहे हैं। वाह् भई वाह</v>
      </c>
      <c r="C899" s="1" t="s">
        <v>16</v>
      </c>
      <c r="D899" s="1" t="s">
        <v>8</v>
      </c>
    </row>
    <row r="900" spans="1:4" ht="13.2" x14ac:dyDescent="0.25">
      <c r="A900" s="1" t="s">
        <v>906</v>
      </c>
      <c r="B900" t="str">
        <f ca="1">IFERROR(__xludf.DUMMYFUNCTION("GOOGLETRANSLATE(B900,""en"",""hi"")"),"राजदीप यह कहने के लिए कुछ आसान है, लेकिन आप की गंभीरता को समझना चाहिए
इस तरह issuse")</f>
        <v>राजदीप यह कहने के लिए कुछ आसान है, लेकिन आप की गंभीरता को समझना चाहिए
इस तरह issuse</v>
      </c>
      <c r="C900" s="1" t="s">
        <v>35</v>
      </c>
      <c r="D900" s="1" t="s">
        <v>5</v>
      </c>
    </row>
    <row r="901" spans="1:4" ht="13.2" x14ac:dyDescent="0.25">
      <c r="A901" s="1" t="s">
        <v>907</v>
      </c>
      <c r="B901" t="str">
        <f ca="1">IFERROR(__xludf.DUMMYFUNCTION("GOOGLETRANSLATE(B901,""en"",""hi"")"),"भारत mein प्रहार तक सिनेमा hai, लॉग chutiya बन्ना pasand karte rahenge")</f>
        <v>भारत mein प्रहार तक सिनेमा hai, लॉग chutiya बन्ना pasand karte rahenge</v>
      </c>
      <c r="C901" s="1" t="s">
        <v>4</v>
      </c>
      <c r="D901" s="1" t="s">
        <v>5</v>
      </c>
    </row>
    <row r="902" spans="1:4" ht="13.2" x14ac:dyDescent="0.25">
      <c r="A902" s="1" t="s">
        <v>908</v>
      </c>
      <c r="B902" t="str">
        <f ca="1">IFERROR(__xludf.DUMMYFUNCTION("GOOGLETRANSLATE(B902,""en"",""hi"")"),"अरुंधति रॉय कोई आधार के साथ एक वास्तविक कथा नायिका है")</f>
        <v>अरुंधति रॉय कोई आधार के साथ एक वास्तविक कथा नायिका है</v>
      </c>
      <c r="C902" s="1" t="s">
        <v>4</v>
      </c>
      <c r="D902" s="1" t="s">
        <v>5</v>
      </c>
    </row>
    <row r="903" spans="1:4" ht="13.2" x14ac:dyDescent="0.25">
      <c r="A903" s="1" t="s">
        <v>909</v>
      </c>
      <c r="B903" t="str">
        <f ca="1">IFERROR(__xludf.DUMMYFUNCTION("GOOGLETRANSLATE(B903,""en"",""hi"")"),"यहां तक ​​कि टॉम और जेरी प्रीति से जटिल व्यक्तित्व है वे")</f>
        <v>यहां तक ​​कि टॉम और जेरी प्रीति से जटिल व्यक्तित्व है वे</v>
      </c>
      <c r="C903" s="1" t="s">
        <v>4</v>
      </c>
      <c r="D903" s="1" t="s">
        <v>5</v>
      </c>
    </row>
    <row r="904" spans="1:4" ht="13.2" x14ac:dyDescent="0.25">
      <c r="A904" s="1" t="s">
        <v>910</v>
      </c>
      <c r="B904" t="str">
        <f ca="1">IFERROR(__xludf.DUMMYFUNCTION("GOOGLETRANSLATE(B904,""en"",""hi"")"),"पूरी तरह से सहमत ... भाड़ में जाओ उदारवादी")</f>
        <v>पूरी तरह से सहमत ... भाड़ में जाओ उदारवादी</v>
      </c>
      <c r="C904" s="1" t="s">
        <v>16</v>
      </c>
      <c r="D904" s="1" t="s">
        <v>5</v>
      </c>
    </row>
    <row r="905" spans="1:4" ht="13.2" x14ac:dyDescent="0.25">
      <c r="A905" s="1" t="s">
        <v>911</v>
      </c>
      <c r="B905" t="str">
        <f ca="1">IFERROR(__xludf.DUMMYFUNCTION("GOOGLETRANSLATE(B905,""en"",""hi"")"),"यू आर सभी फिल्मों के महान समीक्षा देना")</f>
        <v>यू आर सभी फिल्मों के महान समीक्षा देना</v>
      </c>
      <c r="C905" s="1" t="s">
        <v>4</v>
      </c>
      <c r="D905" s="1" t="s">
        <v>5</v>
      </c>
    </row>
    <row r="906" spans="1:4" ht="13.2" x14ac:dyDescent="0.25">
      <c r="A906" s="1" t="s">
        <v>912</v>
      </c>
      <c r="B906" t="str">
        <f ca="1">IFERROR(__xludf.DUMMYFUNCTION("GOOGLETRANSLATE(B906,""en"",""hi"")"),"Dangal केवल फिल्म है जो हमें एक संदेश देता है प्रतिबद्धता और कड़ी मेहनत
हमें महिमा लाना होगा .... बहुत प्रेरणादायक फिल्म।")</f>
        <v>Dangal केवल फिल्म है जो हमें एक संदेश देता है प्रतिबद्धता और कड़ी मेहनत
हमें महिमा लाना होगा .... बहुत प्रेरणादायक फिल्म।</v>
      </c>
      <c r="C906" s="1" t="s">
        <v>4</v>
      </c>
      <c r="D906" s="1" t="s">
        <v>5</v>
      </c>
    </row>
    <row r="907" spans="1:4" ht="13.2" x14ac:dyDescent="0.25">
      <c r="A907" s="1" t="s">
        <v>913</v>
      </c>
      <c r="B907" t="str">
        <f ca="1">IFERROR(__xludf.DUMMYFUNCTION("GOOGLETRANSLATE(B907,""en"",""hi"")"),"अरुंधति, एक पागल, छद्म बौद्धिक है अपने धन पर पश्चिमी देशों में रहते हैं, वह
सिर्फ प्रचार भूख लगी है,")</f>
        <v>अरुंधति, एक पागल, छद्म बौद्धिक है अपने धन पर पश्चिमी देशों में रहते हैं, वह
सिर्फ प्रचार भूख लगी है,</v>
      </c>
      <c r="C907" s="1" t="s">
        <v>4</v>
      </c>
      <c r="D907" s="1" t="s">
        <v>5</v>
      </c>
    </row>
    <row r="908" spans="1:4" ht="13.2" x14ac:dyDescent="0.25">
      <c r="A908" s="1" t="s">
        <v>914</v>
      </c>
      <c r="B908" t="str">
        <f ca="1">IFERROR(__xludf.DUMMYFUNCTION("GOOGLETRANSLATE(B908,""en"",""hi"")"),"आप इस वीडियो में कबीर सिंह की तुलना में अधिक मर्दाना लग रहे")</f>
        <v>आप इस वीडियो में कबीर सिंह की तुलना में अधिक मर्दाना लग रहे</v>
      </c>
      <c r="C908" s="1" t="s">
        <v>4</v>
      </c>
      <c r="D908" s="1" t="s">
        <v>5</v>
      </c>
    </row>
    <row r="909" spans="1:4" ht="13.2" x14ac:dyDescent="0.25">
      <c r="A909" s="1" t="s">
        <v>915</v>
      </c>
      <c r="B909" t="str">
        <f ca="1">IFERROR(__xludf.DUMMYFUNCTION("GOOGLETRANSLATE(B909,""en"",""hi"")"),"@Redpill ज्ञान 1: 4 * 🙄")</f>
        <v>@Redpill ज्ञान 1: 4 * 🙄</v>
      </c>
      <c r="C909" s="1" t="s">
        <v>4</v>
      </c>
      <c r="D909" s="1" t="s">
        <v>5</v>
      </c>
    </row>
    <row r="910" spans="1:4" ht="13.2" x14ac:dyDescent="0.25">
      <c r="A910" s="1" t="s">
        <v>916</v>
      </c>
      <c r="B910" t="str">
        <f ca="1">IFERROR(__xludf.DUMMYFUNCTION("GOOGLETRANSLATE(B910,""en"",""hi"")"),"ভগবান আর ভূত বলে কিছু নেই রে পাগলা!
एक डॉक्टर अपने जान बचाई कल्पना कीजिए और फिर आप अपने काल्पनिक दोस्त प्रशंसा आप
भगवान कहते हैं! लगता है कि यह कैसे पागल है! जो लोग इस मैं क्या से उन्हें करने के लिए सुझाव
अब जब भी आप एक रोग ले लिया पर आप केवल विचारों पर भ"&amp;"रोसा करना चाहिए और
प्रार्थना। दवाओं और sciene के लिए कोई ज़रूरत नहीं। ईश्वर महान है ! वह निश्चित रूप से करेंगे
वैज्ञानिक तरीकों से किसी भी मानवीय हस्तक्षेप के बिना आपकी मदद!")</f>
        <v>ভগবান আর ভূত বলে কিছু নেই রে পাগলা!
एक डॉक्टर अपने जान बचाई कल्पना कीजिए और फिर आप अपने काल्पनिक दोस्त प्रशंसा आप
भगवान कहते हैं! लगता है कि यह कैसे पागल है! जो लोग इस मैं क्या से उन्हें करने के लिए सुझाव
अब जब भी आप एक रोग ले लिया पर आप केवल विचारों पर भरोसा करना चाहिए और
प्रार्थना। दवाओं और sciene के लिए कोई ज़रूरत नहीं। ईश्वर महान है ! वह निश्चित रूप से करेंगे
वैज्ञानिक तरीकों से किसी भी मानवीय हस्तक्षेप के बिना आपकी मदद!</v>
      </c>
      <c r="C910" s="1" t="s">
        <v>4</v>
      </c>
      <c r="D910" s="1" t="s">
        <v>5</v>
      </c>
    </row>
    <row r="911" spans="1:4" ht="13.2" x14ac:dyDescent="0.25">
      <c r="A911" s="1" t="s">
        <v>917</v>
      </c>
      <c r="B911" t="str">
        <f ca="1">IFERROR(__xludf.DUMMYFUNCTION("GOOGLETRANSLATE(B911,""en"",""hi"")"),"Bastardized अरुंधति की दुकान को बंद कर दिया तो हताशा में वह burbling है
बकवास")</f>
        <v>Bastardized अरुंधति की दुकान को बंद कर दिया तो हताशा में वह burbling है
बकवास</v>
      </c>
      <c r="C911" s="1" t="s">
        <v>16</v>
      </c>
      <c r="D911" s="1" t="s">
        <v>8</v>
      </c>
    </row>
    <row r="912" spans="1:4" ht="13.2" x14ac:dyDescent="0.25">
      <c r="A912" s="1" t="s">
        <v>918</v>
      </c>
      <c r="B912" t="str">
        <f ca="1">IFERROR(__xludf.DUMMYFUNCTION("GOOGLETRANSLATE(B912,""en"",""hi"")"),"मैं हमेशा इस आदमी की समीक्षा का पालन करें ....")</f>
        <v>मैं हमेशा इस आदमी की समीक्षा का पालन करें ....</v>
      </c>
      <c r="C912" s="1" t="s">
        <v>4</v>
      </c>
      <c r="D912" s="1" t="s">
        <v>5</v>
      </c>
    </row>
    <row r="913" spans="1:4" ht="13.2" x14ac:dyDescent="0.25">
      <c r="A913" s="1" t="s">
        <v>919</v>
      </c>
      <c r="B913" t="str">
        <f ca="1">IFERROR(__xludf.DUMMYFUNCTION("GOOGLETRANSLATE(B913,""en"",""hi"")"),"बिल्कुल सही श्रीमान")</f>
        <v>बिल्कुल सही श्रीमान</v>
      </c>
      <c r="C913" s="1" t="s">
        <v>4</v>
      </c>
      <c r="D913" s="1" t="s">
        <v>5</v>
      </c>
    </row>
    <row r="914" spans="1:4" ht="13.2" x14ac:dyDescent="0.25">
      <c r="A914" s="1" t="s">
        <v>920</v>
      </c>
      <c r="B914" t="str">
        <f ca="1">IFERROR(__xludf.DUMMYFUNCTION("GOOGLETRANSLATE(B914,""en"",""hi"")"),"वह कानून के तहत जेल में बंद किया जाना चाहिए और क्या वह बात कर रही है पूरी तरह से पागल है
और मूर्खतापूर्ण और पूरी तरह से योजना बनाई भाषण, उसकी गिरफ्तारी या इस शैतान निर्वासित")</f>
        <v>वह कानून के तहत जेल में बंद किया जाना चाहिए और क्या वह बात कर रही है पूरी तरह से पागल है
और मूर्खतापूर्ण और पूरी तरह से योजना बनाई भाषण, उसकी गिरफ्तारी या इस शैतान निर्वासित</v>
      </c>
      <c r="C914" s="1" t="s">
        <v>4</v>
      </c>
      <c r="D914" s="1" t="s">
        <v>8</v>
      </c>
    </row>
    <row r="915" spans="1:4" ht="13.2" x14ac:dyDescent="0.25">
      <c r="A915" s="1" t="s">
        <v>921</v>
      </c>
      <c r="B915" t="str">
        <f ca="1">IFERROR(__xludf.DUMMYFUNCTION("GOOGLETRANSLATE(B915,""en"",""hi"")"),"अपने वीडियो को देखने के बाद ही काम बहुत बहुत शुक्रिया सर प्यार")</f>
        <v>अपने वीडियो को देखने के बाद ही काम बहुत बहुत शुक्रिया सर प्यार</v>
      </c>
      <c r="C915" s="1" t="s">
        <v>4</v>
      </c>
      <c r="D915" s="1" t="s">
        <v>5</v>
      </c>
    </row>
    <row r="916" spans="1:4" ht="13.2" x14ac:dyDescent="0.25">
      <c r="A916" s="1" t="s">
        <v>922</v>
      </c>
      <c r="B916" t="str">
        <f ca="1">IFERROR(__xludf.DUMMYFUNCTION("GOOGLETRANSLATE(B916,""en"",""hi"")"),"आप आज सदस्यता रद्द कर दी। पता नहीं था कि आप महिलाओं के प्रति अपमानजनक व्यवहार प्यार
उतना सारा। मैं अपनी पत्नी के लिए दु: खी महसूस करते हैं। यदि आप एक बेटी है, भगवान जानता है कि कैसे आप
उसको दावत दो।")</f>
        <v>आप आज सदस्यता रद्द कर दी। पता नहीं था कि आप महिलाओं के प्रति अपमानजनक व्यवहार प्यार
उतना सारा। मैं अपनी पत्नी के लिए दु: खी महसूस करते हैं। यदि आप एक बेटी है, भगवान जानता है कि कैसे आप
उसको दावत दो।</v>
      </c>
      <c r="C916" s="1" t="s">
        <v>16</v>
      </c>
      <c r="D916" s="1" t="s">
        <v>5</v>
      </c>
    </row>
    <row r="917" spans="1:4" ht="13.2" x14ac:dyDescent="0.25">
      <c r="A917" s="1" t="s">
        <v>923</v>
      </c>
      <c r="B917" t="str">
        <f ca="1">IFERROR(__xludf.DUMMYFUNCTION("GOOGLETRANSLATE(B917,""en"",""hi"")"),"भी धोखेबाज जो उसे पर उसे n ताली को सुनने के उन")</f>
        <v>भी धोखेबाज जो उसे पर उसे n ताली को सुनने के उन</v>
      </c>
      <c r="C917" s="1" t="s">
        <v>4</v>
      </c>
      <c r="D917" s="1" t="s">
        <v>5</v>
      </c>
    </row>
    <row r="918" spans="1:4" ht="13.2" x14ac:dyDescent="0.25">
      <c r="A918" s="1" t="s">
        <v>924</v>
      </c>
      <c r="B918" t="str">
        <f ca="1">IFERROR(__xludf.DUMMYFUNCTION("GOOGLETRANSLATE(B918,""en"",""hi"")"),"मैं तुझ से प्यार करता हूँ")</f>
        <v>मैं तुझ से प्यार करता हूँ</v>
      </c>
      <c r="C918" s="1" t="s">
        <v>4</v>
      </c>
      <c r="D918" s="1" t="s">
        <v>5</v>
      </c>
    </row>
    <row r="919" spans="1:4" ht="13.2" x14ac:dyDescent="0.25">
      <c r="A919" s="1" t="s">
        <v>925</v>
      </c>
      <c r="B919" t="str">
        <f ca="1">IFERROR(__xludf.DUMMYFUNCTION("GOOGLETRANSLATE(B919,""en"",""hi"")"),"कृपया साहब कार्रवाई लो")</f>
        <v>कृपया साहब कार्रवाई लो</v>
      </c>
      <c r="C919" s="1" t="s">
        <v>4</v>
      </c>
      <c r="D919" s="1" t="s">
        <v>5</v>
      </c>
    </row>
    <row r="920" spans="1:4" ht="13.2" x14ac:dyDescent="0.25">
      <c r="A920" s="1" t="s">
        <v>926</v>
      </c>
      <c r="B920" t="str">
        <f ca="1">IFERROR(__xludf.DUMMYFUNCTION("GOOGLETRANSLATE(B920,""en"",""hi"")"),"प्रेम")</f>
        <v>प्रेम</v>
      </c>
      <c r="C920" s="1" t="s">
        <v>4</v>
      </c>
      <c r="D920" s="1" t="s">
        <v>5</v>
      </c>
    </row>
    <row r="921" spans="1:4" ht="13.2" x14ac:dyDescent="0.25">
      <c r="A921" s="1" t="s">
        <v>927</v>
      </c>
      <c r="B921" t="str">
        <f ca="1">IFERROR(__xludf.DUMMYFUNCTION("GOOGLETRANSLATE(B921,""en"",""hi"")"),"आप अपना समय बर्बाद कर रहे हैं, जबकि इस तरह के एक जहरीला महिलाओं के बारे में बात जो
लगता है कि वह ब्रह्मांड, वह है क्या एक बकवास महिलाओं से ऊपर है! ,शे ​​इस
इस देश की कोशिश में रहने वाले इस देशों की संस्था एक मजाक उड़ा नष्ट करने के लिए
लोगों के जनादेश का")</f>
        <v>आप अपना समय बर्बाद कर रहे हैं, जबकि इस तरह के एक जहरीला महिलाओं के बारे में बात जो
लगता है कि वह ब्रह्मांड, वह है क्या एक बकवास महिलाओं से ऊपर है! ,शे ​​इस
इस देश की कोशिश में रहने वाले इस देशों की संस्था एक मजाक उड़ा नष्ट करने के लिए
लोगों के जनादेश का</v>
      </c>
      <c r="C921" s="1" t="s">
        <v>16</v>
      </c>
      <c r="D921" s="1" t="s">
        <v>5</v>
      </c>
    </row>
    <row r="922" spans="1:4" ht="13.2" x14ac:dyDescent="0.25">
      <c r="A922" s="1" t="s">
        <v>928</v>
      </c>
      <c r="B922" t="str">
        <f ca="1">IFERROR(__xludf.DUMMYFUNCTION("GOOGLETRANSLATE(B922,""en"",""hi"")"),"Homusexial angaint हमारे [nature.So] (http://nature.so/) का परिणाम है
उस चीज़ नकारात्मक है ...")</f>
        <v>Homusexial angaint हमारे [nature.So] (http://nature.so/) का परिणाम है
उस चीज़ नकारात्मक है ...</v>
      </c>
      <c r="C922" s="1" t="s">
        <v>4</v>
      </c>
      <c r="D922" s="1" t="s">
        <v>8</v>
      </c>
    </row>
    <row r="923" spans="1:4" ht="13.2" x14ac:dyDescent="0.25">
      <c r="A923" s="1" t="s">
        <v>929</v>
      </c>
      <c r="B923" t="str">
        <f ca="1">IFERROR(__xludf.DUMMYFUNCTION("GOOGLETRANSLATE(B923,""en"",""hi"")"),"Xxxvideo")</f>
        <v>Xxxvideo</v>
      </c>
      <c r="C923" s="1" t="s">
        <v>4</v>
      </c>
      <c r="D923" s="1" t="s">
        <v>5</v>
      </c>
    </row>
    <row r="924" spans="1:4" ht="13.2" x14ac:dyDescent="0.25">
      <c r="A924" s="1" t="s">
        <v>930</v>
      </c>
      <c r="B924" t="str">
        <f ca="1">IFERROR(__xludf.DUMMYFUNCTION("GOOGLETRANSLATE(B924,""en"",""hi"")"),"osm")</f>
        <v>osm</v>
      </c>
      <c r="C924" s="1" t="s">
        <v>4</v>
      </c>
      <c r="D924" s="1" t="s">
        <v>5</v>
      </c>
    </row>
    <row r="925" spans="1:4" ht="13.2" x14ac:dyDescent="0.25">
      <c r="A925" s="1" t="s">
        <v>931</v>
      </c>
      <c r="B925" t="str">
        <f ca="1">IFERROR(__xludf.DUMMYFUNCTION("GOOGLETRANSLATE(B925,""en"",""hi"")"),"7 लाख 50 हजारों ग्राहकों के लिए बधाई swetabh भाई")</f>
        <v>7 लाख 50 हजारों ग्राहकों के लिए बधाई swetabh भाई</v>
      </c>
      <c r="C925" s="1" t="s">
        <v>4</v>
      </c>
      <c r="D925" s="1" t="s">
        <v>5</v>
      </c>
    </row>
    <row r="926" spans="1:4" ht="13.2" x14ac:dyDescent="0.25">
      <c r="A926" s="1" t="s">
        <v>932</v>
      </c>
      <c r="B926" t="str">
        <f ca="1">IFERROR(__xludf.DUMMYFUNCTION("GOOGLETRANSLATE(B926,""en"",""hi"")"),"@ जॉन सीना मैं तुम्हारी सबसे बड़ी प्रशंसक हूँ
ओह खेद है कि आपको नकली कर रहे हैं !! 🤣🤣🤣🤣🤣🤣🤣")</f>
        <v>@ जॉन सीना मैं तुम्हारी सबसे बड़ी प्रशंसक हूँ
ओह खेद है कि आपको नकली कर रहे हैं !! 🤣🤣🤣🤣🤣🤣🤣</v>
      </c>
      <c r="C926" s="1" t="s">
        <v>4</v>
      </c>
      <c r="D926" s="1" t="s">
        <v>5</v>
      </c>
    </row>
    <row r="927" spans="1:4" ht="13.2" x14ac:dyDescent="0.25">
      <c r="A927" s="1" t="s">
        <v>933</v>
      </c>
      <c r="B927" t="str">
        <f ca="1">IFERROR(__xludf.DUMMYFUNCTION("GOOGLETRANSLATE(B927,""en"",""hi"")"),"वे लाइव करने के लिए कोई अधिकार नहीं है")</f>
        <v>वे लाइव करने के लिए कोई अधिकार नहीं है</v>
      </c>
      <c r="C927" s="1" t="s">
        <v>35</v>
      </c>
      <c r="D927" s="1" t="s">
        <v>5</v>
      </c>
    </row>
    <row r="928" spans="1:4" ht="13.2" x14ac:dyDescent="0.25">
      <c r="A928" s="1" t="s">
        <v>934</v>
      </c>
      <c r="B928" t="str">
        <f ca="1">IFERROR(__xludf.DUMMYFUNCTION("GOOGLETRANSLATE(B928,""en"",""hi"")"),"Arrey यार उसकी professio अल जीवन चला गया है ... suspended..so नहीं होने के बाद भी 5 साल
बड़ा अस्पताल उसे किराया होगा कोई महत्व का है कि ..is? उनके होने के लिए भाग्यशाली था
जिंदा उनके स्वास्थ्य अप खिलवाड़ के बाद ... उनका परिवार उन्हें बाहर किक ... कोई
परिण"&amp;"ाम?")</f>
        <v>Arrey यार उसकी professio अल जीवन चला गया है ... suspended..so नहीं होने के बाद भी 5 साल
बड़ा अस्पताल उसे किराया होगा कोई महत्व का है कि ..is? उनके होने के लिए भाग्यशाली था
जिंदा उनके स्वास्थ्य अप खिलवाड़ के बाद ... उनका परिवार उन्हें बाहर किक ... कोई
परिणाम?</v>
      </c>
      <c r="C928" s="1" t="s">
        <v>4</v>
      </c>
      <c r="D928" s="1" t="s">
        <v>5</v>
      </c>
    </row>
    <row r="929" spans="1:4" ht="13.2" x14ac:dyDescent="0.25">
      <c r="A929" s="1" t="s">
        <v>935</v>
      </c>
      <c r="B929" t="str">
        <f ca="1">IFERROR(__xludf.DUMMYFUNCTION("GOOGLETRANSLATE(B929,""en"",""hi"")"),"हम पुरुषों की जरूरत है हमें डिक सेना में बेवकूफों चाट नहीं की रक्षा के लिए")</f>
        <v>हम पुरुषों की जरूरत है हमें डिक सेना में बेवकूफों चाट नहीं की रक्षा के लिए</v>
      </c>
      <c r="C929" s="1" t="s">
        <v>4</v>
      </c>
      <c r="D929" s="1" t="s">
        <v>8</v>
      </c>
    </row>
    <row r="930" spans="1:4" ht="13.2" x14ac:dyDescent="0.25">
      <c r="A930" s="1" t="s">
        <v>936</v>
      </c>
      <c r="B930" t="str">
        <f ca="1">IFERROR(__xludf.DUMMYFUNCTION("GOOGLETRANSLATE(B930,""en"",""hi"")"),"क्या समानता के बारे में?")</f>
        <v>क्या समानता के बारे में?</v>
      </c>
      <c r="C930" s="1" t="s">
        <v>4</v>
      </c>
      <c r="D930" s="1" t="s">
        <v>5</v>
      </c>
    </row>
    <row r="931" spans="1:4" ht="13.2" x14ac:dyDescent="0.25">
      <c r="A931" s="1" t="s">
        <v>937</v>
      </c>
      <c r="B931" t="str">
        <f ca="1">IFERROR(__xludf.DUMMYFUNCTION("GOOGLETRANSLATE(B931,""en"",""hi"")"),"~ उछाल ~")</f>
        <v>~ उछाल ~</v>
      </c>
      <c r="C931" s="1" t="s">
        <v>4</v>
      </c>
      <c r="D931" s="1" t="s">
        <v>5</v>
      </c>
    </row>
    <row r="932" spans="1:4" ht="13.2" x14ac:dyDescent="0.25">
      <c r="A932" s="1" t="s">
        <v>938</v>
      </c>
      <c r="B932" t="str">
        <f ca="1">IFERROR(__xludf.DUMMYFUNCTION("GOOGLETRANSLATE(B932,""en"",""hi"")"),"आप wrighte हैं")</f>
        <v>आप wrighte हैं</v>
      </c>
      <c r="C932" s="1" t="s">
        <v>4</v>
      </c>
      <c r="D932" s="1" t="s">
        <v>5</v>
      </c>
    </row>
    <row r="933" spans="1:4" ht="13.2" x14ac:dyDescent="0.25">
      <c r="A933" s="1" t="s">
        <v>939</v>
      </c>
      <c r="B933" t="str">
        <f ca="1">IFERROR(__xludf.DUMMYFUNCTION("GOOGLETRANSLATE(B933,""en"",""hi"")"),"यू कुछ तटस्थ पत्रकार के साथ चर्चा नहीं कर सकते। राजदीप निश्चित रूप से एजेंडे n u है
जो एक पता है।")</f>
        <v>यू कुछ तटस्थ पत्रकार के साथ चर्चा नहीं कर सकते। राजदीप निश्चित रूप से एजेंडे n u है
जो एक पता है।</v>
      </c>
      <c r="C933" s="1" t="s">
        <v>35</v>
      </c>
      <c r="D933" s="1" t="s">
        <v>5</v>
      </c>
    </row>
    <row r="934" spans="1:4" ht="13.2" x14ac:dyDescent="0.25">
      <c r="A934" s="1" t="s">
        <v>940</v>
      </c>
      <c r="B934" t="str">
        <f ca="1">IFERROR(__xludf.DUMMYFUNCTION("GOOGLETRANSLATE(B934,""en"",""hi"")"),"Wow😂😂😂😂")</f>
        <v>Wow😂😂😂😂</v>
      </c>
      <c r="C934" s="1" t="s">
        <v>4</v>
      </c>
      <c r="D934" s="1" t="s">
        <v>5</v>
      </c>
    </row>
    <row r="935" spans="1:4" ht="13.2" x14ac:dyDescent="0.25">
      <c r="A935" s="1" t="s">
        <v>941</v>
      </c>
      <c r="B935" t="str">
        <f ca="1">IFERROR(__xludf.DUMMYFUNCTION("GOOGLETRANSLATE(B935,""en"",""hi"")"),"रंगा बिल्ला क्रूर था।
यही बात जन स्तर पर देश में हो रहा है।")</f>
        <v>रंगा बिल्ला क्रूर था।
यही बात जन स्तर पर देश में हो रहा है।</v>
      </c>
      <c r="C935" s="1" t="s">
        <v>4</v>
      </c>
      <c r="D935" s="1" t="s">
        <v>5</v>
      </c>
    </row>
    <row r="936" spans="1:4" ht="13.2" x14ac:dyDescent="0.25">
      <c r="A936" s="1" t="s">
        <v>942</v>
      </c>
      <c r="B936" t="str">
        <f ca="1">IFERROR(__xludf.DUMMYFUNCTION("GOOGLETRANSLATE(B936,""en"",""hi"")"),"लड़की का हिस्सा अंत में सबसे अच्छा है")</f>
        <v>लड़की का हिस्सा अंत में सबसे अच्छा है</v>
      </c>
      <c r="C936" s="1" t="s">
        <v>4</v>
      </c>
      <c r="D936" s="1" t="s">
        <v>5</v>
      </c>
    </row>
    <row r="937" spans="1:4" ht="13.2" x14ac:dyDescent="0.25">
      <c r="A937" s="1" t="s">
        <v>943</v>
      </c>
      <c r="B937" t="str">
        <f ca="1">IFERROR(__xludf.DUMMYFUNCTION("GOOGLETRANSLATE(B937,""en"",""hi"")"),"अच्छी तरह से वह निश्चित रूप से angrezi kutta है")</f>
        <v>अच्छी तरह से वह निश्चित रूप से angrezi kutta है</v>
      </c>
      <c r="C937" s="1" t="s">
        <v>16</v>
      </c>
      <c r="D937" s="1" t="s">
        <v>5</v>
      </c>
    </row>
    <row r="938" spans="1:4" ht="13.2" x14ac:dyDescent="0.25">
      <c r="A938" s="1" t="s">
        <v>944</v>
      </c>
      <c r="B938" t="str">
        <f ca="1">IFERROR(__xludf.DUMMYFUNCTION("GOOGLETRANSLATE(B938,""en"",""hi"")"),"सड़क की लड़ाई। तुम सीखना चाहते हैं, कैसे बहस को यह सुन सकते हैं।")</f>
        <v>सड़क की लड़ाई। तुम सीखना चाहते हैं, कैसे बहस को यह सुन सकते हैं।</v>
      </c>
      <c r="C938" s="1" t="s">
        <v>4</v>
      </c>
      <c r="D938" s="1" t="s">
        <v>5</v>
      </c>
    </row>
    <row r="939" spans="1:4" ht="13.2" x14ac:dyDescent="0.25">
      <c r="A939" s="1" t="s">
        <v>945</v>
      </c>
      <c r="B939" t="str">
        <f ca="1">IFERROR(__xludf.DUMMYFUNCTION("GOOGLETRANSLATE(B939,""en"",""hi"")"),"आप इन वीडियो बनाकर अधिक विनम्र होना करने के लिए जा रहे हैं?")</f>
        <v>आप इन वीडियो बनाकर अधिक विनम्र होना करने के लिए जा रहे हैं?</v>
      </c>
      <c r="C939" s="1" t="s">
        <v>4</v>
      </c>
      <c r="D939" s="1" t="s">
        <v>5</v>
      </c>
    </row>
    <row r="940" spans="1:4" ht="13.2" x14ac:dyDescent="0.25">
      <c r="A940" s="1" t="s">
        <v>946</v>
      </c>
      <c r="B940" t="str">
        <f ca="1">IFERROR(__xludf.DUMMYFUNCTION("GOOGLETRANSLATE(B940,""en"",""hi"")"),"यह 377 4r लड़के के नहीं है।")</f>
        <v>यह 377 4r लड़के के नहीं है।</v>
      </c>
      <c r="C940" s="1" t="s">
        <v>4</v>
      </c>
      <c r="D940" s="1" t="s">
        <v>5</v>
      </c>
    </row>
    <row r="941" spans="1:4" ht="13.2" x14ac:dyDescent="0.25">
      <c r="A941" s="1" t="s">
        <v>947</v>
      </c>
      <c r="B941" t="str">
        <f ca="1">IFERROR(__xludf.DUMMYFUNCTION("GOOGLETRANSLATE(B941,""en"",""hi"")"),"अगर वह से महत्वपूर्ण नहीं है किया गया बेवकूफ रॉय पर उसके टिप्पणी rokus बना सकते हैं
क्यों इतना महत्व देना
मुझे लगता है यह है टीआरपी के बारे में सब तो टीवी कहानियों बेच सकते हैं")</f>
        <v>अगर वह से महत्वपूर्ण नहीं है किया गया बेवकूफ रॉय पर उसके टिप्पणी rokus बना सकते हैं
क्यों इतना महत्व देना
मुझे लगता है यह है टीआरपी के बारे में सब तो टीवी कहानियों बेच सकते हैं</v>
      </c>
      <c r="C941" s="1" t="s">
        <v>4</v>
      </c>
      <c r="D941" s="1" t="s">
        <v>5</v>
      </c>
    </row>
    <row r="942" spans="1:4" ht="13.2" x14ac:dyDescent="0.25">
      <c r="A942" s="1" t="s">
        <v>948</v>
      </c>
      <c r="B942" t="str">
        <f ca="1">IFERROR(__xludf.DUMMYFUNCTION("GOOGLETRANSLATE(B942,""en"",""hi"")"),"1765401477")</f>
        <v>1765401477</v>
      </c>
      <c r="C942" s="1" t="s">
        <v>4</v>
      </c>
      <c r="D942" s="1" t="s">
        <v>5</v>
      </c>
    </row>
    <row r="943" spans="1:4" ht="13.2" x14ac:dyDescent="0.25">
      <c r="A943" s="1" t="s">
        <v>949</v>
      </c>
      <c r="B943" t="str">
        <f ca="1">IFERROR(__xludf.DUMMYFUNCTION("GOOGLETRANSLATE(B943,""en"",""hi"")"),"सेक्सी porimoni")</f>
        <v>सेक्सी porimoni</v>
      </c>
      <c r="C943" s="1" t="s">
        <v>4</v>
      </c>
      <c r="D943" s="1" t="s">
        <v>8</v>
      </c>
    </row>
    <row r="944" spans="1:4" ht="13.2" x14ac:dyDescent="0.25">
      <c r="A944" s="1" t="s">
        <v>950</v>
      </c>
      <c r="B944" t="str">
        <f ca="1">IFERROR(__xludf.DUMMYFUNCTION("GOOGLETRANSLATE(B944,""en"",""hi"")"),"जाने के लिए रास्ता! मैं तुम्हें सलाम करता हूं! भारतीय गणतंत्र और तथाकथित लोकतंत्र नहीं कर सकते
पुरुषों के साथ न्याय दे। वे लाड़ महिलाओं और मेकअप पुरुषों दास करना चाहते हैं! यह है
केवल जवाब। महिलाओं पीड़ा का स्वाद लेते हैं।")</f>
        <v>जाने के लिए रास्ता! मैं तुम्हें सलाम करता हूं! भारतीय गणतंत्र और तथाकथित लोकतंत्र नहीं कर सकते
पुरुषों के साथ न्याय दे। वे लाड़ महिलाओं और मेकअप पुरुषों दास करना चाहते हैं! यह है
केवल जवाब। महिलाओं पीड़ा का स्वाद लेते हैं।</v>
      </c>
      <c r="C944" s="1" t="s">
        <v>4</v>
      </c>
      <c r="D944" s="1" t="s">
        <v>5</v>
      </c>
    </row>
    <row r="945" spans="1:4" ht="13.2" x14ac:dyDescent="0.25">
      <c r="A945" s="1" t="s">
        <v>951</v>
      </c>
      <c r="B945" t="str">
        <f ca="1">IFERROR(__xludf.DUMMYFUNCTION("GOOGLETRANSLATE(B945,""en"",""hi"")"),"के रूप में मुझे लगा कि जब मैं इस फिल्म देखी अंत में कोई एक ही महसूस किया।")</f>
        <v>के रूप में मुझे लगा कि जब मैं इस फिल्म देखी अंत में कोई एक ही महसूस किया।</v>
      </c>
      <c r="C945" s="1" t="s">
        <v>4</v>
      </c>
      <c r="D945" s="1" t="s">
        <v>5</v>
      </c>
    </row>
    <row r="946" spans="1:4" ht="13.2" x14ac:dyDescent="0.25">
      <c r="A946" s="1" t="s">
        <v>952</v>
      </c>
      <c r="B946" t="str">
        <f ca="1">IFERROR(__xludf.DUMMYFUNCTION("GOOGLETRANSLATE(B946,""en"",""hi"")"),"कोई भी समलैंगिक या समलैंगिक है ..... यह सिर्फ अपनी सोच है ... सब के बाद")</f>
        <v>कोई भी समलैंगिक या समलैंगिक है ..... यह सिर्फ अपनी सोच है ... सब के बाद</v>
      </c>
      <c r="C946" s="1" t="s">
        <v>4</v>
      </c>
      <c r="D946" s="1" t="s">
        <v>5</v>
      </c>
    </row>
    <row r="947" spans="1:4" ht="13.2" x14ac:dyDescent="0.25">
      <c r="A947" s="1" t="s">
        <v>953</v>
      </c>
      <c r="B947" t="str">
        <f ca="1">IFERROR(__xludf.DUMMYFUNCTION("GOOGLETRANSLATE(B947,""en"",""hi"")"),"भाई मैं ताशकंत फ़ाइलें पर आपकी समीक्षा देखना चाहेंगे। यह बहुत अच्छा है
आधारित फिल्म के लिए अनुसंधान।")</f>
        <v>भाई मैं ताशकंत फ़ाइलें पर आपकी समीक्षा देखना चाहेंगे। यह बहुत अच्छा है
आधारित फिल्म के लिए अनुसंधान।</v>
      </c>
      <c r="C947" s="1" t="s">
        <v>4</v>
      </c>
      <c r="D947" s="1" t="s">
        <v>5</v>
      </c>
    </row>
    <row r="948" spans="1:4" ht="13.2" x14ac:dyDescent="0.25">
      <c r="A948" s="1" t="s">
        <v>954</v>
      </c>
      <c r="B948" t="str">
        <f ca="1">IFERROR(__xludf.DUMMYFUNCTION("GOOGLETRANSLATE(B948,""en"",""hi"")"),"हम और अधिक जहांगीर की वरना सरकार 498 ए जमानती नहीं होगा की जरूरत है।")</f>
        <v>हम और अधिक जहांगीर की वरना सरकार 498 ए जमानती नहीं होगा की जरूरत है।</v>
      </c>
      <c r="C948" s="1" t="s">
        <v>4</v>
      </c>
      <c r="D948" s="1" t="s">
        <v>5</v>
      </c>
    </row>
    <row r="949" spans="1:4" ht="13.2" x14ac:dyDescent="0.25">
      <c r="A949" s="1" t="s">
        <v>955</v>
      </c>
      <c r="B949" t="str">
        <f ca="1">IFERROR(__xludf.DUMMYFUNCTION("GOOGLETRANSLATE(B949,""en"",""hi"")"),"ओह यकीन है कि यह भारत स्वांग धर्मनिरपेक्षता और लोकतंत्र अवगत कराया गया है। आप सांप कहते हैं?
यह वास्तव में दुनिया में भारत के राक्षसी फासीवादी अवगत कराया गया है। आपको पता है
अब वे कौन हैं। कैसे घृणित और भ्रामक और उग्रवादी बाहर ढूँढने में विश्व
और झूठ से भ"&amp;"रा यह भारत शासन और उसके समर्थकों हैं")</f>
        <v>ओह यकीन है कि यह भारत स्वांग धर्मनिरपेक्षता और लोकतंत्र अवगत कराया गया है। आप सांप कहते हैं?
यह वास्तव में दुनिया में भारत के राक्षसी फासीवादी अवगत कराया गया है। आपको पता है
अब वे कौन हैं। कैसे घृणित और भ्रामक और उग्रवादी बाहर ढूँढने में विश्व
और झूठ से भरा यह भारत शासन और उसके समर्थकों हैं</v>
      </c>
      <c r="C949" s="1" t="s">
        <v>4</v>
      </c>
      <c r="D949" s="1" t="s">
        <v>5</v>
      </c>
    </row>
    <row r="950" spans="1:4" ht="13.2" x14ac:dyDescent="0.25">
      <c r="A950" s="1" t="s">
        <v>956</v>
      </c>
      <c r="B950" t="str">
        <f ca="1">IFERROR(__xludf.DUMMYFUNCTION("GOOGLETRANSLATE(B950,""en"",""hi"")"),"वे सब के सब यूट्यूब पर मुक्त करने के लिए उपलब्ध हैं और यह कि भारतीयों शर्म की बात है
बल्कि पर Tumbbad को देखने के लिए हर किसी को पूछ से YouTube पर अपलोड कर रहे हैं
अमेजॉन प्राइम।")</f>
        <v>वे सब के सब यूट्यूब पर मुक्त करने के लिए उपलब्ध हैं और यह कि भारतीयों शर्म की बात है
बल्कि पर Tumbbad को देखने के लिए हर किसी को पूछ से YouTube पर अपलोड कर रहे हैं
अमेजॉन प्राइम।</v>
      </c>
      <c r="C950" s="1" t="s">
        <v>4</v>
      </c>
      <c r="D950" s="1" t="s">
        <v>5</v>
      </c>
    </row>
    <row r="951" spans="1:4" ht="13.2" x14ac:dyDescent="0.25">
      <c r="A951" s="1" t="s">
        <v>957</v>
      </c>
      <c r="B951" t="str">
        <f ca="1">IFERROR(__xludf.DUMMYFUNCTION("GOOGLETRANSLATE(B951,""en"",""hi"")"),"इस बनाने के लिए धन्यवाद भाई")</f>
        <v>इस बनाने के लिए धन्यवाद भाई</v>
      </c>
      <c r="C951" s="1" t="s">
        <v>4</v>
      </c>
      <c r="D951" s="1" t="s">
        <v>5</v>
      </c>
    </row>
    <row r="952" spans="1:4" ht="13.2" x14ac:dyDescent="0.25">
      <c r="A952" s="1" t="s">
        <v>958</v>
      </c>
      <c r="B952" t="str">
        <f ca="1">IFERROR(__xludf.DUMMYFUNCTION("GOOGLETRANSLATE(B952,""en"",""hi"")"),"देख भाई Sohum शाह की Tumbbad, thesus के जहाज और एक लघु फिल्म कहा जाता है नई
Borns। यह फिल्मों के अपने प्रकार है और यह अत्यंत क्योंकि कोई भी underrated है
वास्तव में के रूप में भारतीयों अच्छा सिनेमा का समर्थन कभी नहीं इन फिल्मों को देखने के लिए चला गया। **"&amp;" ये
फिल्मों डॉन 'टी आइटम songs😂 ** Sohum शाह बहुत underrated है।")</f>
        <v>देख भाई Sohum शाह की Tumbbad, thesus के जहाज और एक लघु फिल्म कहा जाता है नई
Borns। यह फिल्मों के अपने प्रकार है और यह अत्यंत क्योंकि कोई भी underrated है
वास्तव में के रूप में भारतीयों अच्छा सिनेमा का समर्थन कभी नहीं इन फिल्मों को देखने के लिए चला गया। ** ये
फिल्मों डॉन 'टी आइटम songs😂 ** Sohum शाह बहुत underrated है।</v>
      </c>
      <c r="C952" s="1" t="s">
        <v>4</v>
      </c>
      <c r="D952" s="1" t="s">
        <v>5</v>
      </c>
    </row>
    <row r="953" spans="1:4" ht="13.2" x14ac:dyDescent="0.25">
      <c r="A953" s="1" t="s">
        <v>959</v>
      </c>
      <c r="B953" t="str">
        <f ca="1">IFERROR(__xludf.DUMMYFUNCTION("GOOGLETRANSLATE(B953,""en"",""hi"")"),"कस्तूरी उसके जीवन में ईसाई धर्म का बहुत गहरा प्रभाव पड़ता है। प्रमुदित
क्रिसमस, शांति पृथ्वी पर हो जब आप काफी होगा।")</f>
        <v>कस्तूरी उसके जीवन में ईसाई धर्म का बहुत गहरा प्रभाव पड़ता है। प्रमुदित
क्रिसमस, शांति पृथ्वी पर हो जब आप काफी होगा।</v>
      </c>
      <c r="C953" s="1" t="s">
        <v>4</v>
      </c>
      <c r="D953" s="1" t="s">
        <v>5</v>
      </c>
    </row>
    <row r="954" spans="1:4" ht="13.2" x14ac:dyDescent="0.25">
      <c r="A954" s="1" t="s">
        <v>960</v>
      </c>
      <c r="B954" t="str">
        <f ca="1">IFERROR(__xludf.DUMMYFUNCTION("GOOGLETRANSLATE(B954,""en"",""hi"")"),"हाय भाई मैं असम गुवाहाटी मैं इस प्यार अपने वीडियो से कर रहा हूँ।")</f>
        <v>हाय भाई मैं असम गुवाहाटी मैं इस प्यार अपने वीडियो से कर रहा हूँ।</v>
      </c>
      <c r="C954" s="1" t="s">
        <v>4</v>
      </c>
      <c r="D954" s="1" t="s">
        <v>5</v>
      </c>
    </row>
    <row r="955" spans="1:4" ht="13.2" x14ac:dyDescent="0.25">
      <c r="A955" s="1" t="s">
        <v>961</v>
      </c>
      <c r="B955" t="str">
        <f ca="1">IFERROR(__xludf.DUMMYFUNCTION("GOOGLETRANSLATE(B955,""en"",""hi"")"),"मैं ranu बकवास करना चाहते हैं")</f>
        <v>मैं ranu बकवास करना चाहते हैं</v>
      </c>
      <c r="C955" s="1" t="s">
        <v>16</v>
      </c>
      <c r="D955" s="1" t="s">
        <v>5</v>
      </c>
    </row>
    <row r="956" spans="1:4" ht="13.2" x14ac:dyDescent="0.25">
      <c r="A956" s="1" t="s">
        <v>962</v>
      </c>
      <c r="B956" t="str">
        <f ca="1">IFERROR(__xludf.DUMMYFUNCTION("GOOGLETRANSLATE(B956,""en"",""hi"")"),"👞👞👞👞👞👞👞 उसके लिए")</f>
        <v>👞👞👞👞👞👞👞 उसके लिए</v>
      </c>
      <c r="C956" s="1" t="s">
        <v>4</v>
      </c>
      <c r="D956" s="1" t="s">
        <v>5</v>
      </c>
    </row>
    <row r="957" spans="1:4" ht="13.2" x14ac:dyDescent="0.25">
      <c r="A957" s="1" t="s">
        <v>963</v>
      </c>
      <c r="B957" t="str">
        <f ca="1">IFERROR(__xludf.DUMMYFUNCTION("GOOGLETRANSLATE(B957,""en"",""hi"")"),"यह आदमी भी उदार और fiminism का अर्थ नहीं जानता है।")</f>
        <v>यह आदमी भी उदार और fiminism का अर्थ नहीं जानता है।</v>
      </c>
      <c r="C957" s="1" t="s">
        <v>35</v>
      </c>
      <c r="D957" s="1" t="s">
        <v>5</v>
      </c>
    </row>
    <row r="958" spans="1:4" ht="13.2" x14ac:dyDescent="0.25">
      <c r="A958" s="1" t="s">
        <v>964</v>
      </c>
      <c r="B958" t="str">
        <f ca="1">IFERROR(__xludf.DUMMYFUNCTION("GOOGLETRANSLATE(B958,""en"",""hi"")"),"सजा दोनों लिंगों के लिए बराबर होना चाहिए। यह सच है समानता।")</f>
        <v>सजा दोनों लिंगों के लिए बराबर होना चाहिए। यह सच है समानता।</v>
      </c>
      <c r="C958" s="1" t="s">
        <v>4</v>
      </c>
      <c r="D958" s="1" t="s">
        <v>5</v>
      </c>
    </row>
    <row r="959" spans="1:4" ht="13.2" x14ac:dyDescent="0.25">
      <c r="A959" s="1" t="s">
        <v>965</v>
      </c>
      <c r="B959" t="str">
        <f ca="1">IFERROR(__xludf.DUMMYFUNCTION("GOOGLETRANSLATE(B959,""en"",""hi"")"),"मैं हमेशा नारीवाद 👍i केवल 4 अधिक शॉट में से एक एपि घड़ी के खिलाफ हूँ। इसके अखरोट
और केवल उपज सेक्स nthg किसी और मैं सेक्स के खिलाफ नहीं हूँ लेकिन जिस तरह से मैं प्रतिनिधित्व किया
बस 🤬well यू किया नफरत अधिक r और इस 🤣🤣🤣anyway अच्छा पर घ hehe")</f>
        <v>मैं हमेशा नारीवाद 👍i केवल 4 अधिक शॉट में से एक एपि घड़ी के खिलाफ हूँ। इसके अखरोट
और केवल उपज सेक्स nthg किसी और मैं सेक्स के खिलाफ नहीं हूँ लेकिन जिस तरह से मैं प्रतिनिधित्व किया
बस 🤬well यू किया नफरत अधिक r और इस 🤣🤣🤣anyway अच्छा पर घ hehe</v>
      </c>
      <c r="C959" s="1" t="s">
        <v>16</v>
      </c>
      <c r="D959" s="1" t="s">
        <v>5</v>
      </c>
    </row>
    <row r="960" spans="1:4" ht="13.2" x14ac:dyDescent="0.25">
      <c r="A960" s="1" t="s">
        <v>966</v>
      </c>
      <c r="B960" t="str">
        <f ca="1">IFERROR(__xludf.DUMMYFUNCTION("GOOGLETRANSLATE(B960,""en"",""hi"")"),"यह बेवकूफ भी नारीवाद का अर्थ पता नहीं है ..
उसकी टी-शर्ट पर पहले देखो कि वह पहने हुए ... के बारे में यह मूर्ख वार्ता
नारीवाद ... चुटिया 🤣🤣")</f>
        <v>यह बेवकूफ भी नारीवाद का अर्थ पता नहीं है ..
उसकी टी-शर्ट पर पहले देखो कि वह पहने हुए ... के बारे में यह मूर्ख वार्ता
नारीवाद ... चुटिया 🤣🤣</v>
      </c>
      <c r="C960" s="1" t="s">
        <v>16</v>
      </c>
      <c r="D960" s="1" t="s">
        <v>5</v>
      </c>
    </row>
    <row r="961" spans="1:4" ht="13.2" x14ac:dyDescent="0.25">
      <c r="A961" s="1" t="s">
        <v>967</v>
      </c>
      <c r="B961" t="str">
        <f ca="1">IFERROR(__xludf.DUMMYFUNCTION("GOOGLETRANSLATE(B961,""en"",""hi"")"),"ओमान से बधाई")</f>
        <v>ओमान से बधाई</v>
      </c>
      <c r="C961" s="1" t="s">
        <v>4</v>
      </c>
      <c r="D961" s="1" t="s">
        <v>5</v>
      </c>
    </row>
    <row r="962" spans="1:4" ht="13.2" x14ac:dyDescent="0.25">
      <c r="A962" s="1" t="s">
        <v>968</v>
      </c>
      <c r="B962" t="str">
        <f ca="1">IFERROR(__xludf.DUMMYFUNCTION("GOOGLETRANSLATE(B962,""en"",""hi"")"),"फ्लाविया और नेहा कानून की एबीसीडी नहीं जानता है। बकवास करना")</f>
        <v>फ्लाविया और नेहा कानून की एबीसीडी नहीं जानता है। बकवास करना</v>
      </c>
      <c r="C962" s="1" t="s">
        <v>35</v>
      </c>
      <c r="D962" s="1" t="s">
        <v>5</v>
      </c>
    </row>
    <row r="963" spans="1:4" ht="13.2" x14ac:dyDescent="0.25">
      <c r="A963" s="1" t="s">
        <v>969</v>
      </c>
      <c r="B963" t="str">
        <f ca="1">IFERROR(__xludf.DUMMYFUNCTION("GOOGLETRANSLATE(B963,""en"",""hi"")"),"बिछड़ भारतीय पति क्या कर सकता है? मैं ""katil"" उन्होंने के रूप में अपने नाम देखने के लिए आपत्ति
वह dowry..if भारतीय नहीं कर सकते दे के लिए अपराधी के रूप में इलाज किया गया था कातिल नहीं है
पति वे न्याय अपने अपने हाथ में ले जाएगा के साथ न्याय")</f>
        <v>बिछड़ भारतीय पति क्या कर सकता है? मैं "katil" उन्होंने के रूप में अपने नाम देखने के लिए आपत्ति
वह dowry..if भारतीय नहीं कर सकते दे के लिए अपराधी के रूप में इलाज किया गया था कातिल नहीं है
पति वे न्याय अपने अपने हाथ में ले जाएगा के साथ न्याय</v>
      </c>
      <c r="C963" s="1" t="s">
        <v>35</v>
      </c>
      <c r="D963" s="1" t="s">
        <v>5</v>
      </c>
    </row>
    <row r="964" spans="1:4" ht="13.2" x14ac:dyDescent="0.25">
      <c r="A964" s="1" t="s">
        <v>970</v>
      </c>
      <c r="B964" t="str">
        <f ca="1">IFERROR(__xludf.DUMMYFUNCTION("GOOGLETRANSLATE(B964,""en"",""hi"")"),"भाई .... मैं बॉलीवुड नफरत 🤢🤢🤢🤢🤢🤢🤢")</f>
        <v>भाई .... मैं बॉलीवुड नफरत 🤢🤢🤢🤢🤢🤢🤢</v>
      </c>
      <c r="C964" s="1" t="s">
        <v>35</v>
      </c>
      <c r="D964" s="1" t="s">
        <v>5</v>
      </c>
    </row>
    <row r="965" spans="1:4" ht="13.2" x14ac:dyDescent="0.25">
      <c r="A965" s="1" t="s">
        <v>971</v>
      </c>
      <c r="B965" t="str">
        <f ca="1">IFERROR(__xludf.DUMMYFUNCTION("GOOGLETRANSLATE(B965,""en"",""hi"")"),"मेरी समस्या जिस तरह से वह वर्ग यादृच्छिक वरिष्ठ प्रवेश जूनियर वर्ग में प्रवेश किया था
और सीटों को बदलने के लिए पूछ bosdk तु बड़ा chuthiyapa हेन")</f>
        <v>मेरी समस्या जिस तरह से वह वर्ग यादृच्छिक वरिष्ठ प्रवेश जूनियर वर्ग में प्रवेश किया था
और सीटों को बदलने के लिए पूछ bosdk तु बड़ा chuthiyapa हेन</v>
      </c>
      <c r="C965" s="1" t="s">
        <v>4</v>
      </c>
      <c r="D965" s="1" t="s">
        <v>8</v>
      </c>
    </row>
    <row r="966" spans="1:4" ht="13.2" x14ac:dyDescent="0.25">
      <c r="A966" s="1" t="s">
        <v>972</v>
      </c>
      <c r="B966" t="str">
        <f ca="1">IFERROR(__xludf.DUMMYFUNCTION("GOOGLETRANSLATE(B966,""en"",""hi"")"),"ऐसा इसलिए है modafuking hago एप्लिकेशन ad😂😂")</f>
        <v>ऐसा इसलिए है modafuking hago एप्लिकेशन ad😂😂</v>
      </c>
      <c r="C966" s="1" t="s">
        <v>4</v>
      </c>
      <c r="D966" s="1" t="s">
        <v>8</v>
      </c>
    </row>
    <row r="967" spans="1:4" ht="13.2" x14ac:dyDescent="0.25">
      <c r="A967" s="1" t="s">
        <v>973</v>
      </c>
      <c r="B967" t="str">
        <f ca="1">IFERROR(__xludf.DUMMYFUNCTION("GOOGLETRANSLATE(B967,""en"",""hi"")"),"टीवी समाचार चैनल अब एक दिन सिर्फ मनोरंजन के लिए होती हैं ......
समाचार चैनलों स्वतंत्र हो सकता है और किसी का कोई असर नहीं पड़ता है ... करने के लिए करना चाहिए
सही से काम करना.....
मैं पहले से ही पिछले 2 वर्षों से समाचार चैनलों का बहिष्कार किया है ..."&amp;".... और कई जानते हैं
लोग ऐसा किया है .... जब तक कि लोग हैं, जो चाहते सुनने के लिए बेकार या मसाला बनाया
समाचार..
यह वास्तव में अच्छा होगा अगर Mr.Arnab उजागर करने के लिए अपनी प्रतिभा का प्रयोग करेंगे और
हमारे देश की असली छिपा मुद्दों का पर्दाफाश .......
"&amp;"  
मीडिया में पूरा विश्वास खो दिया .... कुछ YouTubers जो अभी भी अपनी काम करता है सिवाय
ईमानदारी के साथ ...... सार्वजनिक रूप से सच को बाहर लाने ....
क्या Ms.Roy ने कहा है .... सब उसे पहचानने शुरू कर दिया ...... लेकिन क्या हमारे माननीय
प्रधानमंत्री ने कह"&amp;"ा कि कोई मीडिया कभी भी उस पर बहस के लिए परेशान करता है |
मामला........
आशा है सब याद है ... शहरी नक्सली आदि .....")</f>
        <v>टीवी समाचार चैनल अब एक दिन सिर्फ मनोरंजन के लिए होती हैं ......
समाचार चैनलों स्वतंत्र हो सकता है और किसी का कोई असर नहीं पड़ता है ... करने के लिए करना चाहिए
सही से काम करना.....
मैं पहले से ही पिछले 2 वर्षों से समाचार चैनलों का बहिष्कार किया है ....... और कई जानते हैं
लोग ऐसा किया है .... जब तक कि लोग हैं, जो चाहते सुनने के लिए बेकार या मसाला बनाया
समाचार..
यह वास्तव में अच्छा होगा अगर Mr.Arnab उजागर करने के लिए अपनी प्रतिभा का प्रयोग करेंगे और
हमारे देश की असली छिपा मुद्दों का पर्दाफाश .......
मीडिया में पूरा विश्वास खो दिया .... कुछ YouTubers जो अभी भी अपनी काम करता है सिवाय
ईमानदारी के साथ ...... सार्वजनिक रूप से सच को बाहर लाने ....
क्या Ms.Roy ने कहा है .... सब उसे पहचानने शुरू कर दिया ...... लेकिन क्या हमारे माननीय
प्रधानमंत्री ने कहा कि कोई मीडिया कभी भी उस पर बहस के लिए परेशान करता है |
मामला........
आशा है सब याद है ... शहरी नक्सली आदि .....</v>
      </c>
      <c r="C967" s="1" t="s">
        <v>4</v>
      </c>
      <c r="D967" s="1" t="s">
        <v>5</v>
      </c>
    </row>
    <row r="968" spans="1:4" ht="13.2" x14ac:dyDescent="0.25">
      <c r="A968" s="1" t="s">
        <v>974</v>
      </c>
      <c r="B968" t="str">
        <f ca="1">IFERROR(__xludf.DUMMYFUNCTION("GOOGLETRANSLATE(B968,""en"",""hi"")"),"समाप्त शक्तिशाली था")</f>
        <v>समाप्त शक्तिशाली था</v>
      </c>
      <c r="C968" s="1" t="s">
        <v>4</v>
      </c>
      <c r="D968" s="1" t="s">
        <v>5</v>
      </c>
    </row>
    <row r="969" spans="1:4" ht="13.2" x14ac:dyDescent="0.25">
      <c r="A969" s="1" t="s">
        <v>975</v>
      </c>
      <c r="B969" t="str">
        <f ca="1">IFERROR(__xludf.DUMMYFUNCTION("GOOGLETRANSLATE(B969,""en"",""hi"")"),"वास्तव में अच्छा सोचा")</f>
        <v>वास्तव में अच्छा सोचा</v>
      </c>
      <c r="C969" s="1" t="s">
        <v>4</v>
      </c>
      <c r="D969" s="1" t="s">
        <v>5</v>
      </c>
    </row>
    <row r="970" spans="1:4" ht="13.2" x14ac:dyDescent="0.25">
      <c r="A970" s="1" t="s">
        <v>976</v>
      </c>
      <c r="B970" t="str">
        <f ca="1">IFERROR(__xludf.DUMMYFUNCTION("GOOGLETRANSLATE(B970,""en"",""hi"")"),"arunditi रॉय को देखते हुए निकट बस अब वह शायद इंदिरा गांधी की तरह दिखता है
नेहरू दूर खेल रहा था और एक अन्य कुतिया कोशिश करते हैं और भारत को नष्ट को जन्म दिया")</f>
        <v>arunditi रॉय को देखते हुए निकट बस अब वह शायद इंदिरा गांधी की तरह दिखता है
नेहरू दूर खेल रहा था और एक अन्य कुतिया कोशिश करते हैं और भारत को नष्ट को जन्म दिया</v>
      </c>
      <c r="C970" s="1" t="s">
        <v>4</v>
      </c>
      <c r="D970" s="1" t="s">
        <v>8</v>
      </c>
    </row>
    <row r="971" spans="1:4" ht="13.2" x14ac:dyDescent="0.25">
      <c r="A971" s="1" t="s">
        <v>977</v>
      </c>
      <c r="B971" t="str">
        <f ca="1">IFERROR(__xludf.DUMMYFUNCTION("GOOGLETRANSLATE(B971,""en"",""hi"")"),"8145084820")</f>
        <v>8145084820</v>
      </c>
      <c r="C971" s="1" t="s">
        <v>4</v>
      </c>
      <c r="D971" s="1" t="s">
        <v>5</v>
      </c>
    </row>
    <row r="972" spans="1:4" ht="13.2" x14ac:dyDescent="0.25">
      <c r="A972" s="1" t="s">
        <v>978</v>
      </c>
      <c r="B972" t="str">
        <f ca="1">IFERROR(__xludf.DUMMYFUNCTION("GOOGLETRANSLATE(B972,""en"",""hi"")"),"वाम गली nhi hai ..
मैं भगत सिंह की तरह एक गर्व वामपंथी हूँ। 😇")</f>
        <v>वाम गली nhi hai ..
मैं भगत सिंह की तरह एक गर्व वामपंथी हूँ। 😇</v>
      </c>
      <c r="C972" s="1" t="s">
        <v>4</v>
      </c>
      <c r="D972" s="1" t="s">
        <v>5</v>
      </c>
    </row>
    <row r="973" spans="1:4" ht="13.2" x14ac:dyDescent="0.25">
      <c r="A973" s="1" t="s">
        <v>979</v>
      </c>
      <c r="B973" t="str">
        <f ca="1">IFERROR(__xludf.DUMMYFUNCTION("GOOGLETRANSLATE(B973,""en"",""hi"")"),"क्या यह बिल्ली फिल्म है
अजीब कभी फिल्म")</f>
        <v>क्या यह बिल्ली फिल्म है
अजीब कभी फिल्म</v>
      </c>
      <c r="C973" s="1" t="s">
        <v>4</v>
      </c>
      <c r="D973" s="1" t="s">
        <v>5</v>
      </c>
    </row>
    <row r="974" spans="1:4" ht="13.2" x14ac:dyDescent="0.25">
      <c r="A974" s="1" t="s">
        <v>980</v>
      </c>
      <c r="B974" t="str">
        <f ca="1">IFERROR(__xludf.DUMMYFUNCTION("GOOGLETRANSLATE(B974,""en"",""hi"")"),"कोई (कुट्टी) सिसोदिया और गांधी परिवार tukde arundhuti के खिलाफ मामला दर्ज करना चाहिए
tukde bhusn राजीव dhavn की तरह इतने सारे Lawers है koonfu कुत्ते")</f>
        <v>कोई (कुट्टी) सिसोदिया और गांधी परिवार tukde arundhuti के खिलाफ मामला दर्ज करना चाहिए
tukde bhusn राजीव dhavn की तरह इतने सारे Lawers है koonfu कुत्ते</v>
      </c>
      <c r="C974" s="1" t="s">
        <v>4</v>
      </c>
      <c r="D974" s="1" t="s">
        <v>8</v>
      </c>
    </row>
    <row r="975" spans="1:4" ht="13.2" x14ac:dyDescent="0.25">
      <c r="A975" s="1" t="s">
        <v>981</v>
      </c>
      <c r="B975" t="str">
        <f ca="1">IFERROR(__xludf.DUMMYFUNCTION("GOOGLETRANSLATE(B975,""en"",""hi"")"),"बस कुछ दृश्य बहुत एक वरिष्ठ आ त्रुटिपूर्ण थे मेरे लिए थे फिल्म में विफल रहा है
वर्ग की सीटों को बदलने में कक्षा में प्रफुल्लित है यह संभव नहीं है ... और
में प्रवेश महिलाओं छात्रावास क्या हुआ अगर कुछ लड़कियों को उनकी गोपनीयता में थे ... लेकिन फिल्म
मेरे लि"&amp;"ए और दोनों तेलुगू और हिंदी ज्यादातर पहली छमाही में 2 छमाही में अच्छा किया
हिंदी संस्करण लड़ाई अनुक्रम वास्तव में बुरा वह किसी को मार रहा है और थे
हर किसी के बस की तरह है कि एक है जो पिटाई यह हो रही है की तलाश में
देखा बहुत ज्यादा मंचन")</f>
        <v>बस कुछ दृश्य बहुत एक वरिष्ठ आ त्रुटिपूर्ण थे मेरे लिए थे फिल्म में विफल रहा है
वर्ग की सीटों को बदलने में कक्षा में प्रफुल्लित है यह संभव नहीं है ... और
में प्रवेश महिलाओं छात्रावास क्या हुआ अगर कुछ लड़कियों को उनकी गोपनीयता में थे ... लेकिन फिल्म
मेरे लिए और दोनों तेलुगू और हिंदी ज्यादातर पहली छमाही में 2 छमाही में अच्छा किया
हिंदी संस्करण लड़ाई अनुक्रम वास्तव में बुरा वह किसी को मार रहा है और थे
हर किसी के बस की तरह है कि एक है जो पिटाई यह हो रही है की तलाश में
देखा बहुत ज्यादा मंचन</v>
      </c>
      <c r="C975" s="1" t="s">
        <v>4</v>
      </c>
      <c r="D975" s="1" t="s">
        <v>5</v>
      </c>
    </row>
    <row r="976" spans="1:4" ht="13.2" x14ac:dyDescent="0.25">
      <c r="A976" s="1" t="s">
        <v>982</v>
      </c>
      <c r="B976" t="str">
        <f ca="1">IFERROR(__xludf.DUMMYFUNCTION("GOOGLETRANSLATE(B976,""en"",""hi"")"),"@Aakash गोभी बिल्कुल")</f>
        <v>@Aakash गोभी बिल्कुल</v>
      </c>
      <c r="C976" s="1" t="s">
        <v>4</v>
      </c>
      <c r="D976" s="1" t="s">
        <v>5</v>
      </c>
    </row>
    <row r="977" spans="1:4" ht="13.2" x14ac:dyDescent="0.25">
      <c r="A977" s="1" t="s">
        <v>983</v>
      </c>
      <c r="B977" t="str">
        <f ca="1">IFERROR(__xludf.DUMMYFUNCTION("GOOGLETRANSLATE(B977,""en"",""hi"")"),"Woww यू लोग इतना गर्म r 😙😍😍😍😍")</f>
        <v>Woww यू लोग इतना गर्म r 😙😍😍😍😍</v>
      </c>
      <c r="C977" s="1" t="s">
        <v>4</v>
      </c>
      <c r="D977" s="1" t="s">
        <v>5</v>
      </c>
    </row>
    <row r="978" spans="1:4" ht="13.2" x14ac:dyDescent="0.25">
      <c r="A978" s="1" t="s">
        <v>984</v>
      </c>
      <c r="B978" t="str">
        <f ca="1">IFERROR(__xludf.DUMMYFUNCTION("GOOGLETRANSLATE(B978,""en"",""hi"")"),"मुझे लगता है कि अरुण धोती उसके नाम kumfhu gadhi बदल जाना चाहिए था ...")</f>
        <v>मुझे लगता है कि अरुण धोती उसके नाम kumfhu gadhi बदल जाना चाहिए था ...</v>
      </c>
      <c r="C978" s="1" t="s">
        <v>35</v>
      </c>
      <c r="D978" s="1" t="s">
        <v>5</v>
      </c>
    </row>
    <row r="979" spans="1:4" ht="13.2" x14ac:dyDescent="0.25">
      <c r="A979" s="1" t="s">
        <v>985</v>
      </c>
      <c r="B979" t="str">
        <f ca="1">IFERROR(__xludf.DUMMYFUNCTION("GOOGLETRANSLATE(B979,""en"",""hi"")"),"तुम खुश अब अगर आप खुश कोई समस्या नहीं नासिर ठीक के लिए सोच नहीं है मैं करूँगा
आप का सम्मान करते हैं मैं तुम शादी करना चाहते हैं तो आप मुझे फोन चाहते एप्लिकेशन संख्या है मेरी क्या
+60174394842 लेकिन अगर आप चाहते हैं मुझे नहीं लगता कि नासिर मैं की तरह तुम स"&amp;"च में तुम इतने हैं
सुंदर")</f>
        <v>तुम खुश अब अगर आप खुश कोई समस्या नहीं नासिर ठीक के लिए सोच नहीं है मैं करूँगा
आप का सम्मान करते हैं मैं तुम शादी करना चाहते हैं तो आप मुझे फोन चाहते एप्लिकेशन संख्या है मेरी क्या
+60174394842 लेकिन अगर आप चाहते हैं मुझे नहीं लगता कि नासिर मैं की तरह तुम सच में तुम इतने हैं
सुंदर</v>
      </c>
      <c r="C979" s="1" t="s">
        <v>4</v>
      </c>
      <c r="D979" s="1" t="s">
        <v>5</v>
      </c>
    </row>
    <row r="980" spans="1:4" ht="13.2" x14ac:dyDescent="0.25">
      <c r="A980" s="1" t="s">
        <v>986</v>
      </c>
      <c r="B980" t="str">
        <f ca="1">IFERROR(__xludf.DUMMYFUNCTION("GOOGLETRANSLATE(B980,""en"",""hi"")"),"बहुत से लोग आप के आधार पर कानून में भेदभाव यह बताने के लिए कोशिश
अन्य के लिए भव्य भारतीय नागरिकों जहाज करने के लिए प्रावधान के संबंध में धर्म
राष्ट्रीयता।
तुम क्यों goSami urneb श्री नहीं समझ सकता और वास्तविक प्रतिक्रिया होती है।
क्यों शिक्षित लोगों को इस"&amp;" तरह की प्रतिक्रिया है, यह उन पर इतने दुखी 😞 महसूस दया है।")</f>
        <v>बहुत से लोग आप के आधार पर कानून में भेदभाव यह बताने के लिए कोशिश
अन्य के लिए भव्य भारतीय नागरिकों जहाज करने के लिए प्रावधान के संबंध में धर्म
राष्ट्रीयता।
तुम क्यों goSami urneb श्री नहीं समझ सकता और वास्तविक प्रतिक्रिया होती है।
क्यों शिक्षित लोगों को इस तरह की प्रतिक्रिया है, यह उन पर इतने दुखी 😞 महसूस दया है।</v>
      </c>
      <c r="C980" s="1" t="s">
        <v>4</v>
      </c>
      <c r="D980" s="1" t="s">
        <v>5</v>
      </c>
    </row>
    <row r="981" spans="1:4" ht="13.2" x14ac:dyDescent="0.25">
      <c r="A981" s="1" t="s">
        <v>987</v>
      </c>
      <c r="B981" t="str">
        <f ca="1">IFERROR(__xludf.DUMMYFUNCTION("GOOGLETRANSLATE(B981,""en"",""hi"")"),"jihadis, ईसाई मिशनरी, शहरी नक्सलियों सब झूठ के लिए एक साथ आ रहे हैं,
मूर्ख
एक Wapo, NYT में कचरा लिखते हैं ,,,, सामाजिक मीडिया पर अन्य को बढ़ावा देता है
वकीलों के माध्यम से 3 दे कवर आग, एनडीटीवी स्टूडियो")</f>
        <v>jihadis, ईसाई मिशनरी, शहरी नक्सलियों सब झूठ के लिए एक साथ आ रहे हैं,
मूर्ख
एक Wapo, NYT में कचरा लिखते हैं ,,,, सामाजिक मीडिया पर अन्य को बढ़ावा देता है
वकीलों के माध्यम से 3 दे कवर आग, एनडीटीवी स्टूडियो</v>
      </c>
      <c r="C981" s="1" t="s">
        <v>4</v>
      </c>
      <c r="D981" s="1" t="s">
        <v>5</v>
      </c>
    </row>
    <row r="982" spans="1:4" ht="13.2" x14ac:dyDescent="0.25">
      <c r="A982" s="1" t="s">
        <v>988</v>
      </c>
      <c r="B982" t="str">
        <f ca="1">IFERROR(__xludf.DUMMYFUNCTION("GOOGLETRANSLATE(B982,""en"",""hi"")"),"मुझे ट्रेलर आज घड़ी तो मैं देखने के लिए तय करेगा चलो")</f>
        <v>मुझे ट्रेलर आज घड़ी तो मैं देखने के लिए तय करेगा चलो</v>
      </c>
      <c r="C982" s="1" t="s">
        <v>4</v>
      </c>
      <c r="D982" s="1" t="s">
        <v>5</v>
      </c>
    </row>
    <row r="983" spans="1:4" ht="13.2" x14ac:dyDescent="0.25">
      <c r="A983" s="1" t="s">
        <v>989</v>
      </c>
      <c r="B983" t="str">
        <f ca="1">IFERROR(__xludf.DUMMYFUNCTION("GOOGLETRANSLATE(B983,""en"",""hi"")"),"नहीं। वह गलत था। नहीं सबसे अच्छा")</f>
        <v>नहीं। वह गलत था। नहीं सबसे अच्छा</v>
      </c>
      <c r="C983" s="1" t="s">
        <v>4</v>
      </c>
      <c r="D983" s="1" t="s">
        <v>5</v>
      </c>
    </row>
    <row r="984" spans="1:4" ht="13.2" x14ac:dyDescent="0.25">
      <c r="A984" s="1" t="s">
        <v>990</v>
      </c>
      <c r="B984" t="str">
        <f ca="1">IFERROR(__xludf.DUMMYFUNCTION("GOOGLETRANSLATE(B984,""en"",""hi"")"),"वे अपने name🐕🐷🐃🐀🦂 दे सकते हैं ... लेकिन भारतीय उन से होशियार हैं ........ हम
प्रगतिशील भारत की जरूरत है ......")</f>
        <v>वे अपने name🐕🐷🐃🐀🦂 दे सकते हैं ... लेकिन भारतीय उन से होशियार हैं ........ हम
प्रगतिशील भारत की जरूरत है ......</v>
      </c>
      <c r="C984" s="1" t="s">
        <v>4</v>
      </c>
      <c r="D984" s="1" t="s">
        <v>5</v>
      </c>
    </row>
    <row r="985" spans="1:4" ht="13.2" x14ac:dyDescent="0.25">
      <c r="A985" s="1" t="s">
        <v>991</v>
      </c>
      <c r="B985" t="str">
        <f ca="1">IFERROR(__xludf.DUMMYFUNCTION("GOOGLETRANSLATE(B985,""en"",""hi"")"),"मैं फिल्म के लिए अपनी समीक्षा पर टिप्पणी के लिए अफसोस ""अवधि। वाक्य के अंत"" &amp;
किसी भी तरह आप वास्तविक सामग्री देकर अपने एक और वीडियो का एक हिस्सा बन गया। मैं
के आधार पर वास्तव में एक उदार और न्यायाधीश किसी को नहीं होने के लिए पर्याप्त मूर्ख था उनके
राजनी"&amp;"तिक विचारधारा। तुम्हारा पुष्टि की इस समीक्षा है कि या तो आप भी कर रहे हैं
विषाक्त आदमी महिलाओं पीटा हो सकता है जो या आप फिल्म समर्थन कर रहे हैं सिर्फ इसलिए कि
कुछ विरोधी मोदी लोगों को यह आलोचना (इस कारण से भी बुरा है) इसके अलावा, किया जा रहा है
एक नारीवाद"&amp;"ी या उदारवादी राजनीतिक दल या विचारधारा से कोई लेना-देना नहीं है। मैं हूँ
गर्व उदार और नारीवादी चरमपंथियों या अलगाववादी जो का समर्थन नहीं करते हैं, जो
आप की तरह अतिवादी का एक और समूह के रूप में अफजल या बुरहान का समर्थन के साथ-साथ जो
एक बलात्कारी हो सकता है"&amp;", बस विरोधी नारीवादी होने की भी रक्षा करेंगे। के लिए आपको शर्म आना चाहिए
एक चरित्र का समर्थन है जो चुंबन और उसकी सहमति के बिना एक नवसिखुआ दुरुपयोग कर रहा है
लेकिन अंत में वह सच्चा प्रेमी के रूप में दिखाया गया है। इस तरह के लोग मुख्य कारण हैं
बलात्कार और घ"&amp;"रेलू हिंसा और इसके पीछे समर्थक है जैसे आप भी का हिस्सा हैं
यह।
आप जैसे लोग सबसे बड़े पाखंडी है क्योंकि आप लोग बड़बड़ा रही शुरू कर देंगे कर रहे हैं
संस्कार के बारे में 4 अधिक शॉर्ट्स या Veere di शादी लेकिन गर्व से देखने के बाद
एक जहरीले मर्दानगी चरित्र की "&amp;"रक्षा। क्या तुम सच में ईमानदार व्यक्ति हैं तो
बस कुछ मिनट के लिए अपनी बहन के एक वरिष्ठ में इस तरह उसे इलाज की कल्पना
प्रेम के नाम पर। आप अंत अगर वह पर उससे शादी करने के लिए अपनी बहन दूँगी
आपको बताता है कि वह यह सब विषाक्तता के लिए खेद है कि ?? इस सवाल का "&amp;"जवाब है, तो आप करेंगे
वास्तव में सहज हो। इस तरह के चरित्र पर फिल्म बनाना और महिमा यह दो हैं
अलग बात।")</f>
        <v>मैं फिल्म के लिए अपनी समीक्षा पर टिप्पणी के लिए अफसोस "अवधि। वाक्य के अंत" &amp;
किसी भी तरह आप वास्तविक सामग्री देकर अपने एक और वीडियो का एक हिस्सा बन गया। मैं
के आधार पर वास्तव में एक उदार और न्यायाधीश किसी को नहीं होने के लिए पर्याप्त मूर्ख था उनके
राजनीतिक विचारधारा। तुम्हारा पुष्टि की इस समीक्षा है कि या तो आप भी कर रहे हैं
विषाक्त आदमी महिलाओं पीटा हो सकता है जो या आप फिल्म समर्थन कर रहे हैं सिर्फ इसलिए कि
कुछ विरोधी मोदी लोगों को यह आलोचना (इस कारण से भी बुरा है) इसके अलावा, किया जा रहा है
एक नारीवादी या उदारवादी राजनीतिक दल या विचारधारा से कोई लेना-देना नहीं है। मैं हूँ
गर्व उदार और नारीवादी चरमपंथियों या अलगाववादी जो का समर्थन नहीं करते हैं, जो
आप की तरह अतिवादी का एक और समूह के रूप में अफजल या बुरहान का समर्थन के साथ-साथ जो
एक बलात्कारी हो सकता है, बस विरोधी नारीवादी होने की भी रक्षा करेंगे। के लिए आपको शर्म आना चाहिए
एक चरित्र का समर्थन है जो चुंबन और उसकी सहमति के बिना एक नवसिखुआ दुरुपयोग कर रहा है
लेकिन अंत में वह सच्चा प्रेमी के रूप में दिखाया गया है। इस तरह के लोग मुख्य कारण हैं
बलात्कार और घरेलू हिंसा और इसके पीछे समर्थक है जैसे आप भी का हिस्सा हैं
यह।
आप जैसे लोग सबसे बड़े पाखंडी है क्योंकि आप लोग बड़बड़ा रही शुरू कर देंगे कर रहे हैं
संस्कार के बारे में 4 अधिक शॉर्ट्स या Veere di शादी लेकिन गर्व से देखने के बाद
एक जहरीले मर्दानगी चरित्र की रक्षा। क्या तुम सच में ईमानदार व्यक्ति हैं तो
बस कुछ मिनट के लिए अपनी बहन के एक वरिष्ठ में इस तरह उसे इलाज की कल्पना
प्रेम के नाम पर। आप अंत अगर वह पर उससे शादी करने के लिए अपनी बहन दूँगी
आपको बताता है कि वह यह सब विषाक्तता के लिए खेद है कि ?? इस सवाल का जवाब है, तो आप करेंगे
वास्तव में सहज हो। इस तरह के चरित्र पर फिल्म बनाना और महिमा यह दो हैं
अलग बात।</v>
      </c>
      <c r="C985" s="1" t="s">
        <v>16</v>
      </c>
      <c r="D985" s="1" t="s">
        <v>5</v>
      </c>
    </row>
    <row r="986" spans="1:4" ht="13.2" x14ac:dyDescent="0.25">
      <c r="A986" s="1" t="s">
        <v>992</v>
      </c>
      <c r="B986" t="str">
        <f ca="1">IFERROR(__xludf.DUMMYFUNCTION("GOOGLETRANSLATE(B986,""en"",""hi"")"),"सभी समलैंगिकों बाइबिल उत्पत्ति 19 के अनुसार पीडोफाइल हैं (हम नहीं
भारतीय सेना में पीडोफाइल चाहते हैं (बाइबिल सच शब्द भगवान सब को जला दिया है
आग और गंधक) के साथ समलैंगिकों मैं प्रमुख विपिन शायद भगवान की कोशिश कर रहा से सहमत
प्रमुख विपिन के माध्यम से भारतीय"&amp;"ों को सचेत करने के लिए सावधान रहना है कि इससे पहले कि भगवान भारतीय नष्ट
सेना भगवान की समलैंगिकों पर नाराज हमेशा के लिए है।")</f>
        <v>सभी समलैंगिकों बाइबिल उत्पत्ति 19 के अनुसार पीडोफाइल हैं (हम नहीं
भारतीय सेना में पीडोफाइल चाहते हैं (बाइबिल सच शब्द भगवान सब को जला दिया है
आग और गंधक) के साथ समलैंगिकों मैं प्रमुख विपिन शायद भगवान की कोशिश कर रहा से सहमत
प्रमुख विपिन के माध्यम से भारतीयों को सचेत करने के लिए सावधान रहना है कि इससे पहले कि भगवान भारतीय नष्ट
सेना भगवान की समलैंगिकों पर नाराज हमेशा के लिए है।</v>
      </c>
      <c r="C986" s="1" t="s">
        <v>4</v>
      </c>
      <c r="D986" s="1" t="s">
        <v>8</v>
      </c>
    </row>
    <row r="987" spans="1:4" ht="13.2" x14ac:dyDescent="0.25">
      <c r="A987" s="1" t="s">
        <v>993</v>
      </c>
      <c r="B987" t="str">
        <f ca="1">IFERROR(__xludf.DUMMYFUNCTION("GOOGLETRANSLATE(B987,""en"",""hi"")"),"feminsts..they करने के लिए इन तंग थप्पड़ लिए प्रतीक्षा कर रहा लायक KJO प्रकार प्यार
story.Kabir सिंह 2k19 का सबसे अच्छा URI🙌✌️ के बाद")</f>
        <v>feminsts..they करने के लिए इन तंग थप्पड़ लिए प्रतीक्षा कर रहा लायक KJO प्रकार प्यार
story.Kabir सिंह 2k19 का सबसे अच्छा URI🙌✌️ के बाद</v>
      </c>
      <c r="C987" s="1" t="s">
        <v>16</v>
      </c>
      <c r="D987" s="1" t="s">
        <v>5</v>
      </c>
    </row>
    <row r="988" spans="1:4" ht="13.2" x14ac:dyDescent="0.25">
      <c r="A988" s="1" t="s">
        <v>994</v>
      </c>
      <c r="B988" t="str">
        <f ca="1">IFERROR(__xludf.DUMMYFUNCTION("GOOGLETRANSLATE(B988,""en"",""hi"")"),"सही review👍")</f>
        <v>सही review👍</v>
      </c>
      <c r="C988" s="1" t="s">
        <v>4</v>
      </c>
      <c r="D988" s="1" t="s">
        <v>5</v>
      </c>
    </row>
    <row r="989" spans="1:4" ht="13.2" x14ac:dyDescent="0.25">
      <c r="A989" s="1" t="s">
        <v>995</v>
      </c>
      <c r="B989" t="str">
        <f ca="1">IFERROR(__xludf.DUMMYFUNCTION("GOOGLETRANSLATE(B989,""en"",""hi"")"),"Lallantop भाजपा की सेना छिपा हुआ।")</f>
        <v>Lallantop भाजपा की सेना छिपा हुआ।</v>
      </c>
      <c r="C989" s="1" t="s">
        <v>4</v>
      </c>
      <c r="D989" s="1" t="s">
        <v>5</v>
      </c>
    </row>
    <row r="990" spans="1:4" ht="13.2" x14ac:dyDescent="0.25">
      <c r="A990" s="1" t="s">
        <v>996</v>
      </c>
      <c r="B990" t="str">
        <f ca="1">IFERROR(__xludf.DUMMYFUNCTION("GOOGLETRANSLATE(B990,""en"",""hi"")"),"Aswathi कला hii")</f>
        <v>Aswathi कला hii</v>
      </c>
      <c r="C990" s="1" t="s">
        <v>4</v>
      </c>
      <c r="D990" s="1" t="s">
        <v>5</v>
      </c>
    </row>
    <row r="991" spans="1:4" ht="13.2" x14ac:dyDescent="0.25">
      <c r="A991" s="1" t="s">
        <v>997</v>
      </c>
      <c r="B991" t="str">
        <f ca="1">IFERROR(__xludf.DUMMYFUNCTION("GOOGLETRANSLATE(B991,""en"",""hi"")"),"इस बार मैं, आपसे सहमत प्रतीक।")</f>
        <v>इस बार मैं, आपसे सहमत प्रतीक।</v>
      </c>
      <c r="C991" s="1" t="s">
        <v>4</v>
      </c>
      <c r="D991" s="1" t="s">
        <v>5</v>
      </c>
    </row>
    <row r="992" spans="1:4" ht="13.2" x14ac:dyDescent="0.25">
      <c r="A992" s="1" t="s">
        <v>998</v>
      </c>
      <c r="B992" t="str">
        <f ca="1">IFERROR(__xludf.DUMMYFUNCTION("GOOGLETRANSLATE(B992,""en"",""hi"")"),"अद्भुत नए
वीडियो [https://www.youtube.com/watch?v=S6g_W2nTcvQ&amp;app=desktop] (https://www.youtube.com/watch?v=S6g_W2nTcvQ&amp;app=desktop)")</f>
        <v>अद्भुत नए
वीडियो [https://www.youtube.com/watch?v=S6g_W2nTcvQ&amp;app=desktop] (https://www.youtube.com/watch?v=S6g_W2nTcvQ&amp;app=desktop)</v>
      </c>
      <c r="C992" s="1" t="s">
        <v>4</v>
      </c>
      <c r="D992" s="1" t="s">
        <v>5</v>
      </c>
    </row>
    <row r="993" spans="1:4" ht="13.2" x14ac:dyDescent="0.25">
      <c r="A993" s="1" t="s">
        <v>999</v>
      </c>
      <c r="B993" t="str">
        <f ca="1">IFERROR(__xludf.DUMMYFUNCTION("GOOGLETRANSLATE(B993,""en"",""hi"")"),"लव यू भाई")</f>
        <v>लव यू भाई</v>
      </c>
      <c r="C993" s="1" t="s">
        <v>4</v>
      </c>
      <c r="D993" s="1" t="s">
        <v>5</v>
      </c>
    </row>
    <row r="994" spans="1:4" ht="13.2" x14ac:dyDescent="0.25">
      <c r="A994" s="1" t="s">
        <v>1000</v>
      </c>
      <c r="B994" t="str">
        <f ca="1">IFERROR(__xludf.DUMMYFUNCTION("GOOGLETRANSLATE(B994,""en"",""hi"")"),"आप सही भाई हैं ... सभी सबसे .. सुपर dailog")</f>
        <v>आप सही भाई हैं ... सभी सबसे .. सुपर dailog</v>
      </c>
      <c r="C994" s="1" t="s">
        <v>4</v>
      </c>
      <c r="D994" s="1" t="s">
        <v>5</v>
      </c>
    </row>
    <row r="995" spans="1:4" ht="13.2" x14ac:dyDescent="0.25">
      <c r="A995" s="1" t="s">
        <v>1001</v>
      </c>
      <c r="B995" t="str">
        <f ca="1">IFERROR(__xludf.DUMMYFUNCTION("GOOGLETRANSLATE(B995,""en"",""hi"")"),"सावधान इंडिया मुझे घरेलू हिंसा के शिकार लोगों में से ज्यादातर के पुरुषों और महिलाओं के हैं
जो सावधान इंडिया के प्रकरण के अधिकांश में दिखाया गया है दुरुपयोग उनके अधिकारों
सच की घटनाओं पर आधारित हैं जो")</f>
        <v>सावधान इंडिया मुझे घरेलू हिंसा के शिकार लोगों में से ज्यादातर के पुरुषों और महिलाओं के हैं
जो सावधान इंडिया के प्रकरण के अधिकांश में दिखाया गया है दुरुपयोग उनके अधिकारों
सच की घटनाओं पर आधारित हैं जो</v>
      </c>
      <c r="C995" s="1" t="s">
        <v>4</v>
      </c>
      <c r="D995" s="1" t="s">
        <v>8</v>
      </c>
    </row>
    <row r="996" spans="1:4" ht="13.2" x14ac:dyDescent="0.25">
      <c r="A996" s="1" t="s">
        <v>1002</v>
      </c>
      <c r="B996" t="str">
        <f ca="1">IFERROR(__xludf.DUMMYFUNCTION("GOOGLETRANSLATE(B996,""en"",""hi"")"),"कमबख्त महिला।")</f>
        <v>कमबख्त महिला।</v>
      </c>
      <c r="C996" s="1" t="s">
        <v>16</v>
      </c>
      <c r="D996" s="1" t="s">
        <v>8</v>
      </c>
    </row>
    <row r="997" spans="1:4" ht="13.2" x14ac:dyDescent="0.25">
      <c r="A997" s="1" t="s">
        <v>1003</v>
      </c>
      <c r="B997" t="str">
        <f ca="1">IFERROR(__xludf.DUMMYFUNCTION("GOOGLETRANSLATE(B997,""en"",""hi"")"),"Vry अच्छी तरह से किया जहांगीर")</f>
        <v>Vry अच्छी तरह से किया जहांगीर</v>
      </c>
      <c r="C997" s="1" t="s">
        <v>4</v>
      </c>
      <c r="D997" s="1" t="s">
        <v>5</v>
      </c>
    </row>
    <row r="998" spans="1:4" ht="13.2" x14ac:dyDescent="0.25">
      <c r="A998" s="1" t="s">
        <v>1004</v>
      </c>
      <c r="B998" t="str">
        <f ca="1">IFERROR(__xludf.DUMMYFUNCTION("GOOGLETRANSLATE(B998,""en"",""hi"")"),"स्वतंत्रता नहीं दे करता है सही हिंसा जो Arundhiti करने का प्रयास कर बढ़ावा देने के लिए
खुले तौर पर।")</f>
        <v>स्वतंत्रता नहीं दे करता है सही हिंसा जो Arundhiti करने का प्रयास कर बढ़ावा देने के लिए
खुले तौर पर।</v>
      </c>
      <c r="C998" s="1" t="s">
        <v>4</v>
      </c>
      <c r="D998" s="1" t="s">
        <v>5</v>
      </c>
    </row>
    <row r="999" spans="1:4" ht="13.2" x14ac:dyDescent="0.25">
      <c r="A999" s="1" t="s">
        <v>1005</v>
      </c>
      <c r="B999" t="str">
        <f ca="1">IFERROR(__xludf.DUMMYFUNCTION("GOOGLETRANSLATE(B999,""en"",""hi"")"),"विपुल बिष्ट भी मैं अनुमान लगाया ramadhir 25 से 30 वह करने के लिए 35 हो सकता था किया गया था कि
40 उस समय (1940 के दशक)")</f>
        <v>विपुल बिष्ट भी मैं अनुमान लगाया ramadhir 25 से 30 वह करने के लिए 35 हो सकता था किया गया था कि
40 उस समय (1940 के दशक)</v>
      </c>
      <c r="C999" s="1" t="s">
        <v>4</v>
      </c>
      <c r="D999" s="1" t="s">
        <v>5</v>
      </c>
    </row>
    <row r="1000" spans="1:4" ht="13.2" x14ac:dyDescent="0.25">
      <c r="A1000" s="1" t="s">
        <v>1006</v>
      </c>
      <c r="B1000" t="str">
        <f ca="1">IFERROR(__xludf.DUMMYFUNCTION("GOOGLETRANSLATE(B1000,""en"",""hi"")"),"Shwetabh भैया आप .. पानी के लिए कांच की बोतलें कोशिश कर सकते हैं अभी मैं भी का उपयोग कर रहा हूँ
प्लास्टिक वाले लेकिन मैं जल्द ही इसे बदलना और करने के लिए जा रहा हूँ हूँ इस बारे में खुश सोच
तो आप भी सुझाव के बारे में सोचा ..")</f>
        <v>Shwetabh भैया आप .. पानी के लिए कांच की बोतलें कोशिश कर सकते हैं अभी मैं भी का उपयोग कर रहा हूँ
प्लास्टिक वाले लेकिन मैं जल्द ही इसे बदलना और करने के लिए जा रहा हूँ हूँ इस बारे में खुश सोच
तो आप भी सुझाव के बारे में सोचा ..</v>
      </c>
      <c r="C1000" s="1" t="s">
        <v>4</v>
      </c>
      <c r="D1000" s="1" t="s">
        <v>5</v>
      </c>
    </row>
    <row r="1001" spans="1:4" ht="13.2" x14ac:dyDescent="0.25">
      <c r="A1001" s="1" t="s">
        <v>1007</v>
      </c>
      <c r="B1001" t="str">
        <f ca="1">IFERROR(__xludf.DUMMYFUNCTION("GOOGLETRANSLATE(B1001,""en"",""hi"")"),"एक ही अंक हिंसा बहस कारण वीडियो गेम पर लगाया जा सकता है जो
विभिन्न अध्ययनों द्वारा खारिज कर दिया है। लोगों पर कला का प्रभाव है वहाँ लेकिन
नहीं एक महत्वपूर्ण तरीके से। आम तौर पर क्या होता है लोगों के व्यवहार से संबंधित है
वे पहले से ही सिनेमा में और नहीं ह"&amp;"ै कि वे सिनेमा से उनके व्यवहार मिलता है।
यही कारण है कि मुद्दा है। कोई और रास्ता नही।")</f>
        <v>एक ही अंक हिंसा बहस कारण वीडियो गेम पर लगाया जा सकता है जो
विभिन्न अध्ययनों द्वारा खारिज कर दिया है। लोगों पर कला का प्रभाव है वहाँ लेकिन
नहीं एक महत्वपूर्ण तरीके से। आम तौर पर क्या होता है लोगों के व्यवहार से संबंधित है
वे पहले से ही सिनेमा में और नहीं है कि वे सिनेमा से उनके व्यवहार मिलता है।
यही कारण है कि मुद्दा है। कोई और रास्ता नही।</v>
      </c>
      <c r="C1001" s="1" t="s">
        <v>4</v>
      </c>
      <c r="D1001" s="1" t="s">
        <v>5</v>
      </c>
    </row>
    <row r="1002" spans="1:4" ht="13.2" x14ac:dyDescent="0.25">
      <c r="A1002" s="1" t="s">
        <v>1008</v>
      </c>
      <c r="B1002" t="str">
        <f ca="1">IFERROR(__xludf.DUMMYFUNCTION("GOOGLETRANSLATE(B1002,""en"",""hi"")"),"1.3 कश्मीर नारीवादी और Librandus अब तक इस वीडियो को नापसंद।")</f>
        <v>1.3 कश्मीर नारीवादी और Librandus अब तक इस वीडियो को नापसंद।</v>
      </c>
      <c r="C1002" s="1" t="s">
        <v>4</v>
      </c>
      <c r="D1002" s="1" t="s">
        <v>5</v>
      </c>
    </row>
    <row r="1003" spans="1:4" ht="13.2" x14ac:dyDescent="0.25">
      <c r="A1003" s="1" t="s">
        <v>1009</v>
      </c>
      <c r="B1003" t="str">
        <f ca="1">IFERROR(__xludf.DUMMYFUNCTION("GOOGLETRANSLATE(B1003,""en"",""hi"")"),"किसी भी कमीनों खुद की गणना कर सकते हैं अरुंधति रॉय के पति के रूप में")</f>
        <v>किसी भी कमीनों खुद की गणना कर सकते हैं अरुंधति रॉय के पति के रूप में</v>
      </c>
      <c r="C1003" s="1" t="s">
        <v>16</v>
      </c>
      <c r="D1003" s="1" t="s">
        <v>8</v>
      </c>
    </row>
    <row r="1004" spans="1:4" ht="13.2" x14ac:dyDescent="0.25">
      <c r="A1004" s="1" t="s">
        <v>1010</v>
      </c>
      <c r="B1004" t="str">
        <f ca="1">IFERROR(__xludf.DUMMYFUNCTION("GOOGLETRANSLATE(B1004,""en"",""hi"")"),"वह धर्म से Christan है n वह की तरह है, तो हिंदू भारत में एकजुट न")</f>
        <v>वह धर्म से Christan है n वह की तरह है, तो हिंदू भारत में एकजुट न</v>
      </c>
      <c r="C1004" s="1" t="s">
        <v>4</v>
      </c>
      <c r="D1004" s="1" t="s">
        <v>5</v>
      </c>
    </row>
    <row r="1005" spans="1:4" ht="13.2" x14ac:dyDescent="0.25">
      <c r="A1005" s="1" t="s">
        <v>1011</v>
      </c>
      <c r="B1005" t="str">
        <f ca="1">IFERROR(__xludf.DUMMYFUNCTION("GOOGLETRANSLATE(B1005,""en"",""hi"")"),"आइए पेय femnists और उदारवादी tears😎")</f>
        <v>आइए पेय femnists और उदारवादी tears😎</v>
      </c>
      <c r="C1005" s="1" t="s">
        <v>35</v>
      </c>
      <c r="D1005" s="1" t="s">
        <v>5</v>
      </c>
    </row>
    <row r="1006" spans="1:4" ht="13.2" x14ac:dyDescent="0.25">
      <c r="A1006" s="1" t="s">
        <v>1012</v>
      </c>
      <c r="B1006" t="str">
        <f ca="1">IFERROR(__xludf.DUMMYFUNCTION("GOOGLETRANSLATE(B1006,""en"",""hi"")"),"सच। सर्वश्रेष्ठ में से एक")</f>
        <v>सच। सर्वश्रेष्ठ में से एक</v>
      </c>
      <c r="C1006" s="1" t="s">
        <v>4</v>
      </c>
      <c r="D1006" s="1" t="s">
        <v>5</v>
      </c>
    </row>
    <row r="1007" spans="1:4" ht="13.2" x14ac:dyDescent="0.25">
      <c r="A1007" s="1" t="s">
        <v>1013</v>
      </c>
      <c r="B1007" t="str">
        <f ca="1">IFERROR(__xludf.DUMMYFUNCTION("GOOGLETRANSLATE(B1007,""en"",""hi"")"),"Saxegal")</f>
        <v>Saxegal</v>
      </c>
      <c r="C1007" s="1" t="s">
        <v>4</v>
      </c>
      <c r="D1007" s="1" t="s">
        <v>5</v>
      </c>
    </row>
    <row r="1008" spans="1:4" ht="13.2" x14ac:dyDescent="0.25">
      <c r="A1008" s="1" t="s">
        <v>1014</v>
      </c>
      <c r="B1008" t="str">
        <f ca="1">IFERROR(__xludf.DUMMYFUNCTION("GOOGLETRANSLATE(B1008,""en"",""hi"")"),"बहुत खुबस")</f>
        <v>बहुत खुबस</v>
      </c>
      <c r="C1008" s="1" t="s">
        <v>4</v>
      </c>
      <c r="D1008" s="1" t="s">
        <v>5</v>
      </c>
    </row>
    <row r="1009" spans="1:4" ht="13.2" x14ac:dyDescent="0.25">
      <c r="A1009" s="1" t="s">
        <v>1015</v>
      </c>
      <c r="B1009" t="str">
        <f ca="1">IFERROR(__xludf.DUMMYFUNCTION("GOOGLETRANSLATE(B1009,""en"",""hi"")"),"आप Ilove मैं तुम्हें किस मैं तुम्हें kis")</f>
        <v>आप Ilove मैं तुम्हें किस मैं तुम्हें kis</v>
      </c>
      <c r="C1009" s="1" t="s">
        <v>4</v>
      </c>
      <c r="D1009" s="1" t="s">
        <v>5</v>
      </c>
    </row>
    <row r="1010" spans="1:4" ht="13.2" x14ac:dyDescent="0.25">
      <c r="A1010" s="1" t="s">
        <v>1016</v>
      </c>
      <c r="B1010" t="str">
        <f ca="1">IFERROR(__xludf.DUMMYFUNCTION("GOOGLETRANSLATE(B1010,""en"",""hi"")"),"भाई, समीक्षा पर जोर दें।")</f>
        <v>भाई, समीक्षा पर जोर दें।</v>
      </c>
      <c r="C1010" s="1" t="s">
        <v>4</v>
      </c>
      <c r="D1010" s="1" t="s">
        <v>5</v>
      </c>
    </row>
    <row r="1011" spans="1:4" ht="13.2" x14ac:dyDescent="0.25">
      <c r="A1011" s="1" t="s">
        <v>1017</v>
      </c>
      <c r="B1011" t="str">
        <f ca="1">IFERROR(__xludf.DUMMYFUNCTION("GOOGLETRANSLATE(B1011,""en"",""hi"")"),"यह एक चिल्ला मैच सबसे अच्छा पर। नासमझ का एक बहुत ही आधारच्युत बहस।")</f>
        <v>यह एक चिल्ला मैच सबसे अच्छा पर। नासमझ का एक बहुत ही आधारच्युत बहस।</v>
      </c>
      <c r="C1011" s="1" t="s">
        <v>4</v>
      </c>
      <c r="D1011" s="1" t="s">
        <v>5</v>
      </c>
    </row>
    <row r="1012" spans="1:4" ht="13.2" x14ac:dyDescent="0.25">
      <c r="A1012" s="1" t="s">
        <v>1018</v>
      </c>
      <c r="B1012" t="str">
        <f ca="1">IFERROR(__xludf.DUMMYFUNCTION("GOOGLETRANSLATE(B1012,""en"",""hi"")"),".. मौजूदा राजनीतिक scenareo पर एक वीडियो बनाने के रूप में यू एक में वास्तविकता पा रहे हैं
फिल्म तो आप भारत के असली मुद्दे पर अपने विचार होना आवश्यक है। मोदी और मोदी
भक्ति। मुझे पता है यू नहीं होते इस पर वीडियो बनाते हैं। और मुझे पता है नहीं होते क्यों यू "&amp;"बनाते हैं। मुझसे हो सकता है
समझ गए।")</f>
        <v>.. मौजूदा राजनीतिक scenareo पर एक वीडियो बनाने के रूप में यू एक में वास्तविकता पा रहे हैं
फिल्म तो आप भारत के असली मुद्दे पर अपने विचार होना आवश्यक है। मोदी और मोदी
भक्ति। मुझे पता है यू नहीं होते इस पर वीडियो बनाते हैं। और मुझे पता है नहीं होते क्यों यू बनाते हैं। मुझसे हो सकता है
समझ गए।</v>
      </c>
      <c r="C1012" s="1" t="s">
        <v>4</v>
      </c>
      <c r="D1012" s="1" t="s">
        <v>5</v>
      </c>
    </row>
    <row r="1013" spans="1:4" ht="13.2" x14ac:dyDescent="0.25">
      <c r="A1013" s="1" t="s">
        <v>1019</v>
      </c>
      <c r="B1013" t="str">
        <f ca="1">IFERROR(__xludf.DUMMYFUNCTION("GOOGLETRANSLATE(B1013,""en"",""hi"")"),"@Pramaap सिंह Teotia हाँ भाई कुत्तों lob🐶❤️ हैं")</f>
        <v>@Pramaap सिंह Teotia हाँ भाई कुत्तों lob🐶❤️ हैं</v>
      </c>
      <c r="C1013" s="1" t="s">
        <v>4</v>
      </c>
      <c r="D1013" s="1" t="s">
        <v>5</v>
      </c>
    </row>
    <row r="1014" spans="1:4" ht="13.2" x14ac:dyDescent="0.25">
      <c r="A1014" s="1" t="s">
        <v>1020</v>
      </c>
      <c r="B1014" t="str">
        <f ca="1">IFERROR(__xludf.DUMMYFUNCTION("GOOGLETRANSLATE(B1014,""en"",""hi"")"),"बस शिफ्ट डेल यह सब bullshits केवल CAA एनपीआर और एनआरसी प्रदर्शन करते हैं। और काम बनाने
भारतीय नागरिकों के लिए। हम इस गैर होश क्यों बर्दाश्त है और उन्हें हमारे कर दे रही है
पैसा भारत में flarish करने के लिए।")</f>
        <v>बस शिफ्ट डेल यह सब bullshits केवल CAA एनपीआर और एनआरसी प्रदर्शन करते हैं। और काम बनाने
भारतीय नागरिकों के लिए। हम इस गैर होश क्यों बर्दाश्त है और उन्हें हमारे कर दे रही है
पैसा भारत में flarish करने के लिए।</v>
      </c>
      <c r="C1014" s="1" t="s">
        <v>4</v>
      </c>
      <c r="D1014" s="1" t="s">
        <v>5</v>
      </c>
    </row>
    <row r="1015" spans="1:4" ht="13.2" x14ac:dyDescent="0.25">
      <c r="A1015" s="1" t="s">
        <v>1021</v>
      </c>
      <c r="B1015" t="str">
        <f ca="1">IFERROR(__xludf.DUMMYFUNCTION("GOOGLETRANSLATE(B1015,""en"",""hi"")"),"आपकी टिप्पणी eigjakli भिगना")</f>
        <v>आपकी टिप्पणी eigjakli भिगना</v>
      </c>
      <c r="C1015" s="1" t="s">
        <v>4</v>
      </c>
      <c r="D1015" s="1" t="s">
        <v>5</v>
      </c>
    </row>
    <row r="1016" spans="1:4" ht="13.2" x14ac:dyDescent="0.25">
      <c r="A1016" s="1" t="s">
        <v>1022</v>
      </c>
      <c r="B1016" t="str">
        <f ca="1">IFERROR(__xludf.DUMMYFUNCTION("GOOGLETRANSLATE(B1016,""en"",""hi"")"),"मैं झोपड़ी runu")</f>
        <v>मैं झोपड़ी runu</v>
      </c>
      <c r="C1016" s="1" t="s">
        <v>16</v>
      </c>
      <c r="D1016" s="1" t="s">
        <v>5</v>
      </c>
    </row>
    <row r="1017" spans="1:4" ht="13.2" x14ac:dyDescent="0.25">
      <c r="A1017" s="1" t="s">
        <v>1023</v>
      </c>
      <c r="B1017" t="str">
        <f ca="1">IFERROR(__xludf.DUMMYFUNCTION("GOOGLETRANSLATE(B1017,""en"",""hi"")"),"वह एक सेवानिवृत्त Harlot तरह लग रहा है")</f>
        <v>वह एक सेवानिवृत्त Harlot तरह लग रहा है</v>
      </c>
      <c r="C1017" s="1" t="s">
        <v>35</v>
      </c>
      <c r="D1017" s="1" t="s">
        <v>5</v>
      </c>
    </row>
    <row r="1018" spans="1:4" ht="13.2" x14ac:dyDescent="0.25">
      <c r="A1018" s="1" t="s">
        <v>1024</v>
      </c>
      <c r="B1018" t="str">
        <f ca="1">IFERROR(__xludf.DUMMYFUNCTION("GOOGLETRANSLATE(B1018,""en"",""hi"")"),"मेरा अनुरोध है लोगों को खुश करने के इस चैनल से इस चैनल के कारण देखने नहीं है
पिता आरएसएस है। आरएसएस सांप्रदायिक संगठन है।")</f>
        <v>मेरा अनुरोध है लोगों को खुश करने के इस चैनल से इस चैनल के कारण देखने नहीं है
पिता आरएसएस है। आरएसएस सांप्रदायिक संगठन है।</v>
      </c>
      <c r="C1018" s="1" t="s">
        <v>4</v>
      </c>
      <c r="D1018" s="1" t="s">
        <v>5</v>
      </c>
    </row>
    <row r="1019" spans="1:4" ht="13.2" x14ac:dyDescent="0.25">
      <c r="A1019" s="1" t="s">
        <v>1025</v>
      </c>
      <c r="B1019" t="str">
        <f ca="1">IFERROR(__xludf.DUMMYFUNCTION("GOOGLETRANSLATE(B1019,""en"",""hi"")"),"मैं अपने दोस्तों से कुछ के लिए एक ही समझाने की कोशिश कर रहे हैं। यह फिल्म थी
गंदगी से भरा। मैं पूरी तरह से आप सर से सहमत हैं। मैं जब समझ में नहीं आता होगा
भारत के लोगों को उनके mind😔 का उपयोग शुरू")</f>
        <v>मैं अपने दोस्तों से कुछ के लिए एक ही समझाने की कोशिश कर रहे हैं। यह फिल्म थी
गंदगी से भरा। मैं पूरी तरह से आप सर से सहमत हैं। मैं जब समझ में नहीं आता होगा
भारत के लोगों को उनके mind😔 का उपयोग शुरू</v>
      </c>
      <c r="C1019" s="1" t="s">
        <v>35</v>
      </c>
      <c r="D1019" s="1" t="s">
        <v>5</v>
      </c>
    </row>
    <row r="1020" spans="1:4" ht="13.2" x14ac:dyDescent="0.25">
      <c r="A1020" s="1" t="s">
        <v>1026</v>
      </c>
      <c r="B1020" t="str">
        <f ca="1">IFERROR(__xludf.DUMMYFUNCTION("GOOGLETRANSLATE(B1020,""en"",""hi"")"),"बहुत ठीक
नामी वीडियो")</f>
        <v>बहुत ठीक
नामी वीडियो</v>
      </c>
      <c r="C1020" s="1" t="s">
        <v>4</v>
      </c>
      <c r="D1020" s="1" t="s">
        <v>5</v>
      </c>
    </row>
    <row r="1021" spans="1:4" ht="13.2" x14ac:dyDescent="0.25">
      <c r="A1021" s="1" t="s">
        <v>1027</v>
      </c>
      <c r="B1021" t="str">
        <f ca="1">IFERROR(__xludf.DUMMYFUNCTION("GOOGLETRANSLATE(B1021,""en"",""hi"")"),"यह एक फिल्म नहीं है .... यह पूरी तरह से है RANDAPA")</f>
        <v>यह एक फिल्म नहीं है .... यह पूरी तरह से है RANDAPA</v>
      </c>
      <c r="C1021" s="1" t="s">
        <v>35</v>
      </c>
      <c r="D1021" s="1" t="s">
        <v>5</v>
      </c>
    </row>
    <row r="1022" spans="1:4" ht="13.2" x14ac:dyDescent="0.25">
      <c r="A1022" s="1" t="s">
        <v>1028</v>
      </c>
      <c r="B1022" t="str">
        <f ca="1">IFERROR(__xludf.DUMMYFUNCTION("GOOGLETRANSLATE(B1022,""en"",""hi"")"),"হাহাহা")</f>
        <v>হাহাহা</v>
      </c>
      <c r="C1022" s="1" t="s">
        <v>4</v>
      </c>
      <c r="D1022" s="1" t="s">
        <v>5</v>
      </c>
    </row>
    <row r="1023" spans="1:4" ht="13.2" x14ac:dyDescent="0.25">
      <c r="A1023" s="1" t="s">
        <v>1029</v>
      </c>
      <c r="B1023" t="str">
        <f ca="1">IFERROR(__xludf.DUMMYFUNCTION("GOOGLETRANSLATE(B1023,""en"",""hi"")"),"भाई 2013 मुख्य सराय नारीवादी ne Hamari सरकार ke कानून को फिर से लिखने करवा दिया
aur ABH 'बलात्कार मामले केवल पुरुषों को महिलाओं के खिलाफ नहीं मुकदमा चलाया जा सकता'।")</f>
        <v>भाई 2013 मुख्य सराय नारीवादी ne Hamari सरकार ke कानून को फिर से लिखने करवा दिया
aur ABH 'बलात्कार मामले केवल पुरुषों को महिलाओं के खिलाफ नहीं मुकदमा चलाया जा सकता'।</v>
      </c>
      <c r="C1023" s="1" t="s">
        <v>35</v>
      </c>
      <c r="D1023" s="1" t="s">
        <v>5</v>
      </c>
    </row>
    <row r="1024" spans="1:4" ht="13.2" x14ac:dyDescent="0.25">
      <c r="A1024" s="1" t="s">
        <v>1030</v>
      </c>
      <c r="B1024" t="str">
        <f ca="1">IFERROR(__xludf.DUMMYFUNCTION("GOOGLETRANSLATE(B1024,""en"",""hi"")"),"क्या एक पागल महिलाओं Kasthuri है")</f>
        <v>क्या एक पागल महिलाओं Kasthuri है</v>
      </c>
      <c r="C1024" s="1" t="s">
        <v>4</v>
      </c>
      <c r="D1024" s="1" t="s">
        <v>5</v>
      </c>
    </row>
    <row r="1025" spans="1:4" ht="13.2" x14ac:dyDescent="0.25">
      <c r="A1025" s="1" t="s">
        <v>1031</v>
      </c>
      <c r="B1025" t="str">
        <f ca="1">IFERROR(__xludf.DUMMYFUNCTION("GOOGLETRANSLATE(B1025,""en"",""hi"")"),"मैं सहमत नहीं हूँ के साथ भाई प्रतीक ... मुझे नहीं लगता कि फिल्म Itni Acchi
hai ..... आईएसएस फिल्म माई शाहिद का चरित्र itna wieard dikhaya गया hai .... Itni
गांधी tarah उसको वर्तमान किया गया hai .... यू कैसे कह सकते हैं कि इस फिल्म है
भयानक .... यही कारण ह"&amp;"ै कि मेरी राय है ... मुझे लगता है कि udta पंजाब इस तुलना में काफी बेहतर है
फिल्म ... इस फिल्म में वह शराबी है, womanizer, दवाओं की लत, psyco, अनाड़ी
और एक ही समय में उन्होंने विश्वविद्यालय अव्वल, सबसे अच्छा फुटबॉल खिलाड़ी है,
डॉक्टर ... वाह ... यह बहुत ज्"&amp;"यादा है .... पहली बार मुझे पसंद नहीं है के लिए अपने
समीक्षा .... नहीं यू के साथ सहमत")</f>
        <v>मैं सहमत नहीं हूँ के साथ भाई प्रतीक ... मुझे नहीं लगता कि फिल्म Itni Acchi
hai ..... आईएसएस फिल्म माई शाहिद का चरित्र itna wieard dikhaya गया hai .... Itni
गांधी tarah उसको वर्तमान किया गया hai .... यू कैसे कह सकते हैं कि इस फिल्म है
भयानक .... यही कारण है कि मेरी राय है ... मुझे लगता है कि udta पंजाब इस तुलना में काफी बेहतर है
फिल्म ... इस फिल्म में वह शराबी है, womanizer, दवाओं की लत, psyco, अनाड़ी
और एक ही समय में उन्होंने विश्वविद्यालय अव्वल, सबसे अच्छा फुटबॉल खिलाड़ी है,
डॉक्टर ... वाह ... यह बहुत ज्यादा है .... पहली बार मुझे पसंद नहीं है के लिए अपने
समीक्षा .... नहीं यू के साथ सहमत</v>
      </c>
      <c r="C1025" s="1" t="s">
        <v>35</v>
      </c>
      <c r="D1025" s="1" t="s">
        <v>5</v>
      </c>
    </row>
    <row r="1026" spans="1:4" ht="13.2" x14ac:dyDescent="0.25">
      <c r="A1026" s="1" t="s">
        <v>1032</v>
      </c>
      <c r="B1026" t="str">
        <f ca="1">IFERROR(__xludf.DUMMYFUNCTION("GOOGLETRANSLATE(B1026,""en"",""hi"")"),"किसी को अंग्रेजी में इस मामले का अनुवाद कर सकते हैं? मेरी जानने की इच्छा है
क्या इस आदमी बदला लेने के लिए किया था।")</f>
        <v>किसी को अंग्रेजी में इस मामले का अनुवाद कर सकते हैं? मेरी जानने की इच्छा है
क्या इस आदमी बदला लेने के लिए किया था।</v>
      </c>
      <c r="C1026" s="1" t="s">
        <v>4</v>
      </c>
      <c r="D1026" s="1" t="s">
        <v>5</v>
      </c>
    </row>
    <row r="1027" spans="1:4" ht="13.2" x14ac:dyDescent="0.25">
      <c r="A1027" s="1" t="s">
        <v>1033</v>
      </c>
      <c r="B1027" t="str">
        <f ca="1">IFERROR(__xludf.DUMMYFUNCTION("GOOGLETRANSLATE(B1027,""en"",""hi"")"),"भैया आप बिल्कुल सही ..... मुझे लगता है कि कर रहे हैं आयुष्मान केवल तार्किक है
जो व्यक्ति सबसे अच्छा स्क्रिप्ट का चयन करता है")</f>
        <v>भैया आप बिल्कुल सही ..... मुझे लगता है कि कर रहे हैं आयुष्मान केवल तार्किक है
जो व्यक्ति सबसे अच्छा स्क्रिप्ट का चयन करता है</v>
      </c>
      <c r="C1027" s="1" t="s">
        <v>4</v>
      </c>
      <c r="D1027" s="1" t="s">
        <v>5</v>
      </c>
    </row>
    <row r="1028" spans="1:4" ht="13.2" x14ac:dyDescent="0.25">
      <c r="A1028" s="1" t="s">
        <v>1034</v>
      </c>
      <c r="B1028" t="str">
        <f ca="1">IFERROR(__xludf.DUMMYFUNCTION("GOOGLETRANSLATE(B1028,""en"",""hi"")"),"तो बहुत दुख की बात")</f>
        <v>तो बहुत दुख की बात</v>
      </c>
      <c r="C1028" s="1" t="s">
        <v>4</v>
      </c>
      <c r="D1028" s="1" t="s">
        <v>5</v>
      </c>
    </row>
    <row r="1029" spans="1:4" ht="13.2" x14ac:dyDescent="0.25">
      <c r="A1029" s="1" t="s">
        <v>1035</v>
      </c>
      <c r="B1029" t="str">
        <f ca="1">IFERROR(__xludf.DUMMYFUNCTION("GOOGLETRANSLATE(B1029,""en"",""hi"")"),"[03:09] (https://www.youtube.com/watch?v=N_ZMfQMZos0&amp;t=3m09s) जलाया")</f>
        <v>[03:09] (https://www.youtube.com/watch?v=N_ZMfQMZos0&amp;t=3m09s) जलाया</v>
      </c>
      <c r="C1029" s="1" t="s">
        <v>4</v>
      </c>
      <c r="D1029" s="1" t="s">
        <v>5</v>
      </c>
    </row>
    <row r="1030" spans="1:4" ht="13.2" x14ac:dyDescent="0.25">
      <c r="A1030" s="1" t="s">
        <v>1036</v>
      </c>
      <c r="B1030" t="str">
        <f ca="1">IFERROR(__xludf.DUMMYFUNCTION("GOOGLETRANSLATE(B1030,""en"",""hi"")"),"तो सच भाई, ek dum साही बोला सराय कमबख्त नारीवादियों dhaaajiyaan uddaa ke
di भाई nee 🔥🔥🔥🔥")</f>
        <v>तो सच भाई, ek dum साही बोला सराय कमबख्त नारीवादियों dhaaajiyaan uddaa ke
di भाई nee 🔥🔥🔥🔥</v>
      </c>
      <c r="C1030" s="1" t="s">
        <v>16</v>
      </c>
      <c r="D1030" s="1" t="s">
        <v>8</v>
      </c>
    </row>
    <row r="1031" spans="1:4" ht="13.2" x14ac:dyDescent="0.25">
      <c r="A1031" s="1" t="s">
        <v>1037</v>
      </c>
      <c r="B1031" t="str">
        <f ca="1">IFERROR(__xludf.DUMMYFUNCTION("GOOGLETRANSLATE(B1031,""en"",""hi"")"),"@snicker_ likins शायद वे 'अर्जुन रेड्डी remake..But है जैसे कि यह करना चाहिए था
एक मोड़ 'के साथ ... कि इतने दिलचस्प लगेगा।")</f>
        <v>@snicker_ likins शायद वे 'अर्जुन रेड्डी remake..But है जैसे कि यह करना चाहिए था
एक मोड़ 'के साथ ... कि इतने दिलचस्प लगेगा।</v>
      </c>
      <c r="C1031" s="1" t="s">
        <v>4</v>
      </c>
      <c r="D1031" s="1" t="s">
        <v>5</v>
      </c>
    </row>
    <row r="1032" spans="1:4" ht="13.2" x14ac:dyDescent="0.25">
      <c r="A1032" s="1" t="s">
        <v>1038</v>
      </c>
      <c r="B1032" t="str">
        <f ca="1">IFERROR(__xludf.DUMMYFUNCTION("GOOGLETRANSLATE(B1032,""en"",""hi"")"),"केवल रॉयल एनफील्ड सिगरेट कंपनियों और शराब कंपनियों से लाभ कर रहे हैं
यह फिल्म")</f>
        <v>केवल रॉयल एनफील्ड सिगरेट कंपनियों और शराब कंपनियों से लाभ कर रहे हैं
यह फिल्म</v>
      </c>
      <c r="C1032" s="1" t="s">
        <v>4</v>
      </c>
      <c r="D1032" s="1" t="s">
        <v>5</v>
      </c>
    </row>
    <row r="1033" spans="1:4" ht="13.2" x14ac:dyDescent="0.25">
      <c r="A1033" s="1" t="s">
        <v>1039</v>
      </c>
      <c r="B1033" t="str">
        <f ca="1">IFERROR(__xludf.DUMMYFUNCTION("GOOGLETRANSLATE(B1033,""en"",""hi"")"),"हर कोई अर्नाब भुगतान किया जाता है मूर्ख जानता है .... इसलिए केवल संगी रों उसे समर्थन")</f>
        <v>हर कोई अर्नाब भुगतान किया जाता है मूर्ख जानता है .... इसलिए केवल संगी रों उसे समर्थन</v>
      </c>
      <c r="C1033" s="1" t="s">
        <v>4</v>
      </c>
      <c r="D1033" s="1" t="s">
        <v>5</v>
      </c>
    </row>
    <row r="1034" spans="1:4" ht="13.2" x14ac:dyDescent="0.25">
      <c r="A1034" s="1" t="s">
        <v>1040</v>
      </c>
      <c r="B1034" t="str">
        <f ca="1">IFERROR(__xludf.DUMMYFUNCTION("GOOGLETRANSLATE(B1034,""en"",""hi"")"),"मैं तुम लोगों से प्यार करता हूँ")</f>
        <v>मैं तुम लोगों से प्यार करता हूँ</v>
      </c>
      <c r="C1034" s="1" t="s">
        <v>4</v>
      </c>
      <c r="D1034" s="1" t="s">
        <v>5</v>
      </c>
    </row>
    <row r="1035" spans="1:4" ht="13.2" x14ac:dyDescent="0.25">
      <c r="A1035" s="1" t="s">
        <v>1041</v>
      </c>
      <c r="B1035" t="str">
        <f ca="1">IFERROR(__xludf.DUMMYFUNCTION("GOOGLETRANSLATE(B1035,""en"",""hi"")"),"बिल्कुल सही!")</f>
        <v>बिल्कुल सही!</v>
      </c>
      <c r="C1035" s="1" t="s">
        <v>4</v>
      </c>
      <c r="D1035" s="1" t="s">
        <v>5</v>
      </c>
    </row>
    <row r="1036" spans="1:4" ht="13.2" x14ac:dyDescent="0.25">
      <c r="A1036" s="1" t="s">
        <v>1042</v>
      </c>
      <c r="B1036" t="str">
        <f ca="1">IFERROR(__xludf.DUMMYFUNCTION("GOOGLETRANSLATE(B1036,""en"",""hi"")"),"किसी समस्या को समझने ........
.👍👏👏👏👏👍👍👍👍👏👏👏👏👏
अपने असली लड़के और लड़कियों दोनों प्रभावित होते हैं .... बजाय उनके जीवन पर काम कर
..they केवल daydream या अधिक उनके रोमांटिक जीवन के बारे में ध्यान केंद्रित कर रहे हैं। .. .n
बनाने टिक टोक")</f>
        <v>किसी समस्या को समझने ........
.👍👏👏👏👏👍👍👍👍👏👏👏👏👏
अपने असली लड़के और लड़कियों दोनों प्रभावित होते हैं .... बजाय उनके जीवन पर काम कर
..they केवल daydream या अधिक उनके रोमांटिक जीवन के बारे में ध्यान केंद्रित कर रहे हैं। .. .n
बनाने टिक टोक</v>
      </c>
      <c r="C1036" s="1" t="s">
        <v>4</v>
      </c>
      <c r="D1036" s="1" t="s">
        <v>5</v>
      </c>
    </row>
    <row r="1037" spans="1:4" ht="13.2" x14ac:dyDescent="0.25">
      <c r="A1037" s="1" t="s">
        <v>1043</v>
      </c>
      <c r="B1037" t="str">
        <f ca="1">IFERROR(__xludf.DUMMYFUNCTION("GOOGLETRANSLATE(B1037,""en"",""hi"")"),"मैं वास्तव में रयान रेनोल्ड है पाया ** निश्चित रूप से; हो सकता है कि ** एक और अधिक यथार्थवादी होना करने के लिए
कबीर सिंह से प्रेम कहानी ...")</f>
        <v>मैं वास्तव में रयान रेनोल्ड है पाया ** निश्चित रूप से; हो सकता है कि ** एक और अधिक यथार्थवादी होना करने के लिए
कबीर सिंह से प्रेम कहानी ...</v>
      </c>
      <c r="C1037" s="1" t="s">
        <v>4</v>
      </c>
      <c r="D1037" s="1" t="s">
        <v>5</v>
      </c>
    </row>
    <row r="1038" spans="1:4" ht="13.2" x14ac:dyDescent="0.25">
      <c r="A1038" s="1" t="s">
        <v>1044</v>
      </c>
      <c r="B1038" t="str">
        <f ca="1">IFERROR(__xludf.DUMMYFUNCTION("GOOGLETRANSLATE(B1038,""en"",""hi"")"),"Shwetabh भाई व्यक्ति राष्ट्रीय महत्व के रूप में घोषित किया जाना चाहिए ..... 😎😎😎😎")</f>
        <v>Shwetabh भाई व्यक्ति राष्ट्रीय महत्व के रूप में घोषित किया जाना चाहिए ..... 😎😎😎😎</v>
      </c>
      <c r="C1038" s="1" t="s">
        <v>4</v>
      </c>
      <c r="D1038" s="1" t="s">
        <v>5</v>
      </c>
    </row>
    <row r="1039" spans="1:4" ht="13.2" x14ac:dyDescent="0.25">
      <c r="A1039" s="1" t="s">
        <v>1045</v>
      </c>
      <c r="B1039" t="str">
        <f ca="1">IFERROR(__xludf.DUMMYFUNCTION("GOOGLETRANSLATE(B1039,""en"",""hi"")"),"जब वह बात Ranu मोंदोल नियंत्रण ख चाहिए। ungreatful ख मत करो, सकारात्मक nd ख
विनम्र।")</f>
        <v>जब वह बात Ranu मोंदोल नियंत्रण ख चाहिए। ungreatful ख मत करो, सकारात्मक nd ख
विनम्र।</v>
      </c>
      <c r="C1039" s="1" t="s">
        <v>35</v>
      </c>
      <c r="D1039" s="1" t="s">
        <v>5</v>
      </c>
    </row>
    <row r="1040" spans="1:4" ht="13.2" x14ac:dyDescent="0.25">
      <c r="A1040" s="1" t="s">
        <v>1046</v>
      </c>
      <c r="B1040" t="str">
        <f ca="1">IFERROR(__xludf.DUMMYFUNCTION("GOOGLETRANSLATE(B1040,""en"",""hi"")"),"बहुत बढ़िया और फिल्म")</f>
        <v>बहुत बढ़िया और फिल्म</v>
      </c>
      <c r="C1040" s="1" t="s">
        <v>4</v>
      </c>
      <c r="D1040" s="1" t="s">
        <v>5</v>
      </c>
    </row>
    <row r="1041" spans="1:4" ht="13.2" x14ac:dyDescent="0.25">
      <c r="A1041" s="1" t="s">
        <v>1047</v>
      </c>
      <c r="B1041" t="str">
        <f ca="1">IFERROR(__xludf.DUMMYFUNCTION("GOOGLETRANSLATE(B1041,""en"",""hi"")"),"Plz समीक्षा ""लेख 15"" फिल्म")</f>
        <v>Plz समीक्षा "लेख 15" फिल्म</v>
      </c>
      <c r="C1041" s="1" t="s">
        <v>4</v>
      </c>
      <c r="D1041" s="1" t="s">
        <v>5</v>
      </c>
    </row>
    <row r="1042" spans="1:4" ht="13.2" x14ac:dyDescent="0.25">
      <c r="A1042" s="1" t="s">
        <v>1048</v>
      </c>
      <c r="B1042" t="str">
        <f ca="1">IFERROR(__xludf.DUMMYFUNCTION("GOOGLETRANSLATE(B1042,""en"",""hi"")"),"यथार्थवादी = Shwetabh
🕴")</f>
        <v>यथार्थवादी = Shwetabh
🕴</v>
      </c>
      <c r="C1042" s="1" t="s">
        <v>4</v>
      </c>
      <c r="D1042" s="1" t="s">
        <v>5</v>
      </c>
    </row>
    <row r="1043" spans="1:4" ht="13.2" x14ac:dyDescent="0.25">
      <c r="A1043" s="1" t="s">
        <v>1049</v>
      </c>
      <c r="B1043" t="str">
        <f ca="1">IFERROR(__xludf.DUMMYFUNCTION("GOOGLETRANSLATE(B1043,""en"",""hi"")"),"@Rahul सिंह ठीक है। मैं एक ईमानदार लंबी दूरी की प्रेमी की जरूरत है")</f>
        <v>@Rahul सिंह ठीक है। मैं एक ईमानदार लंबी दूरी की प्रेमी की जरूरत है</v>
      </c>
      <c r="C1043" s="1" t="s">
        <v>4</v>
      </c>
      <c r="D1043" s="1" t="s">
        <v>5</v>
      </c>
    </row>
    <row r="1044" spans="1:4" ht="13.2" x14ac:dyDescent="0.25">
      <c r="A1044" s="1" t="s">
        <v>1050</v>
      </c>
      <c r="B1044" t="str">
        <f ca="1">IFERROR(__xludf.DUMMYFUNCTION("GOOGLETRANSLATE(B1044,""en"",""hi"")"),"इसके अलावा गंदगी के Veere Di शादी नकली नारीवादी टुकड़ा ...")</f>
        <v>इसके अलावा गंदगी के Veere Di शादी नकली नारीवादी टुकड़ा ...</v>
      </c>
      <c r="C1044" s="1" t="s">
        <v>4</v>
      </c>
      <c r="D1044" s="1" t="s">
        <v>5</v>
      </c>
    </row>
    <row r="1045" spans="1:4" ht="13.2" x14ac:dyDescent="0.25">
      <c r="A1045" s="1" t="s">
        <v>1051</v>
      </c>
      <c r="B1045" t="str">
        <f ca="1">IFERROR(__xludf.DUMMYFUNCTION("GOOGLETRANSLATE(B1045,""en"",""hi"")"),"बॉलीवुड अभिनेता और अभिनेत्री से 114 नापसंद")</f>
        <v>बॉलीवुड अभिनेता और अभिनेत्री से 114 नापसंद</v>
      </c>
      <c r="C1045" s="1" t="s">
        <v>4</v>
      </c>
      <c r="D1045" s="1" t="s">
        <v>5</v>
      </c>
    </row>
    <row r="1046" spans="1:4" ht="13.2" x14ac:dyDescent="0.25">
      <c r="A1046" s="1" t="s">
        <v>1052</v>
      </c>
      <c r="B1046" t="str">
        <f ca="1">IFERROR(__xludf.DUMMYFUNCTION("GOOGLETRANSLATE(B1046,""en"",""hi"")"),"Awsum ... Cncpt👍")</f>
        <v>Awsum ... Cncpt👍</v>
      </c>
      <c r="C1046" s="1" t="s">
        <v>4</v>
      </c>
      <c r="D1046" s="1" t="s">
        <v>5</v>
      </c>
    </row>
    <row r="1047" spans="1:4" ht="13.2" x14ac:dyDescent="0.25">
      <c r="A1047" s="1" t="s">
        <v>1053</v>
      </c>
      <c r="B1047" t="str">
        <f ca="1">IFERROR(__xludf.DUMMYFUNCTION("GOOGLETRANSLATE(B1047,""en"",""hi"")"),"मेरे रिश्तेदार इस बकवास के माध्यम से 2 महीने पहले किया गया है ... फिर कभी नहीं।")</f>
        <v>मेरे रिश्तेदार इस बकवास के माध्यम से 2 महीने पहले किया गया है ... फिर कभी नहीं।</v>
      </c>
      <c r="C1047" s="1" t="s">
        <v>35</v>
      </c>
      <c r="D1047" s="1" t="s">
        <v>5</v>
      </c>
    </row>
    <row r="1048" spans="1:4" ht="13.2" x14ac:dyDescent="0.25">
      <c r="A1048" s="1" t="s">
        <v>1054</v>
      </c>
      <c r="B1048" t="str">
        <f ca="1">IFERROR(__xludf.DUMMYFUNCTION("GOOGLETRANSLATE(B1048,""en"",""hi"")"),"Hahaha कि डेप कस्तूरी कौन है ??? नकली लहजे")</f>
        <v>Hahaha कि डेप कस्तूरी कौन है ??? नकली लहजे</v>
      </c>
      <c r="C1048" s="1" t="s">
        <v>4</v>
      </c>
      <c r="D1048" s="1" t="s">
        <v>5</v>
      </c>
    </row>
    <row r="1049" spans="1:4" ht="13.2" x14ac:dyDescent="0.25">
      <c r="A1049" s="1" t="s">
        <v>1055</v>
      </c>
      <c r="B1049" t="str">
        <f ca="1">IFERROR(__xludf.DUMMYFUNCTION("GOOGLETRANSLATE(B1049,""en"",""hi"")"),"भाई अंग्रेज़ी, लापता mensutra में वीडियो कृपया")</f>
        <v>भाई अंग्रेज़ी, लापता mensutra में वीडियो कृपया</v>
      </c>
      <c r="C1049" s="1" t="s">
        <v>4</v>
      </c>
      <c r="D1049" s="1" t="s">
        <v>5</v>
      </c>
    </row>
    <row r="1050" spans="1:4" ht="13.2" x14ac:dyDescent="0.25">
      <c r="A1050" s="1" t="s">
        <v>1056</v>
      </c>
      <c r="B1050" t="str">
        <f ca="1">IFERROR(__xludf.DUMMYFUNCTION("GOOGLETRANSLATE(B1050,""en"",""hi"")"),"कौन नकली रॉय अरुंधति है वह .... मैं उसे हत्या करेगा, जो कि वह क्या
करना शुरू कर दिया। 😠😠")</f>
        <v>कौन नकली रॉय अरुंधति है वह .... मैं उसे हत्या करेगा, जो कि वह क्या
करना शुरू कर दिया। 😠😠</v>
      </c>
      <c r="C1050" s="1" t="s">
        <v>4</v>
      </c>
      <c r="D1050" s="1" t="s">
        <v>5</v>
      </c>
    </row>
    <row r="1051" spans="1:4" ht="13.2" x14ac:dyDescent="0.25">
      <c r="A1051" s="1" t="s">
        <v>1057</v>
      </c>
      <c r="B1051" t="str">
        <f ca="1">IFERROR(__xludf.DUMMYFUNCTION("GOOGLETRANSLATE(B1051,""en"",""hi"")"),"बहुत खुबस!!")</f>
        <v>बहुत खुबस!!</v>
      </c>
      <c r="C1051" s="1" t="s">
        <v>4</v>
      </c>
      <c r="D1051" s="1" t="s">
        <v>5</v>
      </c>
    </row>
    <row r="1052" spans="1:4" ht="13.2" x14ac:dyDescent="0.25">
      <c r="A1052" s="1" t="s">
        <v>1058</v>
      </c>
      <c r="B1052" t="str">
        <f ca="1">IFERROR(__xludf.DUMMYFUNCTION("GOOGLETRANSLATE(B1052,""en"",""hi"")"),"कृपया पूरी तरह से पवित्र खेल दोनों सत्रों की समीक्षा")</f>
        <v>कृपया पूरी तरह से पवित्र खेल दोनों सत्रों की समीक्षा</v>
      </c>
      <c r="C1052" s="1" t="s">
        <v>4</v>
      </c>
      <c r="D1052" s="1" t="s">
        <v>5</v>
      </c>
    </row>
    <row r="1053" spans="1:4" ht="13.2" x14ac:dyDescent="0.25">
      <c r="A1053" s="1" t="s">
        <v>1059</v>
      </c>
      <c r="B1053" t="str">
        <f ca="1">IFERROR(__xludf.DUMMYFUNCTION("GOOGLETRANSLATE(B1053,""en"",""hi"")"),"कबीर शिंग Jese फिल्म सामाजिक हानि पहुंचा रहा फिल्म।")</f>
        <v>कबीर शिंग Jese फिल्म सामाजिक हानि पहुंचा रहा फिल्म।</v>
      </c>
      <c r="C1053" s="1" t="s">
        <v>4</v>
      </c>
      <c r="D1053" s="1" t="s">
        <v>5</v>
      </c>
    </row>
    <row r="1054" spans="1:4" ht="13.2" x14ac:dyDescent="0.25">
      <c r="A1054" s="1" t="s">
        <v>1060</v>
      </c>
      <c r="B1054" t="str">
        <f ca="1">IFERROR(__xludf.DUMMYFUNCTION("GOOGLETRANSLATE(B1054,""en"",""hi"")"),"हा इस टी शर्ट प्यार हा")</f>
        <v>हा इस टी शर्ट प्यार हा</v>
      </c>
      <c r="C1054" s="1" t="s">
        <v>4</v>
      </c>
      <c r="D1054" s="1" t="s">
        <v>5</v>
      </c>
    </row>
    <row r="1055" spans="1:4" ht="13.2" x14ac:dyDescent="0.25">
      <c r="A1055" s="1" t="s">
        <v>1061</v>
      </c>
      <c r="B1055" t="str">
        <f ca="1">IFERROR(__xludf.DUMMYFUNCTION("GOOGLETRANSLATE(B1055,""en"",""hi"")"),"बहुत जी.डी.")</f>
        <v>बहुत जी.डी.</v>
      </c>
      <c r="C1055" s="1" t="s">
        <v>4</v>
      </c>
      <c r="D1055" s="1" t="s">
        <v>5</v>
      </c>
    </row>
    <row r="1056" spans="1:4" ht="13.2" x14ac:dyDescent="0.25">
      <c r="A1056" s="1" t="s">
        <v>1062</v>
      </c>
      <c r="B1056" t="str">
        <f ca="1">IFERROR(__xludf.DUMMYFUNCTION("GOOGLETRANSLATE(B1056,""en"",""hi"")"),"""तोड़ चेन दोस्त"" ...... 🤣🤣🤣")</f>
        <v>"तोड़ चेन दोस्त" ...... 🤣🤣🤣</v>
      </c>
      <c r="C1056" s="1" t="s">
        <v>4</v>
      </c>
      <c r="D1056" s="1" t="s">
        <v>5</v>
      </c>
    </row>
    <row r="1057" spans="1:4" ht="13.2" x14ac:dyDescent="0.25">
      <c r="A1057" s="1" t="s">
        <v>1063</v>
      </c>
      <c r="B1057" t="str">
        <f ca="1">IFERROR(__xludf.DUMMYFUNCTION("GOOGLETRANSLATE(B1057,""en"",""hi"")"),"तो फैनी अगले वीडियो भाई 😄😄😄")</f>
        <v>तो फैनी अगले वीडियो भाई 😄😄😄</v>
      </c>
      <c r="C1057" s="1" t="s">
        <v>4</v>
      </c>
      <c r="D1057" s="1" t="s">
        <v>5</v>
      </c>
    </row>
    <row r="1058" spans="1:4" ht="13.2" x14ac:dyDescent="0.25">
      <c r="A1058" s="1" t="s">
        <v>1064</v>
      </c>
      <c r="B1058" t="str">
        <f ca="1">IFERROR(__xludf.DUMMYFUNCTION("GOOGLETRANSLATE(B1058,""en"",""hi"")"),"नारीवादी और उदार क्या है? और वे कौन हैं ?? क्या excatly अर्थ है ??")</f>
        <v>नारीवादी और उदार क्या है? और वे कौन हैं ?? क्या excatly अर्थ है ??</v>
      </c>
      <c r="C1058" s="1" t="s">
        <v>4</v>
      </c>
      <c r="D1058" s="1" t="s">
        <v>5</v>
      </c>
    </row>
    <row r="1059" spans="1:4" ht="13.2" x14ac:dyDescent="0.25">
      <c r="A1059" s="1" t="s">
        <v>1065</v>
      </c>
      <c r="B1059" t="str">
        <f ca="1">IFERROR(__xludf.DUMMYFUNCTION("GOOGLETRANSLATE(B1059,""en"",""hi"")"),"Chutiya फिल्म भावना नहीं है")</f>
        <v>Chutiya फिल्म भावना नहीं है</v>
      </c>
      <c r="C1059" s="1" t="s">
        <v>4</v>
      </c>
      <c r="D1059" s="1" t="s">
        <v>5</v>
      </c>
    </row>
    <row r="1060" spans="1:4" ht="13.2" x14ac:dyDescent="0.25">
      <c r="A1060" s="1" t="s">
        <v>1066</v>
      </c>
      <c r="B1060" t="str">
        <f ca="1">IFERROR(__xludf.DUMMYFUNCTION("GOOGLETRANSLATE(B1060,""en"",""hi"")"),"एन अगर संजय लीला भंसाली जैसे लोगों देवदास की तरह एक फिल्म बनाता है, जहां
नायक को नष्ट कर देता है, लेकिन द्वारा नशा प्रशंसा की है खुद को मारता है न केवल
बहुत वर्णन करके तथाकथित आलोचकों द्वारा wht प्यार किसी का एक स्तर।")</f>
        <v>एन अगर संजय लीला भंसाली जैसे लोगों देवदास की तरह एक फिल्म बनाता है, जहां
नायक को नष्ट कर देता है, लेकिन द्वारा नशा प्रशंसा की है खुद को मारता है न केवल
बहुत वर्णन करके तथाकथित आलोचकों द्वारा wht प्यार किसी का एक स्तर।</v>
      </c>
      <c r="C1060" s="1" t="s">
        <v>35</v>
      </c>
      <c r="D1060" s="1" t="s">
        <v>5</v>
      </c>
    </row>
    <row r="1061" spans="1:4" ht="13.2" x14ac:dyDescent="0.25">
      <c r="A1061" s="1" t="s">
        <v>1067</v>
      </c>
      <c r="B1061" t="str">
        <f ca="1">IFERROR(__xludf.DUMMYFUNCTION("GOOGLETRANSLATE(B1061,""en"",""hi"")"),"बहुत बहुत sad😢")</f>
        <v>बहुत बहुत sad😢</v>
      </c>
      <c r="C1061" s="1" t="s">
        <v>4</v>
      </c>
      <c r="D1061" s="1" t="s">
        <v>5</v>
      </c>
    </row>
    <row r="1062" spans="1:4" ht="13.2" x14ac:dyDescent="0.25">
      <c r="A1062" s="1" t="s">
        <v>1068</v>
      </c>
      <c r="B1062" t="str">
        <f ca="1">IFERROR(__xludf.DUMMYFUNCTION("GOOGLETRANSLATE(B1062,""en"",""hi"")"),"किसी भी वकील इस एक जनहित याचिका कर देख सकते हैं
सुश्री अरुंधति रॉय Suzanna 😂😂 उसे पूरा नाम का उपयोग करने के लिए डर")</f>
        <v>किसी भी वकील इस एक जनहित याचिका कर देख सकते हैं
सुश्री अरुंधति रॉय Suzanna 😂😂 उसे पूरा नाम का उपयोग करने के लिए डर</v>
      </c>
      <c r="C1062" s="1" t="s">
        <v>4</v>
      </c>
      <c r="D1062" s="1" t="s">
        <v>5</v>
      </c>
    </row>
    <row r="1063" spans="1:4" ht="13.2" x14ac:dyDescent="0.25">
      <c r="A1063" s="1" t="s">
        <v>1069</v>
      </c>
      <c r="B1063" t="str">
        <f ca="1">IFERROR(__xludf.DUMMYFUNCTION("GOOGLETRANSLATE(B1063,""en"",""hi"")"),"Ranu मंडल तृतीय श्रेणी [woman.No] (http://woman.no/) शिष्टाचार .She नहीं है
गायक .OMLY BEGGER.Ungateful औरत की एबीसीडी के बारे में not.know करता है
संगीत।")</f>
        <v>Ranu मंडल तृतीय श्रेणी [woman.No] (http://woman.no/) शिष्टाचार .She नहीं है
गायक .OMLY BEGGER.Ungateful औरत की एबीसीडी के बारे में not.know करता है
संगीत।</v>
      </c>
      <c r="C1063" s="1" t="s">
        <v>16</v>
      </c>
      <c r="D1063" s="1" t="s">
        <v>5</v>
      </c>
    </row>
    <row r="1064" spans="1:4" ht="13.2" x14ac:dyDescent="0.25">
      <c r="A1064" s="1" t="s">
        <v>1070</v>
      </c>
      <c r="B1064" t="str">
        <f ca="1">IFERROR(__xludf.DUMMYFUNCTION("GOOGLETRANSLATE(B1064,""en"",""hi"")"),"[15:23] (https://www.youtube.com/watch?v=N_ZMfQMZos0&amp;t=15m23s) असली कहानी 😂😂
बॉलीवुड लॉजिक्स")</f>
        <v>[15:23] (https://www.youtube.com/watch?v=N_ZMfQMZos0&amp;t=15m23s) असली कहानी 😂😂
बॉलीवुड लॉजिक्स</v>
      </c>
      <c r="C1064" s="1" t="s">
        <v>4</v>
      </c>
      <c r="D1064" s="1" t="s">
        <v>5</v>
      </c>
    </row>
    <row r="1065" spans="1:4" ht="13.2" x14ac:dyDescent="0.25">
      <c r="A1065" s="1" t="s">
        <v>1071</v>
      </c>
      <c r="B1065" t="str">
        <f ca="1">IFERROR(__xludf.DUMMYFUNCTION("GOOGLETRANSLATE(B1065,""en"",""hi"")"),"लव यू इसे जारी रखें भाई")</f>
        <v>लव यू इसे जारी रखें भाई</v>
      </c>
      <c r="C1065" s="1" t="s">
        <v>4</v>
      </c>
      <c r="D1065" s="1" t="s">
        <v>5</v>
      </c>
    </row>
    <row r="1066" spans="1:4" ht="13.2" x14ac:dyDescent="0.25">
      <c r="A1066" s="1" t="s">
        <v>1072</v>
      </c>
      <c r="B1066" t="str">
        <f ca="1">IFERROR(__xludf.DUMMYFUNCTION("GOOGLETRANSLATE(B1066,""en"",""hi"")"),"मैं आपकी मदद कर सकता हूं?")</f>
        <v>मैं आपकी मदद कर सकता हूं?</v>
      </c>
      <c r="C1066" s="1" t="s">
        <v>4</v>
      </c>
      <c r="D1066" s="1" t="s">
        <v>5</v>
      </c>
    </row>
    <row r="1067" spans="1:4" ht="13.2" x14ac:dyDescent="0.25">
      <c r="A1067" s="1" t="s">
        <v>1073</v>
      </c>
      <c r="B1067" t="str">
        <f ca="1">IFERROR(__xludf.DUMMYFUNCTION("GOOGLETRANSLATE(B1067,""en"",""hi"")"),"आप महान सर !!! जब एक मैं एक फिल्म सब से पहले देखा था मैं तो आपकी समीक्षा देखा
फिल्म iWatch")</f>
        <v>आप महान सर !!! जब एक मैं एक फिल्म सब से पहले देखा था मैं तो आपकी समीक्षा देखा
फिल्म iWatch</v>
      </c>
      <c r="C1067" s="1" t="s">
        <v>4</v>
      </c>
      <c r="D1067" s="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trac2_eng_dev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Rajput</dc:creator>
  <cp:lastModifiedBy>asus</cp:lastModifiedBy>
  <dcterms:created xsi:type="dcterms:W3CDTF">2021-04-10T05:25:57Z</dcterms:created>
  <dcterms:modified xsi:type="dcterms:W3CDTF">2021-04-10T05:25:57Z</dcterms:modified>
</cp:coreProperties>
</file>