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2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siddhantdoshi/Documents/Competitions/ST Yau Research Paper/2020/Physics/"/>
    </mc:Choice>
  </mc:AlternateContent>
  <xr:revisionPtr revIDLastSave="0" documentId="13_ncr:1_{D9C202FA-002E-0E48-A8D7-951916B17710}" xr6:coauthVersionLast="44" xr6:coauthVersionMax="44" xr10:uidLastSave="{00000000-0000-0000-0000-000000000000}"/>
  <bookViews>
    <workbookView xWindow="0" yWindow="460" windowWidth="25600" windowHeight="14320" activeTab="1" xr2:uid="{FFDD49DF-060E-1643-A90D-49FCC73355E7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M13" i="2" l="1"/>
  <c r="M10" i="2"/>
  <c r="M9" i="2" l="1"/>
  <c r="M11" i="2"/>
  <c r="E20" i="2" l="1"/>
  <c r="F20" i="2" s="1"/>
  <c r="G20" i="2" s="1"/>
  <c r="H20" i="2" s="1"/>
  <c r="I20" i="2" s="1"/>
  <c r="E24" i="2"/>
  <c r="F24" i="2" s="1"/>
  <c r="G24" i="2" s="1"/>
  <c r="H24" i="2" s="1"/>
  <c r="I24" i="2" s="1"/>
  <c r="D24" i="2"/>
  <c r="D26" i="2" s="1"/>
  <c r="D23" i="2"/>
  <c r="D22" i="2"/>
  <c r="D21" i="2"/>
  <c r="E21" i="2" s="1"/>
  <c r="F21" i="2" s="1"/>
  <c r="G21" i="2" s="1"/>
  <c r="H21" i="2" s="1"/>
  <c r="I21" i="2" s="1"/>
  <c r="D20" i="2"/>
  <c r="D19" i="2"/>
  <c r="D18" i="2"/>
  <c r="D17" i="2"/>
  <c r="E17" i="2" s="1"/>
  <c r="F17" i="2" s="1"/>
  <c r="G17" i="2" s="1"/>
  <c r="H17" i="2" s="1"/>
  <c r="I17" i="2" s="1"/>
  <c r="D16" i="2"/>
  <c r="E16" i="2" s="1"/>
  <c r="F16" i="2" s="1"/>
  <c r="G16" i="2" s="1"/>
  <c r="H16" i="2" s="1"/>
  <c r="I16" i="2" s="1"/>
  <c r="D15" i="2"/>
  <c r="E15" i="2" s="1"/>
  <c r="F15" i="2" s="1"/>
  <c r="G15" i="2" s="1"/>
  <c r="H15" i="2" s="1"/>
  <c r="I15" i="2" s="1"/>
  <c r="D14" i="2"/>
  <c r="D13" i="2"/>
  <c r="E13" i="2" s="1"/>
  <c r="F13" i="2" s="1"/>
  <c r="G13" i="2" s="1"/>
  <c r="H13" i="2" s="1"/>
  <c r="I13" i="2" s="1"/>
  <c r="D12" i="2"/>
  <c r="E12" i="2" s="1"/>
  <c r="F12" i="2" s="1"/>
  <c r="G12" i="2" s="1"/>
  <c r="H12" i="2" s="1"/>
  <c r="I12" i="2" s="1"/>
  <c r="D11" i="2"/>
  <c r="D10" i="2"/>
  <c r="D9" i="2"/>
  <c r="E9" i="2" s="1"/>
  <c r="F9" i="2" s="1"/>
  <c r="G9" i="2" s="1"/>
  <c r="H9" i="2" s="1"/>
  <c r="I9" i="2" s="1"/>
  <c r="D8" i="2"/>
  <c r="F6" i="1"/>
  <c r="J13" i="1" s="1"/>
  <c r="K13" i="1" s="1"/>
  <c r="I13" i="1"/>
  <c r="H13" i="1"/>
  <c r="I12" i="1"/>
  <c r="H12" i="1"/>
  <c r="I11" i="1"/>
  <c r="H11" i="1"/>
  <c r="G13" i="1"/>
  <c r="G12" i="1"/>
  <c r="G11" i="1"/>
  <c r="G10" i="1"/>
  <c r="G8" i="1"/>
  <c r="G7" i="1"/>
  <c r="J11" i="1" l="1"/>
  <c r="K11" i="1" s="1"/>
  <c r="E10" i="2"/>
  <c r="F10" i="2" s="1"/>
  <c r="E14" i="2"/>
  <c r="F14" i="2" s="1"/>
  <c r="G14" i="2" s="1"/>
  <c r="H14" i="2" s="1"/>
  <c r="I14" i="2" s="1"/>
  <c r="J23" i="2" s="1"/>
  <c r="E18" i="2"/>
  <c r="F18" i="2" s="1"/>
  <c r="G18" i="2" s="1"/>
  <c r="H18" i="2" s="1"/>
  <c r="I18" i="2" s="1"/>
  <c r="E22" i="2"/>
  <c r="F22" i="2" s="1"/>
  <c r="G22" i="2" s="1"/>
  <c r="H22" i="2" s="1"/>
  <c r="I22" i="2" s="1"/>
  <c r="J12" i="1"/>
  <c r="K12" i="1" s="1"/>
  <c r="E11" i="2"/>
  <c r="F11" i="2" s="1"/>
  <c r="G11" i="2" s="1"/>
  <c r="H11" i="2" s="1"/>
  <c r="I11" i="2" s="1"/>
  <c r="E23" i="2"/>
  <c r="F23" i="2" s="1"/>
  <c r="G23" i="2" s="1"/>
  <c r="H23" i="2" s="1"/>
  <c r="I23" i="2" s="1"/>
  <c r="E19" i="2"/>
  <c r="F19" i="2" s="1"/>
  <c r="G19" i="2" s="1"/>
  <c r="H19" i="2" s="1"/>
  <c r="I19" i="2" s="1"/>
  <c r="G10" i="2" l="1"/>
  <c r="H10" i="2" s="1"/>
  <c r="I10" i="2" s="1"/>
  <c r="F26" i="2"/>
</calcChain>
</file>

<file path=xl/sharedStrings.xml><?xml version="1.0" encoding="utf-8"?>
<sst xmlns="http://schemas.openxmlformats.org/spreadsheetml/2006/main" count="31" uniqueCount="26">
  <si>
    <t>Weight</t>
  </si>
  <si>
    <t xml:space="preserve">POWER </t>
  </si>
  <si>
    <t>250W</t>
  </si>
  <si>
    <t>Temp_0</t>
  </si>
  <si>
    <t>Temp_20</t>
  </si>
  <si>
    <t>Temp_80</t>
  </si>
  <si>
    <t>Temp_110</t>
  </si>
  <si>
    <t>Temp_140</t>
  </si>
  <si>
    <t>delta_t</t>
  </si>
  <si>
    <t>delta_T</t>
  </si>
  <si>
    <t>Heat Energy</t>
  </si>
  <si>
    <t>c</t>
  </si>
  <si>
    <t>Power</t>
  </si>
  <si>
    <t>Temp F</t>
  </si>
  <si>
    <t>Temp C</t>
  </si>
  <si>
    <t>Delta_T</t>
  </si>
  <si>
    <t>Energy Absorbed</t>
  </si>
  <si>
    <t>m</t>
  </si>
  <si>
    <t>Voltage</t>
  </si>
  <si>
    <t>Current</t>
  </si>
  <si>
    <t>R</t>
  </si>
  <si>
    <t>V</t>
  </si>
  <si>
    <t>I</t>
  </si>
  <si>
    <t>Mass</t>
  </si>
  <si>
    <t>Energy/C</t>
  </si>
  <si>
    <t>Time/C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</si>
</sst>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(* #,##0.00_);_(* \(#,##0.00\);_(* &quot;-&quot;??_);_(@_)"/>
    <numFmt numFmtId="164" formatCode="_(* #,##0.00000_);_(* \(#,##0.00000\);_(* &quot;-&quot;??_);_(@_)"/>
  </numFmts>
  <fonts count="3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164" fontId="0" fillId="0" borderId="0" xfId="1" applyNumberFormat="1" applyFont="1"/>
    <xf numFmtId="43" fontId="0" fillId="0" borderId="0" xfId="0" applyNumberFormat="1"/>
    <xf numFmtId="0" fontId="2" fillId="0" borderId="0" xfId="0" applyFont="1"/>
    <xf numFmtId="164" fontId="2" fillId="0" borderId="0" xfId="1" applyNumberFormat="1" applyFont="1"/>
    <xf numFmtId="0" fontId="0" fillId="0" borderId="0" xfId="0" applyFont="1"/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F4FFFA1-C6F8-1542-8041-FA28A0C6E97E}">
  <dimension ref="D6:M13"/>
  <sheetViews>
    <sheetView workbookViewId="0">
      <selection activeCell="G10" sqref="G10"/>
    </sheetView>
  </sheetViews>
  <sheetFormatPr baseColWidth="10" defaultRowHeight="16"/>
  <sheetData>
    <row r="6" spans="4:13">
      <c r="D6" t="s">
        <v>11</v>
      </c>
      <c r="F6">
        <f>4200</f>
        <v>4200</v>
      </c>
    </row>
    <row r="7" spans="4:13">
      <c r="D7" t="s">
        <v>0</v>
      </c>
      <c r="F7">
        <v>0.2</v>
      </c>
      <c r="G7">
        <f>F7</f>
        <v>0.2</v>
      </c>
      <c r="L7" t="s">
        <v>1</v>
      </c>
      <c r="M7" t="s">
        <v>2</v>
      </c>
    </row>
    <row r="8" spans="4:13">
      <c r="D8" t="s">
        <v>3</v>
      </c>
      <c r="F8">
        <v>88</v>
      </c>
      <c r="G8">
        <f>(F8-32)*5/9</f>
        <v>31.111111111111111</v>
      </c>
    </row>
    <row r="9" spans="4:13">
      <c r="H9" t="s">
        <v>8</v>
      </c>
      <c r="I9" t="s">
        <v>9</v>
      </c>
      <c r="J9" t="s">
        <v>10</v>
      </c>
      <c r="K9" t="s">
        <v>12</v>
      </c>
    </row>
    <row r="10" spans="4:13">
      <c r="D10" t="s">
        <v>4</v>
      </c>
      <c r="E10">
        <v>20</v>
      </c>
      <c r="F10">
        <v>91.5</v>
      </c>
      <c r="G10">
        <f>(F10-32)*5/9</f>
        <v>33.055555555555557</v>
      </c>
    </row>
    <row r="11" spans="4:13">
      <c r="D11" t="s">
        <v>5</v>
      </c>
      <c r="E11">
        <v>80</v>
      </c>
      <c r="F11">
        <v>119</v>
      </c>
      <c r="G11">
        <f>(F11-32)*5/9</f>
        <v>48.333333333333336</v>
      </c>
      <c r="H11">
        <f t="shared" ref="H11:I13" si="0">E11-E10</f>
        <v>60</v>
      </c>
      <c r="I11">
        <f t="shared" si="0"/>
        <v>27.5</v>
      </c>
      <c r="J11">
        <f>$F$6*$F$7*I11</f>
        <v>23100</v>
      </c>
      <c r="K11">
        <f>J11/H11</f>
        <v>385</v>
      </c>
    </row>
    <row r="12" spans="4:13">
      <c r="D12" t="s">
        <v>6</v>
      </c>
      <c r="E12">
        <v>110</v>
      </c>
      <c r="F12">
        <v>136</v>
      </c>
      <c r="G12">
        <f>(F12-32)*5/9</f>
        <v>57.777777777777779</v>
      </c>
      <c r="H12">
        <f t="shared" si="0"/>
        <v>30</v>
      </c>
      <c r="I12">
        <f t="shared" si="0"/>
        <v>17</v>
      </c>
      <c r="J12">
        <f>$F$6*$F$7*I12</f>
        <v>14280</v>
      </c>
      <c r="K12">
        <f>J12/H12</f>
        <v>476</v>
      </c>
    </row>
    <row r="13" spans="4:13">
      <c r="D13" t="s">
        <v>7</v>
      </c>
      <c r="E13">
        <v>140</v>
      </c>
      <c r="F13">
        <v>151</v>
      </c>
      <c r="G13">
        <f>(F13-32)*5/9</f>
        <v>66.111111111111114</v>
      </c>
      <c r="H13">
        <f t="shared" si="0"/>
        <v>30</v>
      </c>
      <c r="I13">
        <f t="shared" si="0"/>
        <v>15</v>
      </c>
      <c r="J13">
        <f>$F$6*$F$7*I13</f>
        <v>12600</v>
      </c>
      <c r="K13">
        <f>J13/H13</f>
        <v>420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6300941-F821-0340-8C8E-C0E3DB232524}">
  <dimension ref="B1:P26"/>
  <sheetViews>
    <sheetView tabSelected="1" workbookViewId="0">
      <selection activeCell="M14" sqref="M14"/>
    </sheetView>
  </sheetViews>
  <sheetFormatPr baseColWidth="10" defaultRowHeight="16"/>
  <cols>
    <col min="5" max="5" width="10.83203125" style="1"/>
    <col min="6" max="6" width="14.83203125" bestFit="1" customWidth="1"/>
  </cols>
  <sheetData>
    <row r="1" spans="2:16">
      <c r="B1" t="s">
        <v>8</v>
      </c>
      <c r="C1">
        <v>15</v>
      </c>
    </row>
    <row r="2" spans="2:16">
      <c r="B2" t="s">
        <v>17</v>
      </c>
      <c r="C2">
        <v>0.2</v>
      </c>
    </row>
    <row r="3" spans="2:16">
      <c r="B3" t="s">
        <v>11</v>
      </c>
      <c r="C3">
        <v>4200</v>
      </c>
    </row>
    <row r="4" spans="2:16">
      <c r="B4" t="s">
        <v>18</v>
      </c>
      <c r="C4">
        <v>240</v>
      </c>
    </row>
    <row r="6" spans="2:16">
      <c r="L6" t="s">
        <v>21</v>
      </c>
      <c r="M6">
        <v>13</v>
      </c>
      <c r="O6" t="s">
        <v>23</v>
      </c>
      <c r="P6">
        <v>0.05</v>
      </c>
    </row>
    <row r="7" spans="2:16" s="3" customFormat="1">
      <c r="C7" s="3" t="s">
        <v>13</v>
      </c>
      <c r="D7" s="3" t="s">
        <v>14</v>
      </c>
      <c r="E7" s="4" t="s">
        <v>15</v>
      </c>
      <c r="F7" s="3" t="s">
        <v>16</v>
      </c>
      <c r="G7" s="3" t="s">
        <v>12</v>
      </c>
      <c r="H7" s="3" t="s">
        <v>19</v>
      </c>
      <c r="I7" s="3" t="s">
        <v>20</v>
      </c>
      <c r="L7" s="5" t="s">
        <v>20</v>
      </c>
      <c r="M7" s="5">
        <v>14.6</v>
      </c>
    </row>
    <row r="8" spans="2:16">
      <c r="B8">
        <v>0</v>
      </c>
      <c r="C8">
        <v>62</v>
      </c>
      <c r="D8">
        <f>(C8-32)*5/9</f>
        <v>16.666666666666668</v>
      </c>
    </row>
    <row r="9" spans="2:16">
      <c r="B9">
        <v>15</v>
      </c>
      <c r="C9">
        <v>64</v>
      </c>
      <c r="D9">
        <f>(C9-32)*5/9</f>
        <v>17.777777777777779</v>
      </c>
      <c r="E9" s="1">
        <f>D9-D8</f>
        <v>1.1111111111111107</v>
      </c>
      <c r="F9" s="2">
        <f>$C$2*$C$3*E9</f>
        <v>933.33333333333303</v>
      </c>
      <c r="G9" s="2">
        <f>F9/$C$1</f>
        <v>62.2222222222222</v>
      </c>
      <c r="H9" s="2">
        <f>G9/$C$4</f>
        <v>0.25925925925925919</v>
      </c>
      <c r="I9" s="2">
        <f>$C$4/H9</f>
        <v>925.71428571428601</v>
      </c>
      <c r="L9" t="s">
        <v>22</v>
      </c>
      <c r="M9">
        <f>M10/M6</f>
        <v>0.8904109589041096</v>
      </c>
    </row>
    <row r="10" spans="2:16">
      <c r="B10">
        <v>30</v>
      </c>
      <c r="C10">
        <v>66</v>
      </c>
      <c r="D10">
        <f t="shared" ref="D10:D24" si="0">(C10-32)*5/9</f>
        <v>18.888888888888889</v>
      </c>
      <c r="E10" s="1">
        <f t="shared" ref="E10:E24" si="1">D10-D9</f>
        <v>1.1111111111111107</v>
      </c>
      <c r="F10" s="2">
        <f t="shared" ref="F10:F24" si="2">$C$2*$C$3*E10</f>
        <v>933.33333333333303</v>
      </c>
      <c r="G10" s="2">
        <f t="shared" ref="G10:G24" si="3">F10/$C$1</f>
        <v>62.2222222222222</v>
      </c>
      <c r="H10" s="2">
        <f t="shared" ref="H10:H24" si="4">G10/$C$4</f>
        <v>0.25925925925925919</v>
      </c>
      <c r="I10" s="2">
        <f t="shared" ref="I10:I24" si="5">$C$4/H10</f>
        <v>925.71428571428601</v>
      </c>
      <c r="L10" t="s">
        <v>12</v>
      </c>
      <c r="M10">
        <f>M6*M6/M7</f>
        <v>11.575342465753424</v>
      </c>
    </row>
    <row r="11" spans="2:16">
      <c r="B11">
        <v>45</v>
      </c>
      <c r="C11">
        <v>72</v>
      </c>
      <c r="D11">
        <f t="shared" si="0"/>
        <v>22.222222222222221</v>
      </c>
      <c r="E11" s="1">
        <f t="shared" si="1"/>
        <v>3.3333333333333321</v>
      </c>
      <c r="F11" s="2">
        <f t="shared" si="2"/>
        <v>2799.9999999999991</v>
      </c>
      <c r="G11" s="2">
        <f t="shared" si="3"/>
        <v>186.6666666666666</v>
      </c>
      <c r="H11" s="2">
        <f t="shared" si="4"/>
        <v>0.77777777777777746</v>
      </c>
      <c r="I11" s="2">
        <f t="shared" si="5"/>
        <v>308.57142857142873</v>
      </c>
      <c r="L11" t="s">
        <v>24</v>
      </c>
      <c r="M11">
        <f>P6*C3</f>
        <v>210</v>
      </c>
    </row>
    <row r="12" spans="2:16">
      <c r="B12">
        <v>60</v>
      </c>
      <c r="C12">
        <v>80</v>
      </c>
      <c r="D12">
        <f t="shared" si="0"/>
        <v>26.666666666666668</v>
      </c>
      <c r="E12" s="1">
        <f t="shared" si="1"/>
        <v>4.4444444444444464</v>
      </c>
      <c r="F12" s="2">
        <f t="shared" si="2"/>
        <v>3733.3333333333348</v>
      </c>
      <c r="G12" s="2">
        <f t="shared" si="3"/>
        <v>248.888888888889</v>
      </c>
      <c r="H12" s="2">
        <f t="shared" si="4"/>
        <v>1.0370370370370374</v>
      </c>
      <c r="I12" s="2">
        <f t="shared" si="5"/>
        <v>231.42857142857133</v>
      </c>
    </row>
    <row r="13" spans="2:16">
      <c r="B13">
        <v>75</v>
      </c>
      <c r="C13">
        <v>87.5</v>
      </c>
      <c r="D13">
        <f t="shared" si="0"/>
        <v>30.833333333333332</v>
      </c>
      <c r="E13" s="1">
        <f t="shared" si="1"/>
        <v>4.1666666666666643</v>
      </c>
      <c r="F13" s="2">
        <f t="shared" si="2"/>
        <v>3499.9999999999982</v>
      </c>
      <c r="G13" s="2">
        <f t="shared" si="3"/>
        <v>233.3333333333332</v>
      </c>
      <c r="H13" s="2">
        <f t="shared" si="4"/>
        <v>0.97222222222222165</v>
      </c>
      <c r="I13" s="2">
        <f t="shared" si="5"/>
        <v>246.857142857143</v>
      </c>
      <c r="L13" t="s">
        <v>25</v>
      </c>
      <c r="M13" s="2">
        <f>M11/M10</f>
        <v>18.142011834319526</v>
      </c>
    </row>
    <row r="14" spans="2:16">
      <c r="B14">
        <v>90</v>
      </c>
      <c r="C14">
        <v>96</v>
      </c>
      <c r="D14">
        <f t="shared" si="0"/>
        <v>35.555555555555557</v>
      </c>
      <c r="E14" s="1">
        <f t="shared" si="1"/>
        <v>4.722222222222225</v>
      </c>
      <c r="F14" s="2">
        <f t="shared" si="2"/>
        <v>3966.6666666666688</v>
      </c>
      <c r="G14" s="2">
        <f t="shared" si="3"/>
        <v>264.44444444444457</v>
      </c>
      <c r="H14" s="2">
        <f t="shared" si="4"/>
        <v>1.1018518518518523</v>
      </c>
      <c r="I14" s="2">
        <f t="shared" si="5"/>
        <v>217.81512605042008</v>
      </c>
      <c r="M14" s="2"/>
      <c r="N14" s="2"/>
    </row>
    <row r="15" spans="2:16">
      <c r="B15">
        <v>105</v>
      </c>
      <c r="C15">
        <v>105</v>
      </c>
      <c r="D15">
        <f t="shared" si="0"/>
        <v>40.555555555555557</v>
      </c>
      <c r="E15" s="1">
        <f t="shared" si="1"/>
        <v>5</v>
      </c>
      <c r="F15" s="2">
        <f t="shared" si="2"/>
        <v>4200</v>
      </c>
      <c r="G15" s="2">
        <f t="shared" si="3"/>
        <v>280</v>
      </c>
      <c r="H15" s="2">
        <f>G15/$C$4</f>
        <v>1.1666666666666667</v>
      </c>
      <c r="I15" s="2">
        <f t="shared" si="5"/>
        <v>205.71428571428569</v>
      </c>
    </row>
    <row r="16" spans="2:16">
      <c r="B16">
        <v>120</v>
      </c>
      <c r="C16">
        <v>113</v>
      </c>
      <c r="D16">
        <f t="shared" si="0"/>
        <v>45</v>
      </c>
      <c r="E16" s="1">
        <f t="shared" si="1"/>
        <v>4.4444444444444429</v>
      </c>
      <c r="F16" s="2">
        <f t="shared" si="2"/>
        <v>3733.3333333333321</v>
      </c>
      <c r="G16" s="2">
        <f t="shared" si="3"/>
        <v>248.8888888888888</v>
      </c>
      <c r="H16" s="2">
        <f t="shared" si="4"/>
        <v>1.0370370370370368</v>
      </c>
      <c r="I16" s="2">
        <f t="shared" si="5"/>
        <v>231.4285714285715</v>
      </c>
    </row>
    <row r="17" spans="2:10">
      <c r="B17">
        <v>135</v>
      </c>
      <c r="C17">
        <v>122</v>
      </c>
      <c r="D17">
        <f t="shared" si="0"/>
        <v>50</v>
      </c>
      <c r="E17" s="1">
        <f t="shared" si="1"/>
        <v>5</v>
      </c>
      <c r="F17" s="2">
        <f t="shared" si="2"/>
        <v>4200</v>
      </c>
      <c r="G17" s="2">
        <f t="shared" si="3"/>
        <v>280</v>
      </c>
      <c r="H17" s="2">
        <f t="shared" si="4"/>
        <v>1.1666666666666667</v>
      </c>
      <c r="I17" s="2">
        <f t="shared" si="5"/>
        <v>205.71428571428569</v>
      </c>
    </row>
    <row r="18" spans="2:10">
      <c r="B18">
        <v>150</v>
      </c>
      <c r="C18">
        <v>131</v>
      </c>
      <c r="D18">
        <f t="shared" si="0"/>
        <v>55</v>
      </c>
      <c r="E18" s="1">
        <f t="shared" si="1"/>
        <v>5</v>
      </c>
      <c r="F18" s="2">
        <f t="shared" si="2"/>
        <v>4200</v>
      </c>
      <c r="G18" s="2">
        <f t="shared" si="3"/>
        <v>280</v>
      </c>
      <c r="H18" s="2">
        <f t="shared" si="4"/>
        <v>1.1666666666666667</v>
      </c>
      <c r="I18" s="2">
        <f t="shared" si="5"/>
        <v>205.71428571428569</v>
      </c>
    </row>
    <row r="19" spans="2:10">
      <c r="B19">
        <v>165</v>
      </c>
      <c r="C19">
        <v>140</v>
      </c>
      <c r="D19">
        <f t="shared" si="0"/>
        <v>60</v>
      </c>
      <c r="E19" s="1">
        <f t="shared" si="1"/>
        <v>5</v>
      </c>
      <c r="F19" s="2">
        <f t="shared" si="2"/>
        <v>4200</v>
      </c>
      <c r="G19" s="2">
        <f t="shared" si="3"/>
        <v>280</v>
      </c>
      <c r="H19" s="2">
        <f t="shared" si="4"/>
        <v>1.1666666666666667</v>
      </c>
      <c r="I19" s="2">
        <f t="shared" si="5"/>
        <v>205.71428571428569</v>
      </c>
    </row>
    <row r="20" spans="2:10">
      <c r="B20">
        <v>180</v>
      </c>
      <c r="C20">
        <v>149</v>
      </c>
      <c r="D20">
        <f t="shared" si="0"/>
        <v>65</v>
      </c>
      <c r="E20" s="1">
        <f t="shared" si="1"/>
        <v>5</v>
      </c>
      <c r="F20" s="2">
        <f t="shared" si="2"/>
        <v>4200</v>
      </c>
      <c r="G20" s="2">
        <f t="shared" si="3"/>
        <v>280</v>
      </c>
      <c r="H20" s="2">
        <f t="shared" si="4"/>
        <v>1.1666666666666667</v>
      </c>
      <c r="I20" s="2">
        <f t="shared" si="5"/>
        <v>205.71428571428569</v>
      </c>
    </row>
    <row r="21" spans="2:10">
      <c r="B21">
        <v>195</v>
      </c>
      <c r="C21">
        <v>156</v>
      </c>
      <c r="D21">
        <f t="shared" si="0"/>
        <v>68.888888888888886</v>
      </c>
      <c r="E21" s="1">
        <f t="shared" si="1"/>
        <v>3.8888888888888857</v>
      </c>
      <c r="F21" s="2">
        <f t="shared" si="2"/>
        <v>3266.6666666666642</v>
      </c>
      <c r="G21" s="2">
        <f t="shared" si="3"/>
        <v>217.77777777777763</v>
      </c>
      <c r="H21" s="2">
        <f t="shared" si="4"/>
        <v>0.90740740740740677</v>
      </c>
      <c r="I21" s="2">
        <f t="shared" si="5"/>
        <v>264.48979591836752</v>
      </c>
    </row>
    <row r="22" spans="2:10">
      <c r="B22">
        <v>210</v>
      </c>
      <c r="C22">
        <v>164</v>
      </c>
      <c r="D22">
        <f t="shared" si="0"/>
        <v>73.333333333333329</v>
      </c>
      <c r="E22" s="1">
        <f t="shared" si="1"/>
        <v>4.4444444444444429</v>
      </c>
      <c r="F22" s="2">
        <f t="shared" si="2"/>
        <v>3733.3333333333321</v>
      </c>
      <c r="G22" s="2">
        <f t="shared" si="3"/>
        <v>248.8888888888888</v>
      </c>
      <c r="H22" s="2">
        <f t="shared" si="4"/>
        <v>1.0370370370370368</v>
      </c>
      <c r="I22" s="2">
        <f t="shared" si="5"/>
        <v>231.4285714285715</v>
      </c>
    </row>
    <row r="23" spans="2:10">
      <c r="B23">
        <v>225</v>
      </c>
      <c r="C23">
        <v>172</v>
      </c>
      <c r="D23">
        <f t="shared" si="0"/>
        <v>77.777777777777771</v>
      </c>
      <c r="E23" s="1">
        <f t="shared" si="1"/>
        <v>4.4444444444444429</v>
      </c>
      <c r="F23" s="2">
        <f t="shared" si="2"/>
        <v>3733.3333333333321</v>
      </c>
      <c r="G23" s="2">
        <f t="shared" si="3"/>
        <v>248.8888888888888</v>
      </c>
      <c r="H23" s="2">
        <f t="shared" si="4"/>
        <v>1.0370370370370368</v>
      </c>
      <c r="I23" s="2">
        <f t="shared" si="5"/>
        <v>231.4285714285715</v>
      </c>
      <c r="J23" s="2">
        <f>AVERAGE(I12:I23)</f>
        <v>223.62064825930381</v>
      </c>
    </row>
    <row r="24" spans="2:10">
      <c r="B24">
        <v>240</v>
      </c>
      <c r="C24">
        <v>178</v>
      </c>
      <c r="D24">
        <f t="shared" si="0"/>
        <v>81.111111111111114</v>
      </c>
      <c r="E24" s="1">
        <f t="shared" si="1"/>
        <v>3.3333333333333428</v>
      </c>
      <c r="F24" s="2">
        <f t="shared" si="2"/>
        <v>2800.0000000000082</v>
      </c>
      <c r="G24" s="2">
        <f t="shared" si="3"/>
        <v>186.66666666666723</v>
      </c>
      <c r="H24" s="2">
        <f t="shared" si="4"/>
        <v>0.77777777777778012</v>
      </c>
      <c r="I24" s="2">
        <f t="shared" si="5"/>
        <v>308.57142857142765</v>
      </c>
    </row>
    <row r="26" spans="2:10">
      <c r="D26">
        <f>D24-D8</f>
        <v>64.444444444444443</v>
      </c>
      <c r="F26" s="2">
        <f>SUM(F9:F24)</f>
        <v>54133.333333333336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Rutvik Doshi</dc:creator>
  <cp:lastModifiedBy>Siddhant Doshi</cp:lastModifiedBy>
  <dcterms:created xsi:type="dcterms:W3CDTF">2020-05-28T09:58:16Z</dcterms:created>
  <dcterms:modified xsi:type="dcterms:W3CDTF">2020-06-10T12:09:16Z</dcterms:modified>
</cp:coreProperties>
</file>