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xr:revisionPtr revIDLastSave="0" documentId="8_{96AF9A60-D3C9-4A0D-8EEF-610EBA983EF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C22" i="1" l="1"/>
  <c r="C21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H52" i="1" l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<sst xmlns="http://schemas.openxmlformats.org/spreadsheetml/2006/main" count="4" uniqueCount="4">
  <si>
    <t>log(log(fib primes))</t>
  </si>
  <si>
    <t>ln of fibPrime Indices</t>
  </si>
  <si>
    <t>log(fib prime indices)</t>
  </si>
  <si>
    <t>From here onwards the numbers may not be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</si>
</sst>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000"/>
    <numFmt numFmtId="166" formatCode="0.0000000000000000"/>
    <numFmt numFmtId="167" formatCode="0.00000000000000000"/>
  </numFmts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C4" sqref="C4"/>
    </sheetView>
  </sheetViews>
  <sheetFormatPr defaultRowHeight="15"/>
  <cols>
    <col min="2" max="2" width="34.5703125" customWidth="1"/>
    <col min="3" max="3" width="26.42578125" customWidth="1"/>
    <col min="8" max="8" width="27.140625" customWidth="1"/>
    <col min="12" max="12" width="27.7109375" customWidth="1"/>
  </cols>
  <sheetData>
    <row r="1" spans="1:12">
      <c r="B1" t="s">
        <v>0</v>
      </c>
      <c r="H1" t="s">
        <v>1</v>
      </c>
      <c r="L1" s="7" t="s">
        <v>2</v>
      </c>
    </row>
    <row r="2" spans="1:12">
      <c r="A2" s="1">
        <v>1</v>
      </c>
      <c r="B2" s="2">
        <v>-0.52100000000000002</v>
      </c>
      <c r="C2" s="4">
        <f>LOG10(LOG10(2))</f>
        <v>-0.52139022765432474</v>
      </c>
      <c r="F2">
        <v>1</v>
      </c>
      <c r="H2">
        <f>LN(3)</f>
        <v>1.0986122886681098</v>
      </c>
      <c r="J2">
        <v>1</v>
      </c>
      <c r="L2">
        <f>LOG10(3)</f>
        <v>0.47712125471966244</v>
      </c>
    </row>
    <row r="3" spans="1:12">
      <c r="A3" s="1">
        <v>2</v>
      </c>
      <c r="B3" s="2">
        <v>-0.32100000000000001</v>
      </c>
      <c r="C3" s="5">
        <f>LOG10(LOG10(3))</f>
        <v>-0.32137123613054258</v>
      </c>
      <c r="F3">
        <v>2</v>
      </c>
      <c r="H3">
        <f>LN(4)</f>
        <v>1.3862943611198906</v>
      </c>
      <c r="J3">
        <v>2</v>
      </c>
      <c r="L3">
        <f>LOG10(4)</f>
        <v>0.6020599913279624</v>
      </c>
    </row>
    <row r="4" spans="1:12">
      <c r="A4" s="1">
        <v>3</v>
      </c>
      <c r="B4" s="2">
        <v>-0.156</v>
      </c>
      <c r="C4" s="5">
        <f>LOG10(LOG10(5))</f>
        <v>-0.15554146120834425</v>
      </c>
      <c r="F4">
        <v>3</v>
      </c>
      <c r="H4">
        <f>LN(5)</f>
        <v>1.6094379124341003</v>
      </c>
      <c r="J4">
        <v>3</v>
      </c>
      <c r="L4">
        <f>LOG10(5)</f>
        <v>0.69897000433601886</v>
      </c>
    </row>
    <row r="5" spans="1:12">
      <c r="A5" s="1">
        <v>4</v>
      </c>
      <c r="B5" s="2">
        <v>4.7E-2</v>
      </c>
      <c r="C5" s="5">
        <f>LOG10(LOG10(13))</f>
        <v>4.6863106092572215E-2</v>
      </c>
      <c r="F5">
        <v>4</v>
      </c>
      <c r="H5">
        <f>LN(7)</f>
        <v>1.9459101490553132</v>
      </c>
      <c r="J5">
        <v>4</v>
      </c>
      <c r="L5">
        <f>LOG10(7)</f>
        <v>0.84509804001425681</v>
      </c>
    </row>
    <row r="6" spans="1:12">
      <c r="A6" s="1">
        <v>5</v>
      </c>
      <c r="B6" s="2">
        <v>0.28999999999999998</v>
      </c>
      <c r="C6" s="5">
        <f>LOG10(LOG10(89))</f>
        <v>0.28989873536662042</v>
      </c>
      <c r="F6">
        <v>5</v>
      </c>
      <c r="H6">
        <f>LN(11)</f>
        <v>2.3978952727983707</v>
      </c>
      <c r="J6">
        <v>5</v>
      </c>
      <c r="L6">
        <f>LOG10(11)</f>
        <v>1.0413926851582251</v>
      </c>
    </row>
    <row r="7" spans="1:12">
      <c r="A7" s="1">
        <v>6</v>
      </c>
      <c r="B7" s="2">
        <v>0.374</v>
      </c>
      <c r="C7" s="5">
        <f>LOG10(LOG10(233))</f>
        <v>0.37426355700691427</v>
      </c>
      <c r="F7">
        <v>6</v>
      </c>
      <c r="H7">
        <f>LN(13)</f>
        <v>2.5649493574615367</v>
      </c>
      <c r="J7">
        <v>6</v>
      </c>
      <c r="L7">
        <f>LOG10(13)</f>
        <v>1.1139433523068367</v>
      </c>
    </row>
    <row r="8" spans="1:12">
      <c r="A8" s="1">
        <v>7</v>
      </c>
      <c r="B8" s="2">
        <v>0.50600000000000001</v>
      </c>
      <c r="C8" s="5">
        <f>LOG10(LOG10(1597))</f>
        <v>0.50559828024784559</v>
      </c>
      <c r="F8">
        <v>7</v>
      </c>
      <c r="H8">
        <f>LN(17)</f>
        <v>2.8332133440562162</v>
      </c>
      <c r="J8">
        <v>7</v>
      </c>
      <c r="L8">
        <f>LOG10(17)</f>
        <v>1.2304489213782739</v>
      </c>
    </row>
    <row r="9" spans="1:12">
      <c r="A9" s="1">
        <v>8</v>
      </c>
      <c r="B9" s="2">
        <v>0.64900000000000002</v>
      </c>
      <c r="C9" s="5">
        <f>LOG10(LOG10(28657))</f>
        <v>0.64906511544824874</v>
      </c>
      <c r="F9">
        <v>8</v>
      </c>
      <c r="H9">
        <f>LN(23)</f>
        <v>3.1354942159291497</v>
      </c>
      <c r="J9">
        <v>8</v>
      </c>
      <c r="L9">
        <f>LOG10(23)</f>
        <v>1.3617278360175928</v>
      </c>
    </row>
    <row r="10" spans="1:12">
      <c r="A10" s="1">
        <v>9</v>
      </c>
      <c r="B10" s="2">
        <v>0.75700000000000001</v>
      </c>
      <c r="C10" s="5">
        <f>LOG10(LOG10(514229))</f>
        <v>0.75672406603397568</v>
      </c>
      <c r="F10">
        <v>9</v>
      </c>
      <c r="H10">
        <f>LN(29)</f>
        <v>3.3672958299864741</v>
      </c>
      <c r="J10">
        <v>9</v>
      </c>
      <c r="L10">
        <f>LOG10(29)</f>
        <v>1.4623979978989561</v>
      </c>
    </row>
    <row r="11" spans="1:12">
      <c r="A11" s="1">
        <v>10</v>
      </c>
      <c r="B11" s="2">
        <v>0.93600000000000005</v>
      </c>
      <c r="C11" s="5">
        <f>LOG10(LOG10(433494437))</f>
        <v>0.93636209136419479</v>
      </c>
      <c r="F11">
        <v>10</v>
      </c>
      <c r="H11">
        <f>LN(43)</f>
        <v>3.7612001156935624</v>
      </c>
      <c r="J11">
        <v>10</v>
      </c>
      <c r="L11">
        <f>LOG10(43)</f>
        <v>1.6334684555795864</v>
      </c>
    </row>
    <row r="12" spans="1:12">
      <c r="A12" s="1">
        <v>11</v>
      </c>
      <c r="B12" s="2">
        <v>0.97599999999999998</v>
      </c>
      <c r="C12" s="5">
        <f>LOG10(LOG10(2971215073))</f>
        <v>0.97648451559814298</v>
      </c>
      <c r="F12">
        <v>11</v>
      </c>
      <c r="H12">
        <f>LN(47)</f>
        <v>3.8501476017100584</v>
      </c>
      <c r="J12">
        <v>11</v>
      </c>
      <c r="L12">
        <f>LOG10(47)</f>
        <v>1.6720978579357175</v>
      </c>
    </row>
    <row r="13" spans="1:12">
      <c r="A13" s="1">
        <v>12</v>
      </c>
      <c r="B13" s="2">
        <v>1.23</v>
      </c>
      <c r="C13" s="5">
        <f>LOG10(LOG10(99194853094755400))</f>
        <v>1.230359221071837</v>
      </c>
      <c r="F13">
        <v>12</v>
      </c>
      <c r="H13">
        <f>LN(83)</f>
        <v>4.4188406077965983</v>
      </c>
      <c r="J13">
        <v>12</v>
      </c>
      <c r="L13">
        <f>LOG10(83)</f>
        <v>1.919078092376074</v>
      </c>
    </row>
    <row r="14" spans="1:12">
      <c r="A14" s="1">
        <v>13</v>
      </c>
      <c r="B14" s="2">
        <v>1.4319999999999999</v>
      </c>
      <c r="C14" s="5">
        <f>LOG10(LOG10(1.06634041749171E+27))</f>
        <v>1.4318122370651334</v>
      </c>
      <c r="F14">
        <v>13</v>
      </c>
      <c r="H14">
        <f>LN(131)</f>
        <v>4.8751973232011512</v>
      </c>
      <c r="J14">
        <v>13</v>
      </c>
      <c r="L14">
        <f>LOG10(131)</f>
        <v>2.1172712956557644</v>
      </c>
    </row>
    <row r="15" spans="1:12">
      <c r="A15" s="1">
        <v>14</v>
      </c>
      <c r="B15" s="2">
        <v>1.452</v>
      </c>
      <c r="C15" s="5">
        <f>LOG10(LOG10(1.91347024000932E+28))</f>
        <v>1.4515073801610217</v>
      </c>
      <c r="F15">
        <v>14</v>
      </c>
      <c r="H15">
        <f>LN(137)</f>
        <v>4.9199809258281251</v>
      </c>
      <c r="J15">
        <v>14</v>
      </c>
      <c r="L15">
        <f>LOG10(137)</f>
        <v>2.1367205671564067</v>
      </c>
    </row>
    <row r="16" spans="1:12">
      <c r="A16" s="1">
        <v>15</v>
      </c>
      <c r="B16" s="2">
        <v>1.873</v>
      </c>
      <c r="C16" s="5">
        <f>LOG10(LOG10(4.75420437734698E+74))</f>
        <v>1.8731873154433076</v>
      </c>
      <c r="F16">
        <v>15</v>
      </c>
      <c r="H16">
        <f>LN(359)</f>
        <v>5.8833223884882786</v>
      </c>
      <c r="J16">
        <v>15</v>
      </c>
      <c r="L16">
        <f>LOG10(359)</f>
        <v>2.5550944485783194</v>
      </c>
    </row>
    <row r="17" spans="1:12">
      <c r="A17">
        <v>16</v>
      </c>
      <c r="B17">
        <v>1.952</v>
      </c>
      <c r="C17" s="3">
        <f>LOG10(LOG10(3.27491705792592E+89))</f>
        <v>1.9518967878098852</v>
      </c>
      <c r="F17">
        <v>16</v>
      </c>
      <c r="H17">
        <f>LN(431)</f>
        <v>6.0661080901037474</v>
      </c>
      <c r="J17">
        <v>16</v>
      </c>
      <c r="L17">
        <f>LOG10(431)</f>
        <v>2.6344772701607315</v>
      </c>
    </row>
    <row r="18" spans="1:12">
      <c r="A18">
        <v>17</v>
      </c>
      <c r="B18">
        <v>1.954</v>
      </c>
      <c r="C18" s="3">
        <f>LOG10(LOG10(8.57384416798688E+89))</f>
        <v>1.9539199288415738</v>
      </c>
      <c r="F18">
        <v>17</v>
      </c>
      <c r="H18">
        <f>LN(433)</f>
        <v>6.0707377280024897</v>
      </c>
      <c r="J18">
        <v>17</v>
      </c>
      <c r="L18">
        <f>LOG10(433)</f>
        <v>2.6364878963533656</v>
      </c>
    </row>
    <row r="19" spans="1:12">
      <c r="A19">
        <v>18</v>
      </c>
      <c r="B19">
        <v>1.97</v>
      </c>
      <c r="C19" s="3">
        <f>LOG10(LOG10(1.89224701939052E+93))</f>
        <v>1.9697744665198498</v>
      </c>
      <c r="F19">
        <v>18</v>
      </c>
      <c r="H19">
        <f>LN(449)</f>
        <v>6.1070228877422545</v>
      </c>
      <c r="J19">
        <v>18</v>
      </c>
      <c r="L19">
        <f>LOG10(449)</f>
        <v>2.6522463410033232</v>
      </c>
    </row>
    <row r="20" spans="1:12">
      <c r="A20">
        <v>19</v>
      </c>
      <c r="B20" s="6" t="s">
        <v>3</v>
      </c>
      <c r="C20" s="6">
        <f>LOG10(LOG10(1.05979992653016E+106))</f>
        <v>2.0254091981979894</v>
      </c>
      <c r="F20">
        <v>19</v>
      </c>
      <c r="H20">
        <f>LN(509)</f>
        <v>6.2324480165505225</v>
      </c>
      <c r="J20">
        <v>19</v>
      </c>
      <c r="L20">
        <f>LOG10(509)</f>
        <v>2.7067177823367587</v>
      </c>
    </row>
    <row r="21" spans="1:12">
      <c r="A21">
        <v>20</v>
      </c>
      <c r="C21" s="6">
        <f>LOG10(LOG10(3.66844743160816E+118))</f>
        <v>2.0739546093379357</v>
      </c>
      <c r="F21">
        <v>20</v>
      </c>
      <c r="H21">
        <f>LN(569)</f>
        <v>6.3438804341263308</v>
      </c>
      <c r="J21">
        <v>20</v>
      </c>
      <c r="L21">
        <f>LOG10(569)</f>
        <v>2.7551122663950713</v>
      </c>
    </row>
    <row r="22" spans="1:12">
      <c r="A22">
        <v>21</v>
      </c>
      <c r="C22" s="6">
        <f>LOG10(LOG10(9.60412006189244E+118))</f>
        <v>2.0754829350264785</v>
      </c>
      <c r="F22">
        <v>21</v>
      </c>
      <c r="H22">
        <f>LN(571)</f>
        <v>6.3473892096560105</v>
      </c>
      <c r="J22">
        <v>21</v>
      </c>
      <c r="L22">
        <f>LOG10(571)</f>
        <v>2.7566361082458481</v>
      </c>
    </row>
    <row r="23" spans="1:12">
      <c r="C23" s="6"/>
      <c r="F23">
        <v>22</v>
      </c>
      <c r="H23">
        <f>LN(2971)</f>
        <v>7.9966538754626075</v>
      </c>
      <c r="J23">
        <v>22</v>
      </c>
      <c r="L23">
        <f>LOG10(2971)</f>
        <v>3.4729026518036639</v>
      </c>
    </row>
    <row r="24" spans="1:12">
      <c r="C24" s="6"/>
      <c r="F24">
        <v>23</v>
      </c>
      <c r="H24">
        <f>LN(4723)</f>
        <v>8.4601994698961178</v>
      </c>
      <c r="J24">
        <v>23</v>
      </c>
      <c r="L24">
        <f>LOG10(4723)</f>
        <v>3.6742179455767001</v>
      </c>
    </row>
    <row r="25" spans="1:12">
      <c r="C25" s="6"/>
      <c r="F25">
        <v>24</v>
      </c>
      <c r="H25">
        <f>LN(5387)</f>
        <v>8.5917439226805339</v>
      </c>
      <c r="J25">
        <v>24</v>
      </c>
      <c r="L25">
        <f>LOG10(5387)</f>
        <v>3.731346975545955</v>
      </c>
    </row>
    <row r="26" spans="1:12">
      <c r="C26" s="6"/>
      <c r="F26">
        <v>25</v>
      </c>
      <c r="H26">
        <f>LN(9311)</f>
        <v>9.138951775888529</v>
      </c>
      <c r="J26">
        <v>25</v>
      </c>
      <c r="L26">
        <f>LOG10(9311)</f>
        <v>3.9689963266483121</v>
      </c>
    </row>
    <row r="27" spans="1:12">
      <c r="C27" s="6"/>
      <c r="F27">
        <v>26</v>
      </c>
      <c r="H27">
        <f>LN(9677)</f>
        <v>9.1775072148809418</v>
      </c>
      <c r="J27">
        <v>26</v>
      </c>
      <c r="L27">
        <f>LOG10(9677)</f>
        <v>3.9857407410500745</v>
      </c>
    </row>
    <row r="28" spans="1:12">
      <c r="C28" s="6"/>
      <c r="F28">
        <v>27</v>
      </c>
      <c r="H28">
        <f>LN(14431)</f>
        <v>9.5771339494360781</v>
      </c>
      <c r="J28">
        <v>27</v>
      </c>
      <c r="L28">
        <f>LOG10(14431)</f>
        <v>4.1592964266883854</v>
      </c>
    </row>
    <row r="29" spans="1:12">
      <c r="C29" s="6"/>
      <c r="F29">
        <v>28</v>
      </c>
      <c r="H29">
        <f>LN(25561)</f>
        <v>10.148823031356836</v>
      </c>
      <c r="J29">
        <v>28</v>
      </c>
      <c r="L29">
        <f>LOG10(25561)</f>
        <v>4.407577840330906</v>
      </c>
    </row>
    <row r="30" spans="1:12">
      <c r="C30" s="6"/>
      <c r="F30">
        <v>29</v>
      </c>
      <c r="H30">
        <f>LN(30757)</f>
        <v>10.333872889604516</v>
      </c>
      <c r="J30">
        <v>29</v>
      </c>
      <c r="L30">
        <f>LOG10(30757)</f>
        <v>4.4879439726448531</v>
      </c>
    </row>
    <row r="31" spans="1:12">
      <c r="C31" s="6"/>
      <c r="F31">
        <v>30</v>
      </c>
      <c r="H31">
        <f>LN(35999)</f>
        <v>10.49124643927466</v>
      </c>
      <c r="J31">
        <v>30</v>
      </c>
      <c r="L31">
        <f>LOG10(35999)</f>
        <v>4.5562904368641242</v>
      </c>
    </row>
    <row r="32" spans="1:12">
      <c r="C32" s="6"/>
      <c r="F32">
        <v>31</v>
      </c>
      <c r="H32">
        <f>LN(37511)</f>
        <v>10.532389502278024</v>
      </c>
      <c r="J32">
        <v>31</v>
      </c>
      <c r="L32">
        <f>LOG10(37511)</f>
        <v>4.5741586420950835</v>
      </c>
    </row>
    <row r="33" spans="3:12">
      <c r="C33" s="6"/>
      <c r="F33">
        <v>32</v>
      </c>
      <c r="H33">
        <f>LN(50833)</f>
        <v>10.836301028962945</v>
      </c>
      <c r="J33">
        <v>32</v>
      </c>
      <c r="L33">
        <f>LOG10(50833)</f>
        <v>4.7061457411211371</v>
      </c>
    </row>
    <row r="34" spans="3:12">
      <c r="C34" s="6"/>
      <c r="F34">
        <v>33</v>
      </c>
      <c r="H34">
        <f>LN(81839)</f>
        <v>11.312509181587025</v>
      </c>
      <c r="J34">
        <v>33</v>
      </c>
      <c r="L34">
        <f>LOG10(81839)</f>
        <v>4.912960314043116</v>
      </c>
    </row>
    <row r="35" spans="3:12">
      <c r="C35" s="6"/>
      <c r="F35">
        <v>34</v>
      </c>
      <c r="H35">
        <f>LN(104911)</f>
        <v>11.560867650659894</v>
      </c>
      <c r="J35">
        <v>34</v>
      </c>
      <c r="L35">
        <f>LOG10(104911)</f>
        <v>5.020821026695403</v>
      </c>
    </row>
    <row r="36" spans="3:12">
      <c r="C36" s="6"/>
      <c r="F36">
        <v>35</v>
      </c>
      <c r="H36">
        <f>LN(130021)</f>
        <v>11.775451254853326</v>
      </c>
      <c r="J36">
        <v>35</v>
      </c>
      <c r="L36">
        <f>LOG10(130021)</f>
        <v>5.1140135019035213</v>
      </c>
    </row>
    <row r="37" spans="3:12">
      <c r="C37" s="6"/>
      <c r="F37">
        <v>36</v>
      </c>
      <c r="H37">
        <f>LN(148091)</f>
        <v>11.905582228659165</v>
      </c>
      <c r="J37">
        <v>36</v>
      </c>
      <c r="L37">
        <f>LOG10(148091)</f>
        <v>5.1705286657520944</v>
      </c>
    </row>
    <row r="38" spans="3:12">
      <c r="C38" s="6"/>
      <c r="F38">
        <v>37</v>
      </c>
      <c r="H38">
        <f>LN(201107)</f>
        <v>12.211592383707899</v>
      </c>
      <c r="J38">
        <v>37</v>
      </c>
      <c r="L38">
        <f>LOG10(201107)</f>
        <v>5.3034271874961174</v>
      </c>
    </row>
    <row r="39" spans="3:12">
      <c r="C39" s="6"/>
      <c r="F39">
        <v>38</v>
      </c>
      <c r="H39">
        <f>LN(397379)</f>
        <v>12.89264576422095</v>
      </c>
      <c r="J39">
        <v>38</v>
      </c>
      <c r="L39">
        <f>LOG10(397379)</f>
        <v>5.5992049125344918</v>
      </c>
    </row>
    <row r="40" spans="3:12">
      <c r="C40" s="6"/>
      <c r="F40">
        <v>39</v>
      </c>
      <c r="H40">
        <f>LN(433781)</f>
        <v>12.98029507743</v>
      </c>
      <c r="J40">
        <v>39</v>
      </c>
      <c r="L40">
        <f>LOG10(433781)</f>
        <v>5.6372705256037916</v>
      </c>
    </row>
    <row r="41" spans="3:12">
      <c r="C41" s="6"/>
      <c r="F41">
        <v>40</v>
      </c>
      <c r="H41">
        <f>LN(590041)</f>
        <v>13.287947304992901</v>
      </c>
      <c r="J41">
        <v>40</v>
      </c>
      <c r="L41">
        <f>LOG10(590041)</f>
        <v>5.7708821903796039</v>
      </c>
    </row>
    <row r="42" spans="3:12">
      <c r="C42" s="6"/>
      <c r="F42">
        <v>41</v>
      </c>
      <c r="H42">
        <f>LN(593689)</f>
        <v>13.294110892211092</v>
      </c>
      <c r="J42">
        <v>41</v>
      </c>
      <c r="L42">
        <f>LOG10(593689)</f>
        <v>5.7735590022971932</v>
      </c>
    </row>
    <row r="43" spans="3:12">
      <c r="C43" s="6"/>
      <c r="F43">
        <v>42</v>
      </c>
      <c r="H43">
        <f>LN(604711)</f>
        <v>13.312505936934285</v>
      </c>
      <c r="J43">
        <v>42</v>
      </c>
      <c r="L43">
        <f>LOG10(604711)</f>
        <v>5.7815478687148394</v>
      </c>
    </row>
    <row r="44" spans="3:12">
      <c r="C44" s="6"/>
      <c r="F44">
        <v>43</v>
      </c>
      <c r="H44">
        <f>LN(931517)</f>
        <v>13.744569718991441</v>
      </c>
      <c r="J44">
        <v>43</v>
      </c>
      <c r="L44">
        <f>LOG10(931517)</f>
        <v>5.9691907850925112</v>
      </c>
    </row>
    <row r="45" spans="3:12">
      <c r="C45" s="6"/>
      <c r="F45">
        <v>44</v>
      </c>
      <c r="H45">
        <f>LN(1049897)</f>
        <v>13.864202622083958</v>
      </c>
      <c r="J45">
        <v>44</v>
      </c>
      <c r="L45">
        <f>LOG10(1049897)</f>
        <v>6.0211466947596586</v>
      </c>
    </row>
    <row r="46" spans="3:12">
      <c r="C46" s="6"/>
      <c r="F46">
        <v>45</v>
      </c>
      <c r="H46">
        <f>LN(1285607)</f>
        <v>14.066741538319054</v>
      </c>
      <c r="J46">
        <v>45</v>
      </c>
      <c r="L46">
        <f>LOG10(1285607)</f>
        <v>6.109108228451225</v>
      </c>
    </row>
    <row r="47" spans="3:12">
      <c r="C47" s="6"/>
      <c r="F47">
        <v>46</v>
      </c>
      <c r="H47">
        <f>LN(1636007)</f>
        <v>14.307769074864282</v>
      </c>
      <c r="J47">
        <v>46</v>
      </c>
      <c r="L47">
        <f>LOG10(1636007)</f>
        <v>6.2137851575595517</v>
      </c>
    </row>
    <row r="48" spans="3:12">
      <c r="C48" s="6"/>
      <c r="F48">
        <v>47</v>
      </c>
      <c r="H48">
        <f>LN(1803059)</f>
        <v>14.404995224889106</v>
      </c>
      <c r="J48">
        <v>47</v>
      </c>
      <c r="L48">
        <f>LOG10(1803059)</f>
        <v>6.2560099380120313</v>
      </c>
    </row>
    <row r="49" spans="3:12">
      <c r="C49" s="6"/>
      <c r="F49">
        <v>48</v>
      </c>
      <c r="H49">
        <f>LN(1968721)</f>
        <v>14.492894651288861</v>
      </c>
      <c r="J49">
        <v>48</v>
      </c>
      <c r="L49">
        <f>LOG10(1968721)</f>
        <v>6.2941841738599047</v>
      </c>
    </row>
    <row r="50" spans="3:12">
      <c r="C50" s="6"/>
      <c r="F50">
        <v>49</v>
      </c>
      <c r="H50">
        <f>LN(2904353)</f>
        <v>14.881721204013264</v>
      </c>
      <c r="J50">
        <v>49</v>
      </c>
      <c r="L50">
        <f>LOG10(2904353)</f>
        <v>6.4630494001255769</v>
      </c>
    </row>
    <row r="51" spans="3:12">
      <c r="C51" s="6"/>
      <c r="F51">
        <v>50</v>
      </c>
      <c r="H51">
        <f>LN(3244369)</f>
        <v>14.992431436207267</v>
      </c>
      <c r="J51">
        <v>50</v>
      </c>
      <c r="L51">
        <f>LOG10(3244369)</f>
        <v>6.5111302430576616</v>
      </c>
    </row>
    <row r="52" spans="3:12">
      <c r="C52" s="6"/>
      <c r="F52">
        <v>51</v>
      </c>
      <c r="H52">
        <f>LN(3340367)</f>
        <v>15.021591239156013</v>
      </c>
      <c r="J52">
        <v>51</v>
      </c>
      <c r="L52">
        <f>LOG10(3340367)</f>
        <v>6.5237941845716874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2020-05-27T10:55:49Z</dcterms:created>
  <dcterms:modified xsi:type="dcterms:W3CDTF">2020-05-31T09:48:27Z</dcterms:modified>
  <cp:category/>
  <cp:contentStatus/>
</cp:coreProperties>
</file>