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.supradeep/Desktop/15618/Project/15618-project/data/"/>
    </mc:Choice>
  </mc:AlternateContent>
  <xr:revisionPtr revIDLastSave="0" documentId="13_ncr:1_{64C52950-4733-B240-B041-1DA4F2DC9A7C}" xr6:coauthVersionLast="43" xr6:coauthVersionMax="43" xr10:uidLastSave="{00000000-0000-0000-0000-000000000000}"/>
  <bookViews>
    <workbookView xWindow="0" yWindow="0" windowWidth="28800" windowHeight="18000" activeTab="9" xr2:uid="{00000000-000D-0000-FFFF-FFFF00000000}"/>
  </bookViews>
  <sheets>
    <sheet name="Mandelbrot C++" sheetId="6" r:id="rId1"/>
    <sheet name="Mandelbrot Rust" sheetId="8" r:id="rId2"/>
    <sheet name="Mandelbrot graphs" sheetId="7" r:id="rId3"/>
    <sheet name="Matrix Mult Timings" sheetId="1" r:id="rId4"/>
    <sheet name="Matrix Mult Graphs" sheetId="5" r:id="rId5"/>
    <sheet name="Rust Sorting" sheetId="2" r:id="rId6"/>
    <sheet name="C++ Sorting" sheetId="3" r:id="rId7"/>
    <sheet name="Sorting Graphs" sheetId="4" r:id="rId8"/>
    <sheet name="Reduction Timings" sheetId="9" r:id="rId9"/>
    <sheet name="Reduction Graph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9" l="1"/>
  <c r="M6" i="9"/>
  <c r="N6" i="9"/>
  <c r="O6" i="9"/>
  <c r="P6" i="9"/>
  <c r="Q6" i="9"/>
  <c r="R6" i="9"/>
  <c r="L7" i="9"/>
  <c r="M7" i="9"/>
  <c r="N7" i="9"/>
  <c r="O7" i="9"/>
  <c r="P7" i="9"/>
  <c r="Q7" i="9"/>
  <c r="R7" i="9"/>
  <c r="L8" i="9"/>
  <c r="M8" i="9"/>
  <c r="N8" i="9"/>
  <c r="O8" i="9"/>
  <c r="P8" i="9"/>
  <c r="Q8" i="9"/>
  <c r="R8" i="9"/>
  <c r="L12" i="9"/>
  <c r="M12" i="9"/>
  <c r="N12" i="9"/>
  <c r="O12" i="9"/>
  <c r="P12" i="9"/>
  <c r="Q12" i="9"/>
  <c r="R12" i="9"/>
  <c r="L13" i="9"/>
  <c r="M13" i="9"/>
  <c r="N13" i="9"/>
  <c r="O13" i="9"/>
  <c r="P13" i="9"/>
  <c r="Q13" i="9"/>
  <c r="R13" i="9"/>
  <c r="L14" i="9"/>
  <c r="M14" i="9"/>
  <c r="N14" i="9"/>
  <c r="O14" i="9"/>
  <c r="P14" i="9"/>
  <c r="Q14" i="9"/>
  <c r="R14" i="9"/>
  <c r="L20" i="9"/>
  <c r="M20" i="9"/>
  <c r="N20" i="9"/>
  <c r="O20" i="9"/>
  <c r="P20" i="9"/>
  <c r="Q20" i="9"/>
  <c r="R20" i="9"/>
  <c r="L21" i="9"/>
  <c r="M21" i="9"/>
  <c r="N21" i="9"/>
  <c r="O21" i="9"/>
  <c r="P21" i="9"/>
  <c r="Q21" i="9"/>
  <c r="R21" i="9"/>
  <c r="L22" i="9"/>
  <c r="M22" i="9"/>
  <c r="N22" i="9"/>
  <c r="O22" i="9"/>
  <c r="P22" i="9"/>
  <c r="Q22" i="9"/>
  <c r="R22" i="9"/>
  <c r="L26" i="9"/>
  <c r="M26" i="9"/>
  <c r="N26" i="9"/>
  <c r="O26" i="9"/>
  <c r="P26" i="9"/>
  <c r="Q26" i="9"/>
  <c r="R26" i="9"/>
  <c r="L27" i="9"/>
  <c r="M27" i="9"/>
  <c r="N27" i="9"/>
  <c r="O27" i="9"/>
  <c r="P27" i="9"/>
  <c r="Q27" i="9"/>
  <c r="R27" i="9"/>
  <c r="L28" i="9"/>
  <c r="M28" i="9"/>
  <c r="N28" i="9"/>
  <c r="O28" i="9"/>
  <c r="P28" i="9"/>
  <c r="Q28" i="9"/>
  <c r="R28" i="9"/>
  <c r="B39" i="9"/>
  <c r="C39" i="9"/>
  <c r="D39" i="9"/>
  <c r="E39" i="9"/>
  <c r="F39" i="9"/>
  <c r="G39" i="9"/>
  <c r="H39" i="9"/>
  <c r="I39" i="9"/>
  <c r="B40" i="9"/>
  <c r="C40" i="9"/>
  <c r="D40" i="9"/>
  <c r="E40" i="9"/>
  <c r="F40" i="9"/>
  <c r="G40" i="9"/>
  <c r="H40" i="9"/>
  <c r="I40" i="9"/>
  <c r="B41" i="9"/>
  <c r="C41" i="9"/>
  <c r="D41" i="9"/>
  <c r="E41" i="9"/>
  <c r="F41" i="9"/>
  <c r="G41" i="9"/>
  <c r="H41" i="9"/>
  <c r="I41" i="9"/>
  <c r="N2" i="8"/>
  <c r="O2" i="8"/>
  <c r="P2" i="8"/>
  <c r="Q2" i="8"/>
  <c r="R2" i="8"/>
  <c r="S2" i="8"/>
  <c r="T2" i="8"/>
  <c r="U2" i="8"/>
  <c r="N3" i="8"/>
  <c r="O3" i="8"/>
  <c r="P3" i="8"/>
  <c r="Q3" i="8"/>
  <c r="R3" i="8"/>
  <c r="S3" i="8"/>
  <c r="T3" i="8"/>
  <c r="U3" i="8"/>
  <c r="N6" i="8"/>
  <c r="O6" i="8"/>
  <c r="P6" i="8"/>
  <c r="Q6" i="8"/>
  <c r="R6" i="8"/>
  <c r="S6" i="8"/>
  <c r="T6" i="8"/>
  <c r="U6" i="8"/>
  <c r="N7" i="8"/>
  <c r="O7" i="8"/>
  <c r="P7" i="8"/>
  <c r="Q7" i="8"/>
  <c r="R7" i="8"/>
  <c r="S7" i="8"/>
  <c r="T7" i="8"/>
  <c r="U7" i="8"/>
  <c r="N10" i="8"/>
  <c r="O10" i="8"/>
  <c r="P10" i="8"/>
  <c r="Q10" i="8"/>
  <c r="R10" i="8"/>
  <c r="S10" i="8"/>
  <c r="T10" i="8"/>
  <c r="U10" i="8"/>
  <c r="N11" i="8"/>
  <c r="O11" i="8"/>
  <c r="P11" i="8"/>
  <c r="Q11" i="8"/>
  <c r="R11" i="8"/>
  <c r="S11" i="8"/>
  <c r="T11" i="8"/>
  <c r="U11" i="8"/>
  <c r="N14" i="8"/>
  <c r="O14" i="8"/>
  <c r="P14" i="8"/>
  <c r="Q14" i="8"/>
  <c r="R14" i="8"/>
  <c r="S14" i="8"/>
  <c r="T14" i="8"/>
  <c r="U14" i="8"/>
  <c r="N15" i="8"/>
  <c r="O15" i="8"/>
  <c r="P15" i="8"/>
  <c r="Q15" i="8"/>
  <c r="R15" i="8"/>
  <c r="S15" i="8"/>
  <c r="T15" i="8"/>
  <c r="U15" i="8"/>
  <c r="N18" i="8"/>
  <c r="O18" i="8"/>
  <c r="P18" i="8"/>
  <c r="Q18" i="8"/>
  <c r="R18" i="8"/>
  <c r="S18" i="8"/>
  <c r="T18" i="8"/>
  <c r="U18" i="8"/>
  <c r="N19" i="8"/>
  <c r="O19" i="8"/>
  <c r="P19" i="8"/>
  <c r="Q19" i="8"/>
  <c r="R19" i="8"/>
  <c r="S19" i="8"/>
  <c r="T19" i="8"/>
  <c r="U19" i="8"/>
  <c r="N22" i="8"/>
  <c r="O22" i="8"/>
  <c r="P22" i="8"/>
  <c r="Q22" i="8"/>
  <c r="R22" i="8"/>
  <c r="S22" i="8"/>
  <c r="T22" i="8"/>
  <c r="U22" i="8"/>
  <c r="N23" i="8"/>
  <c r="O23" i="8"/>
  <c r="P23" i="8"/>
  <c r="Q23" i="8"/>
  <c r="R23" i="8"/>
  <c r="S23" i="8"/>
  <c r="T23" i="8"/>
  <c r="U23" i="8"/>
  <c r="N26" i="8"/>
  <c r="O26" i="8"/>
  <c r="P26" i="8"/>
  <c r="Q26" i="8"/>
  <c r="R26" i="8"/>
  <c r="S26" i="8"/>
  <c r="T26" i="8"/>
  <c r="U26" i="8"/>
  <c r="N27" i="8"/>
  <c r="O27" i="8"/>
  <c r="P27" i="8"/>
  <c r="Q27" i="8"/>
  <c r="R27" i="8"/>
  <c r="S27" i="8"/>
  <c r="T27" i="8"/>
  <c r="U27" i="8"/>
  <c r="B33" i="7"/>
  <c r="C33" i="7"/>
  <c r="D33" i="7"/>
  <c r="E33" i="7"/>
  <c r="F33" i="7"/>
  <c r="F34" i="7" s="1"/>
  <c r="G33" i="7"/>
  <c r="G34" i="7" s="1"/>
  <c r="H33" i="7"/>
  <c r="H34" i="7" s="1"/>
  <c r="B34" i="7"/>
  <c r="C34" i="7"/>
  <c r="D34" i="7"/>
  <c r="E34" i="7"/>
  <c r="B39" i="7"/>
  <c r="C39" i="7"/>
  <c r="D39" i="7"/>
  <c r="E39" i="7"/>
  <c r="F39" i="7"/>
  <c r="G39" i="7"/>
  <c r="H39" i="7"/>
  <c r="F2" i="6"/>
  <c r="G2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K58" i="4"/>
  <c r="J58" i="4"/>
  <c r="I58" i="4"/>
  <c r="K57" i="4"/>
  <c r="J57" i="4"/>
  <c r="I57" i="4"/>
  <c r="K56" i="4"/>
  <c r="J56" i="4"/>
  <c r="I56" i="4"/>
  <c r="K55" i="4"/>
  <c r="J55" i="4"/>
  <c r="I55" i="4"/>
  <c r="K54" i="4"/>
  <c r="J54" i="4"/>
  <c r="I54" i="4"/>
  <c r="K53" i="4"/>
  <c r="J53" i="4"/>
  <c r="I53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I26" i="1"/>
  <c r="H26" i="1"/>
  <c r="G26" i="1"/>
  <c r="F26" i="1"/>
  <c r="E26" i="1"/>
  <c r="D26" i="1"/>
  <c r="C26" i="1"/>
  <c r="B26" i="1"/>
  <c r="I25" i="1"/>
  <c r="H25" i="1"/>
  <c r="G25" i="1"/>
  <c r="F25" i="1"/>
  <c r="E25" i="1"/>
  <c r="D25" i="1"/>
  <c r="C25" i="1"/>
  <c r="B25" i="1"/>
  <c r="R20" i="1"/>
  <c r="Q20" i="1"/>
  <c r="P20" i="1"/>
  <c r="O20" i="1"/>
  <c r="N20" i="1"/>
  <c r="M20" i="1"/>
  <c r="L20" i="1"/>
  <c r="R16" i="1"/>
  <c r="Q16" i="1"/>
  <c r="P16" i="1"/>
  <c r="O16" i="1"/>
  <c r="N16" i="1"/>
  <c r="M16" i="1"/>
  <c r="L16" i="1"/>
  <c r="R10" i="1"/>
  <c r="Q10" i="1"/>
  <c r="P10" i="1"/>
  <c r="O10" i="1"/>
  <c r="N10" i="1"/>
  <c r="M10" i="1"/>
  <c r="L10" i="1"/>
  <c r="R9" i="1"/>
  <c r="Q9" i="1"/>
  <c r="P9" i="1"/>
  <c r="O9" i="1"/>
  <c r="N9" i="1"/>
  <c r="M9" i="1"/>
  <c r="L9" i="1"/>
  <c r="R5" i="1"/>
  <c r="Q5" i="1"/>
  <c r="P5" i="1"/>
  <c r="O5" i="1"/>
  <c r="N5" i="1"/>
  <c r="M5" i="1"/>
  <c r="L5" i="1"/>
  <c r="R4" i="1"/>
  <c r="Q4" i="1"/>
  <c r="P4" i="1"/>
  <c r="O4" i="1"/>
  <c r="N4" i="1"/>
  <c r="M4" i="1"/>
  <c r="L4" i="1"/>
</calcChain>
</file>

<file path=xl/sharedStrings.xml><?xml version="1.0" encoding="utf-8"?>
<sst xmlns="http://schemas.openxmlformats.org/spreadsheetml/2006/main" count="219" uniqueCount="90">
  <si>
    <t xml:space="preserve">C++ </t>
  </si>
  <si>
    <t>c++</t>
  </si>
  <si>
    <t>Stable</t>
  </si>
  <si>
    <t xml:space="preserve">Unstable </t>
  </si>
  <si>
    <t>Speedup stable</t>
  </si>
  <si>
    <t>Unstable speedup</t>
  </si>
  <si>
    <t>Threads:</t>
  </si>
  <si>
    <t>par_row</t>
  </si>
  <si>
    <t>par_row - C++</t>
  </si>
  <si>
    <t>Threads</t>
  </si>
  <si>
    <t>Elememts</t>
  </si>
  <si>
    <t>Stable speedup</t>
  </si>
  <si>
    <t>UnStable speedup</t>
  </si>
  <si>
    <t>par_outer</t>
  </si>
  <si>
    <t>par_outer - C++</t>
  </si>
  <si>
    <t>rust</t>
  </si>
  <si>
    <t>par_row - Rust</t>
  </si>
  <si>
    <t>Rust to C++ - 1024</t>
  </si>
  <si>
    <t>Rust to C++ - 2048</t>
  </si>
  <si>
    <t>C++ - Row dot</t>
  </si>
  <si>
    <t/>
  </si>
  <si>
    <t>Rust - Row dot</t>
  </si>
  <si>
    <t>Unstable</t>
  </si>
  <si>
    <t>OMP-1M</t>
  </si>
  <si>
    <t>OMP-10M</t>
  </si>
  <si>
    <t>OMP-100M</t>
  </si>
  <si>
    <t>Rayon-1M</t>
  </si>
  <si>
    <t>Rayon-10M</t>
  </si>
  <si>
    <t>Rayon-100M</t>
  </si>
  <si>
    <t>threads</t>
  </si>
  <si>
    <t>elements</t>
  </si>
  <si>
    <t>cpp</t>
  </si>
  <si>
    <t>percentage diff</t>
  </si>
  <si>
    <t>1M</t>
  </si>
  <si>
    <t>10M</t>
  </si>
  <si>
    <t>100M</t>
  </si>
  <si>
    <t>serial comparison</t>
  </si>
  <si>
    <t>Rust</t>
  </si>
  <si>
    <t>C++</t>
  </si>
  <si>
    <t>View 6</t>
  </si>
  <si>
    <t>View 5</t>
  </si>
  <si>
    <t>View 4</t>
  </si>
  <si>
    <t>VIew 3</t>
  </si>
  <si>
    <t>View 2</t>
  </si>
  <si>
    <t>View 1</t>
  </si>
  <si>
    <t>View 0</t>
  </si>
  <si>
    <t>Speedup over rows</t>
  </si>
  <si>
    <t xml:space="preserve"> </t>
  </si>
  <si>
    <t>Speedup Over Pixels</t>
  </si>
  <si>
    <t>Speedup over pixels</t>
  </si>
  <si>
    <t>serial</t>
  </si>
  <si>
    <t>rows</t>
  </si>
  <si>
    <t>pixels</t>
  </si>
  <si>
    <t>view</t>
  </si>
  <si>
    <t>Time Difference</t>
  </si>
  <si>
    <t>Rust - 1 thread</t>
  </si>
  <si>
    <t>C++ - 1 thread</t>
  </si>
  <si>
    <t>View</t>
  </si>
  <si>
    <t>Time diff</t>
  </si>
  <si>
    <t>Rust - serial</t>
  </si>
  <si>
    <t>C++ - serial</t>
  </si>
  <si>
    <t>Rust Pixel Par</t>
  </si>
  <si>
    <t>C++ Row Par</t>
  </si>
  <si>
    <t>view 6</t>
  </si>
  <si>
    <t>view 5</t>
  </si>
  <si>
    <t>view 4</t>
  </si>
  <si>
    <t>view 3</t>
  </si>
  <si>
    <t>view 2</t>
  </si>
  <si>
    <t>view 1</t>
  </si>
  <si>
    <t>view 0</t>
  </si>
  <si>
    <t>Row Parallelism</t>
  </si>
  <si>
    <t>Pixel Parallelism</t>
  </si>
  <si>
    <t>View 3</t>
  </si>
  <si>
    <t>2B</t>
  </si>
  <si>
    <t>1B</t>
  </si>
  <si>
    <t>500M</t>
  </si>
  <si>
    <t>Serial</t>
  </si>
  <si>
    <t>Rust - Squares</t>
  </si>
  <si>
    <t>C++ - Squares</t>
  </si>
  <si>
    <t>Rust - Simple</t>
  </si>
  <si>
    <t>C++ - Simple</t>
  </si>
  <si>
    <t>Rust - 2B</t>
  </si>
  <si>
    <t>Rust - 1B</t>
  </si>
  <si>
    <t>Rust - 500M</t>
  </si>
  <si>
    <t>Rust - Square</t>
  </si>
  <si>
    <t>C++ - 2B</t>
  </si>
  <si>
    <t>C++ - 1B</t>
  </si>
  <si>
    <t>C++ - 500M</t>
  </si>
  <si>
    <t>c++ - Square</t>
  </si>
  <si>
    <t>c++ -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</si>
</sst>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" fontId="1" fillId="0" borderId="0" xfId="0" applyNumberFormat="1" applyFo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C++: Speedup for Mandelbrot - Pixel Parallel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'Mandelbrot C++'!$K$2</c:f>
              <c:strCache>
                <c:ptCount val="1"/>
                <c:pt idx="0">
                  <c:v>View 0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'Mandelbrot C++'!$J$3:$J$9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C++'!$K$3:$K$9</c:f>
              <c:numCache>
                <c:formatCode>General</c:formatCode>
                <c:ptCount val="7"/>
                <c:pt idx="0">
                  <c:v>1.0142008966121279</c:v>
                </c:pt>
                <c:pt idx="1">
                  <c:v>1.944869841156444</c:v>
                </c:pt>
                <c:pt idx="2">
                  <c:v>3.5490671366523503</c:v>
                </c:pt>
                <c:pt idx="3">
                  <c:v>5.3519959512449127</c:v>
                </c:pt>
                <c:pt idx="4">
                  <c:v>7.0759275813077025</c:v>
                </c:pt>
                <c:pt idx="5">
                  <c:v>9.4403414893022966</c:v>
                </c:pt>
                <c:pt idx="6">
                  <c:v>11.682409020925695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0-3147-9FBD-BE17FF8FDCDC}"/>
            </c:ext>
          </c:extLst>
        </c:ser>
        <c:ser>
          <c:idx val="1"/>
          <c:order val="1"/>
          <c:tx>
            <c:strRef>
              <c:f>'Mandelbrot C++'!$L$2</c:f>
              <c:strCache>
                <c:ptCount val="1"/>
                <c:pt idx="0">
                  <c:v>View 1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'Mandelbrot C++'!$J$3:$J$9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C++'!$L$3:$L$9</c:f>
              <c:numCache>
                <c:formatCode>General</c:formatCode>
                <c:ptCount val="7"/>
                <c:pt idx="0">
                  <c:v>0.99238944173597787</c:v>
                </c:pt>
                <c:pt idx="1">
                  <c:v>1.731576477438082</c:v>
                </c:pt>
                <c:pt idx="2">
                  <c:v>3.1484834612234098</c:v>
                </c:pt>
                <c:pt idx="3">
                  <c:v>4.4342414269056381</c:v>
                </c:pt>
                <c:pt idx="4">
                  <c:v>5.5705198375051692</c:v>
                </c:pt>
                <c:pt idx="5">
                  <c:v>7.3036855049099367</c:v>
                </c:pt>
                <c:pt idx="6">
                  <c:v>8.9164485095452743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0-3147-9FBD-BE17FF8FDCDC}"/>
            </c:ext>
          </c:extLst>
        </c:ser>
        <c:ser>
          <c:idx val="2"/>
          <c:order val="2"/>
          <c:tx>
            <c:strRef>
              <c:f>'Mandelbrot C++'!$M$2</c:f>
              <c:strCache>
                <c:ptCount val="1"/>
                <c:pt idx="0">
                  <c:v>View 2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'Mandelbrot C++'!$J$3:$J$9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C++'!$M$3:$M$9</c:f>
              <c:numCache>
                <c:formatCode>General</c:formatCode>
                <c:ptCount val="7"/>
                <c:pt idx="0">
                  <c:v>0.97035529063175774</c:v>
                </c:pt>
                <c:pt idx="1">
                  <c:v>1.6601485821278652</c:v>
                </c:pt>
                <c:pt idx="2">
                  <c:v>2.8052346349329467</c:v>
                </c:pt>
                <c:pt idx="3">
                  <c:v>3.941189544170574</c:v>
                </c:pt>
                <c:pt idx="4">
                  <c:v>4.4732039035615561</c:v>
                </c:pt>
                <c:pt idx="5">
                  <c:v>5.6727302371561894</c:v>
                </c:pt>
                <c:pt idx="6">
                  <c:v>6.6885959575803886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40-3147-9FBD-BE17FF8FDCDC}"/>
            </c:ext>
          </c:extLst>
        </c:ser>
        <c:ser>
          <c:idx val="3"/>
          <c:order val="3"/>
          <c:tx>
            <c:strRef>
              <c:f>'Mandelbrot C++'!$N$2</c:f>
              <c:strCache>
                <c:ptCount val="1"/>
                <c:pt idx="0">
                  <c:v>VIew 3</c:v>
                </c:pt>
              </c:strCache>
            </c:strRef>
          </c:tx>
          <c:spPr>
            <a:ln w="19050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'Mandelbrot C++'!$J$3:$J$9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C++'!$N$3:$N$9</c:f>
              <c:numCache>
                <c:formatCode>General</c:formatCode>
                <c:ptCount val="7"/>
                <c:pt idx="0">
                  <c:v>0.99965671079389151</c:v>
                </c:pt>
                <c:pt idx="1">
                  <c:v>1.8900127714624635</c:v>
                </c:pt>
                <c:pt idx="2">
                  <c:v>3.4112517448322071</c:v>
                </c:pt>
                <c:pt idx="3">
                  <c:v>5.0140019053219813</c:v>
                </c:pt>
                <c:pt idx="4">
                  <c:v>6.4627380260032838</c:v>
                </c:pt>
                <c:pt idx="5">
                  <c:v>8.5345618220785813</c:v>
                </c:pt>
                <c:pt idx="6">
                  <c:v>10.441316169130847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40-3147-9FBD-BE17FF8FDCDC}"/>
            </c:ext>
          </c:extLst>
        </c:ser>
        <c:ser>
          <c:idx val="4"/>
          <c:order val="4"/>
          <c:tx>
            <c:strRef>
              <c:f>'Mandelbrot C++'!$O$2</c:f>
              <c:strCache>
                <c:ptCount val="1"/>
                <c:pt idx="0">
                  <c:v>View 4</c:v>
                </c:pt>
              </c:strCache>
            </c:strRef>
          </c:tx>
          <c:spPr>
            <a:ln w="19050"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'Mandelbrot C++'!$J$3:$J$9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C++'!$O$3:$O$9</c:f>
              <c:numCache>
                <c:formatCode>General</c:formatCode>
                <c:ptCount val="7"/>
                <c:pt idx="0">
                  <c:v>0.99190348637017278</c:v>
                </c:pt>
                <c:pt idx="1">
                  <c:v>1.8745188498329954</c:v>
                </c:pt>
                <c:pt idx="2">
                  <c:v>3.3808991834032942</c:v>
                </c:pt>
                <c:pt idx="3">
                  <c:v>4.8878423389298247</c:v>
                </c:pt>
                <c:pt idx="4">
                  <c:v>6.3466396983620568</c:v>
                </c:pt>
                <c:pt idx="5">
                  <c:v>8.2332732250803886</c:v>
                </c:pt>
                <c:pt idx="6">
                  <c:v>10.019129658609986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40-3147-9FBD-BE17FF8FDCDC}"/>
            </c:ext>
          </c:extLst>
        </c:ser>
        <c:ser>
          <c:idx val="5"/>
          <c:order val="5"/>
          <c:tx>
            <c:strRef>
              <c:f>'Mandelbrot C++'!$P$2</c:f>
              <c:strCache>
                <c:ptCount val="1"/>
                <c:pt idx="0">
                  <c:v>View 5</c:v>
                </c:pt>
              </c:strCache>
            </c:strRef>
          </c:tx>
          <c:spPr>
            <a:ln w="19050" cmpd="sng">
              <a:solidFill>
                <a:srgbClr val="0099C6"/>
              </a:solidFill>
            </a:ln>
          </c:spPr>
          <c:marker>
            <c:symbol val="none"/>
          </c:marker>
          <c:cat>
            <c:numRef>
              <c:f>'Mandelbrot C++'!$J$3:$J$9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C++'!$P$3:$P$9</c:f>
              <c:numCache>
                <c:formatCode>General</c:formatCode>
                <c:ptCount val="7"/>
                <c:pt idx="0">
                  <c:v>0.8037037314161396</c:v>
                </c:pt>
                <c:pt idx="1">
                  <c:v>1.0565677374146303</c:v>
                </c:pt>
                <c:pt idx="2">
                  <c:v>1.4118016885216453</c:v>
                </c:pt>
                <c:pt idx="3">
                  <c:v>1.5576768365233689</c:v>
                </c:pt>
                <c:pt idx="4">
                  <c:v>1.6569591614114085</c:v>
                </c:pt>
                <c:pt idx="5">
                  <c:v>1.868611400247113</c:v>
                </c:pt>
                <c:pt idx="6">
                  <c:v>2.1905216247921815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40-3147-9FBD-BE17FF8FDCDC}"/>
            </c:ext>
          </c:extLst>
        </c:ser>
        <c:ser>
          <c:idx val="6"/>
          <c:order val="6"/>
          <c:tx>
            <c:strRef>
              <c:f>'Mandelbrot C++'!$Q$2</c:f>
              <c:strCache>
                <c:ptCount val="1"/>
                <c:pt idx="0">
                  <c:v>View 6</c:v>
                </c:pt>
              </c:strCache>
            </c:strRef>
          </c:tx>
          <c:spPr>
            <a:ln w="19050" cmpd="sng">
              <a:solidFill>
                <a:srgbClr val="DD4477"/>
              </a:solidFill>
            </a:ln>
          </c:spPr>
          <c:marker>
            <c:symbol val="none"/>
          </c:marker>
          <c:cat>
            <c:numRef>
              <c:f>'Mandelbrot C++'!$J$3:$J$9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C++'!$Q$3:$Q$9</c:f>
              <c:numCache>
                <c:formatCode>General</c:formatCode>
                <c:ptCount val="7"/>
                <c:pt idx="0">
                  <c:v>1.0002761213276399</c:v>
                </c:pt>
                <c:pt idx="1">
                  <c:v>1.8902525460624122</c:v>
                </c:pt>
                <c:pt idx="2">
                  <c:v>3.4953567988380545</c:v>
                </c:pt>
                <c:pt idx="3">
                  <c:v>5.1764540382104185</c:v>
                </c:pt>
                <c:pt idx="4">
                  <c:v>6.8494253390876061</c:v>
                </c:pt>
                <c:pt idx="5">
                  <c:v>8.9403359713323525</c:v>
                </c:pt>
                <c:pt idx="6">
                  <c:v>11.060585294063046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40-3147-9FBD-BE17FF8F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79645"/>
        <c:axId val="1851746476"/>
      </c:lineChart>
      <c:catAx>
        <c:axId val="663379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851746476"/>
        <c:crosses val="autoZero"/>
        <c:auto val="1"/>
        <c:lblAlgn val="ctr"/>
        <c:lblOffset val="100"/>
        <c:noMultiLvlLbl val="1"/>
      </c:catAx>
      <c:valAx>
        <c:axId val="1851746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Speed up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63379645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Serial: Matrix multiplication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'Matrix Mult Timings'!$B$32</c:f>
              <c:strCache>
                <c:ptCount val="1"/>
                <c:pt idx="0">
                  <c:v>C++ - Row dot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'Matrix Mult Timings'!$A$33:$A$34</c:f>
              <c:numCache>
                <c:formatCode>General</c:formatCode>
                <c:ptCount val="2"/>
                <c:pt idx="0">
                  <c:v>1024</c:v>
                </c:pt>
                <c:pt idx="1">
                  <c:v>2048</c:v>
                </c:pt>
              </c:numCache>
            </c:numRef>
          </c:cat>
          <c:val>
            <c:numRef>
              <c:f>'Matrix Mult Timings'!$B$33:$B$34</c:f>
              <c:numCache>
                <c:formatCode>General</c:formatCode>
                <c:ptCount val="2"/>
                <c:pt idx="0">
                  <c:v>1938.1880000000001</c:v>
                </c:pt>
                <c:pt idx="1">
                  <c:v>15509.540999999999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6DD-6B47-A8D4-2C8BCEA0F6EC}"/>
            </c:ext>
          </c:extLst>
        </c:ser>
        <c:ser>
          <c:idx val="1"/>
          <c:order val="1"/>
          <c:tx>
            <c:strRef>
              <c:f>'Matrix Mult Timings'!$C$32</c:f>
              <c:strCache>
                <c:ptCount val="1"/>
                <c:pt idx="0">
                  <c:v>Rust - Row dot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'Matrix Mult Timings'!$A$33:$A$34</c:f>
              <c:numCache>
                <c:formatCode>General</c:formatCode>
                <c:ptCount val="2"/>
                <c:pt idx="0">
                  <c:v>1024</c:v>
                </c:pt>
                <c:pt idx="1">
                  <c:v>2048</c:v>
                </c:pt>
              </c:numCache>
            </c:numRef>
          </c:cat>
          <c:val>
            <c:numRef>
              <c:f>'Matrix Mult Timings'!$C$33:$C$34</c:f>
              <c:numCache>
                <c:formatCode>General</c:formatCode>
                <c:ptCount val="2"/>
                <c:pt idx="0">
                  <c:v>2035.808</c:v>
                </c:pt>
                <c:pt idx="1">
                  <c:v>16277.066000000001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6DD-6B47-A8D4-2C8BCEA0F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7484858"/>
        <c:axId val="100262480"/>
        <c:axId val="0"/>
      </c:bar3DChart>
      <c:catAx>
        <c:axId val="947484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Size of Matrix (Square)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00262480"/>
        <c:crosses val="autoZero"/>
        <c:auto val="1"/>
        <c:lblAlgn val="ctr"/>
        <c:lblOffset val="100"/>
        <c:noMultiLvlLbl val="1"/>
      </c:catAx>
      <c:valAx>
        <c:axId val="100262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 taken in ms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4748485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Unstable sort: Speedup provided by Rust vs C++ (Rayon and OpenMP)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'Sorting Graphs'!$B$8</c:f>
              <c:strCache>
                <c:ptCount val="1"/>
                <c:pt idx="0">
                  <c:v>OMP-1M</c:v>
                </c:pt>
              </c:strCache>
            </c:strRef>
          </c:tx>
          <c:spPr>
            <a:ln w="19050" cmpd="sng">
              <a:solidFill>
                <a:srgbClr val="1C4587"/>
              </a:solidFill>
            </a:ln>
          </c:spPr>
          <c:marker>
            <c:symbol val="none"/>
          </c:marker>
          <c:cat>
            <c:numRef>
              <c:f>'Sorting Graphs'!$A$9:$A$15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'Sorting Graphs'!$B$9:$B$15</c:f>
              <c:numCache>
                <c:formatCode>General</c:formatCode>
                <c:ptCount val="7"/>
                <c:pt idx="0">
                  <c:v>0.96412137379126384</c:v>
                </c:pt>
                <c:pt idx="1">
                  <c:v>1.108528424993976</c:v>
                </c:pt>
                <c:pt idx="2">
                  <c:v>1.7736982045230485</c:v>
                </c:pt>
                <c:pt idx="3">
                  <c:v>2.1829231466102974</c:v>
                </c:pt>
                <c:pt idx="4">
                  <c:v>2.7531483761007483</c:v>
                </c:pt>
                <c:pt idx="5">
                  <c:v>2.9590134757182813</c:v>
                </c:pt>
                <c:pt idx="6">
                  <c:v>3.8024232948993548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F-7A49-B867-A8A2E1B272E6}"/>
            </c:ext>
          </c:extLst>
        </c:ser>
        <c:ser>
          <c:idx val="1"/>
          <c:order val="1"/>
          <c:tx>
            <c:strRef>
              <c:f>'Sorting Graphs'!$C$8</c:f>
              <c:strCache>
                <c:ptCount val="1"/>
                <c:pt idx="0">
                  <c:v>OMP-10M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'Sorting Graphs'!$A$9:$A$15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'Sorting Graphs'!$C$9:$C$15</c:f>
              <c:numCache>
                <c:formatCode>General</c:formatCode>
                <c:ptCount val="7"/>
                <c:pt idx="0">
                  <c:v>0.99386840157520351</c:v>
                </c:pt>
                <c:pt idx="1">
                  <c:v>1.5126082089635944</c:v>
                </c:pt>
                <c:pt idx="2">
                  <c:v>2.7268483890966544</c:v>
                </c:pt>
                <c:pt idx="3">
                  <c:v>2.8390710153433387</c:v>
                </c:pt>
                <c:pt idx="4">
                  <c:v>4.0242333508818113</c:v>
                </c:pt>
                <c:pt idx="5">
                  <c:v>3.7438613595657628</c:v>
                </c:pt>
                <c:pt idx="6">
                  <c:v>4.7720808488004263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F-7A49-B867-A8A2E1B272E6}"/>
            </c:ext>
          </c:extLst>
        </c:ser>
        <c:ser>
          <c:idx val="2"/>
          <c:order val="2"/>
          <c:tx>
            <c:strRef>
              <c:f>'Sorting Graphs'!$D$8</c:f>
              <c:strCache>
                <c:ptCount val="1"/>
                <c:pt idx="0">
                  <c:v>OMP-100M</c:v>
                </c:pt>
              </c:strCache>
            </c:strRef>
          </c:tx>
          <c:spPr>
            <a:ln w="19050" cmpd="sng">
              <a:solidFill>
                <a:srgbClr val="00FF00"/>
              </a:solidFill>
            </a:ln>
          </c:spPr>
          <c:marker>
            <c:symbol val="none"/>
          </c:marker>
          <c:cat>
            <c:numRef>
              <c:f>'Sorting Graphs'!$A$9:$A$15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'Sorting Graphs'!$D$9:$D$15</c:f>
              <c:numCache>
                <c:formatCode>General</c:formatCode>
                <c:ptCount val="7"/>
                <c:pt idx="0">
                  <c:v>0.97120569235831578</c:v>
                </c:pt>
                <c:pt idx="1">
                  <c:v>1.8085901543751164</c:v>
                </c:pt>
                <c:pt idx="2">
                  <c:v>3.3680390434457776</c:v>
                </c:pt>
                <c:pt idx="3">
                  <c:v>4.4829354696732215</c:v>
                </c:pt>
                <c:pt idx="4">
                  <c:v>5.2010999884938443</c:v>
                </c:pt>
                <c:pt idx="5">
                  <c:v>6.5985133291212072</c:v>
                </c:pt>
                <c:pt idx="6">
                  <c:v>9.0396373471346188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F-7A49-B867-A8A2E1B272E6}"/>
            </c:ext>
          </c:extLst>
        </c:ser>
        <c:ser>
          <c:idx val="3"/>
          <c:order val="3"/>
          <c:tx>
            <c:strRef>
              <c:f>'Sorting Graphs'!$E$8</c:f>
              <c:strCache>
                <c:ptCount val="1"/>
                <c:pt idx="0">
                  <c:v>Rayon-1M</c:v>
                </c:pt>
              </c:strCache>
            </c:strRef>
          </c:tx>
          <c:spPr>
            <a:ln w="19050" cmpd="sng">
              <a:solidFill>
                <a:srgbClr val="C9DAF8"/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C9DAF8"/>
              </a:solidFill>
              <a:ln cmpd="sng">
                <a:solidFill>
                  <a:srgbClr val="C9DAF8"/>
                </a:solidFill>
              </a:ln>
            </c:spPr>
          </c:marker>
          <c:cat>
            <c:numRef>
              <c:f>'Sorting Graphs'!$A$9:$A$15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'Sorting Graphs'!$E$9:$E$15</c:f>
              <c:numCache>
                <c:formatCode>General</c:formatCode>
                <c:ptCount val="7"/>
                <c:pt idx="0">
                  <c:v>0.91891891891891897</c:v>
                </c:pt>
                <c:pt idx="1">
                  <c:v>1.096774193548387</c:v>
                </c:pt>
                <c:pt idx="2">
                  <c:v>1.7894736842105263</c:v>
                </c:pt>
                <c:pt idx="3">
                  <c:v>3.4</c:v>
                </c:pt>
                <c:pt idx="4">
                  <c:v>5.666666666666667</c:v>
                </c:pt>
                <c:pt idx="5">
                  <c:v>6.8</c:v>
                </c:pt>
                <c:pt idx="6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3F-7A49-B867-A8A2E1B272E6}"/>
            </c:ext>
          </c:extLst>
        </c:ser>
        <c:ser>
          <c:idx val="4"/>
          <c:order val="4"/>
          <c:tx>
            <c:strRef>
              <c:f>'Sorting Graphs'!$F$8</c:f>
              <c:strCache>
                <c:ptCount val="1"/>
                <c:pt idx="0">
                  <c:v>Rayon-10M</c:v>
                </c:pt>
              </c:strCache>
            </c:strRef>
          </c:tx>
          <c:spPr>
            <a:ln w="19050" cmpd="sng">
              <a:solidFill>
                <a:srgbClr val="F4CCCC"/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F4CCCC"/>
              </a:solidFill>
              <a:ln cmpd="sng">
                <a:solidFill>
                  <a:srgbClr val="F4CCCC"/>
                </a:solidFill>
              </a:ln>
            </c:spPr>
          </c:marker>
          <c:cat>
            <c:numRef>
              <c:f>'Sorting Graphs'!$A$9:$A$15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'Sorting Graphs'!$F$9:$F$15</c:f>
              <c:numCache>
                <c:formatCode>General</c:formatCode>
                <c:ptCount val="7"/>
                <c:pt idx="0">
                  <c:v>1.0367454068241471</c:v>
                </c:pt>
                <c:pt idx="1">
                  <c:v>1.6122448979591837</c:v>
                </c:pt>
                <c:pt idx="2">
                  <c:v>2.6158940397350992</c:v>
                </c:pt>
                <c:pt idx="3">
                  <c:v>3.0859375</c:v>
                </c:pt>
                <c:pt idx="4">
                  <c:v>4.2934782608695654</c:v>
                </c:pt>
                <c:pt idx="5">
                  <c:v>5.3378378378378377</c:v>
                </c:pt>
                <c:pt idx="6">
                  <c:v>4.8170731707317076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3F-7A49-B867-A8A2E1B272E6}"/>
            </c:ext>
          </c:extLst>
        </c:ser>
        <c:ser>
          <c:idx val="5"/>
          <c:order val="5"/>
          <c:tx>
            <c:strRef>
              <c:f>'Sorting Graphs'!$G$8</c:f>
              <c:strCache>
                <c:ptCount val="1"/>
                <c:pt idx="0">
                  <c:v>Rayon-100M</c:v>
                </c:pt>
              </c:strCache>
            </c:strRef>
          </c:tx>
          <c:spPr>
            <a:ln w="19050" cmpd="sng">
              <a:solidFill>
                <a:srgbClr val="D9EAD3"/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D9EAD3"/>
              </a:solidFill>
              <a:ln cmpd="sng">
                <a:solidFill>
                  <a:srgbClr val="D9EAD3"/>
                </a:solidFill>
              </a:ln>
            </c:spPr>
          </c:marker>
          <c:cat>
            <c:numRef>
              <c:f>'Sorting Graphs'!$A$9:$A$15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'Sorting Graphs'!$G$9:$G$15</c:f>
              <c:numCache>
                <c:formatCode>General</c:formatCode>
                <c:ptCount val="7"/>
                <c:pt idx="0">
                  <c:v>0.96731851058130192</c:v>
                </c:pt>
                <c:pt idx="1">
                  <c:v>1.8191435768261965</c:v>
                </c:pt>
                <c:pt idx="2">
                  <c:v>2.9769167353668591</c:v>
                </c:pt>
                <c:pt idx="3">
                  <c:v>3.8496801705756929</c:v>
                </c:pt>
                <c:pt idx="4">
                  <c:v>4.3245508982035927</c:v>
                </c:pt>
                <c:pt idx="5">
                  <c:v>4.6593548387096773</c:v>
                </c:pt>
                <c:pt idx="6">
                  <c:v>5.2792397660818713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3F-7A49-B867-A8A2E1B27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37333"/>
        <c:axId val="774505183"/>
      </c:lineChart>
      <c:catAx>
        <c:axId val="73137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774505183"/>
        <c:crosses val="autoZero"/>
        <c:auto val="1"/>
        <c:lblAlgn val="ctr"/>
        <c:lblOffset val="100"/>
        <c:noMultiLvlLbl val="1"/>
      </c:catAx>
      <c:valAx>
        <c:axId val="774505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3137333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Stable sort: Speedup provided by Rust vs C++ (Rayon and OpenMP)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'Sorting Graphs'!$B$19</c:f>
              <c:strCache>
                <c:ptCount val="1"/>
                <c:pt idx="0">
                  <c:v>OMP-1M</c:v>
                </c:pt>
              </c:strCache>
            </c:strRef>
          </c:tx>
          <c:spPr>
            <a:ln w="19050" cmpd="sng">
              <a:solidFill>
                <a:srgbClr val="073763"/>
              </a:solidFill>
            </a:ln>
          </c:spPr>
          <c:marker>
            <c:symbol val="none"/>
          </c:marker>
          <c:cat>
            <c:numRef>
              <c:f>'Sorting Graphs'!$A$20:$A$26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'Sorting Graphs'!$B$20:$B$26</c:f>
              <c:numCache>
                <c:formatCode>General</c:formatCode>
                <c:ptCount val="7"/>
                <c:pt idx="0">
                  <c:v>1.0638861415184484</c:v>
                </c:pt>
                <c:pt idx="1">
                  <c:v>0.96890545416747087</c:v>
                </c:pt>
                <c:pt idx="2">
                  <c:v>1.7109461672565904</c:v>
                </c:pt>
                <c:pt idx="3">
                  <c:v>2.1647639513800283</c:v>
                </c:pt>
                <c:pt idx="4">
                  <c:v>2.6524205748865355</c:v>
                </c:pt>
                <c:pt idx="5">
                  <c:v>3.1907730673316705</c:v>
                </c:pt>
                <c:pt idx="6">
                  <c:v>4.1599920037315918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B-9048-87ED-2BDD3CF9053F}"/>
            </c:ext>
          </c:extLst>
        </c:ser>
        <c:ser>
          <c:idx val="1"/>
          <c:order val="1"/>
          <c:tx>
            <c:strRef>
              <c:f>'Sorting Graphs'!$C$19</c:f>
              <c:strCache>
                <c:ptCount val="1"/>
                <c:pt idx="0">
                  <c:v>OMP-10M</c:v>
                </c:pt>
              </c:strCache>
            </c:strRef>
          </c:tx>
          <c:spPr>
            <a:ln w="19050" cmpd="sng">
              <a:solidFill>
                <a:srgbClr val="CC0000"/>
              </a:solidFill>
            </a:ln>
          </c:spPr>
          <c:marker>
            <c:symbol val="none"/>
          </c:marker>
          <c:cat>
            <c:numRef>
              <c:f>'Sorting Graphs'!$A$20:$A$26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'Sorting Graphs'!$C$20:$C$26</c:f>
              <c:numCache>
                <c:formatCode>General</c:formatCode>
                <c:ptCount val="7"/>
                <c:pt idx="0">
                  <c:v>1.0311242188558725</c:v>
                </c:pt>
                <c:pt idx="1">
                  <c:v>1.7998482833405869</c:v>
                </c:pt>
                <c:pt idx="2">
                  <c:v>2.8787937681458331</c:v>
                </c:pt>
                <c:pt idx="3">
                  <c:v>3.2540971549217779</c:v>
                </c:pt>
                <c:pt idx="4">
                  <c:v>3.7707565912006951</c:v>
                </c:pt>
                <c:pt idx="5">
                  <c:v>4.7391397765450431</c:v>
                </c:pt>
                <c:pt idx="6">
                  <c:v>4.9088163149465833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B-9048-87ED-2BDD3CF9053F}"/>
            </c:ext>
          </c:extLst>
        </c:ser>
        <c:ser>
          <c:idx val="2"/>
          <c:order val="2"/>
          <c:tx>
            <c:strRef>
              <c:f>'Sorting Graphs'!$D$19</c:f>
              <c:strCache>
                <c:ptCount val="1"/>
                <c:pt idx="0">
                  <c:v>OMP-100M</c:v>
                </c:pt>
              </c:strCache>
            </c:strRef>
          </c:tx>
          <c:spPr>
            <a:ln w="19050" cmpd="sng">
              <a:solidFill>
                <a:srgbClr val="274E13"/>
              </a:solidFill>
            </a:ln>
          </c:spPr>
          <c:marker>
            <c:symbol val="none"/>
          </c:marker>
          <c:cat>
            <c:numRef>
              <c:f>'Sorting Graphs'!$A$20:$A$26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'Sorting Graphs'!$D$20:$D$26</c:f>
              <c:numCache>
                <c:formatCode>General</c:formatCode>
                <c:ptCount val="7"/>
                <c:pt idx="0">
                  <c:v>1.0237181192150338</c:v>
                </c:pt>
                <c:pt idx="1">
                  <c:v>2.3777127764209474</c:v>
                </c:pt>
                <c:pt idx="2">
                  <c:v>4.072610202781302</c:v>
                </c:pt>
                <c:pt idx="3">
                  <c:v>4.8130415364510641</c:v>
                </c:pt>
                <c:pt idx="4">
                  <c:v>5.0038391259479464</c:v>
                </c:pt>
                <c:pt idx="5">
                  <c:v>5.6280527512813974</c:v>
                </c:pt>
                <c:pt idx="6">
                  <c:v>6.1166309680093969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B-9048-87ED-2BDD3CF9053F}"/>
            </c:ext>
          </c:extLst>
        </c:ser>
        <c:ser>
          <c:idx val="3"/>
          <c:order val="3"/>
          <c:tx>
            <c:strRef>
              <c:f>'Sorting Graphs'!$E$19</c:f>
              <c:strCache>
                <c:ptCount val="1"/>
                <c:pt idx="0">
                  <c:v>Rayon-1M</c:v>
                </c:pt>
              </c:strCache>
            </c:strRef>
          </c:tx>
          <c:spPr>
            <a:ln w="19050" cmpd="sng">
              <a:solidFill>
                <a:srgbClr val="C9DAF8"/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C9DAF8"/>
              </a:solidFill>
              <a:ln cmpd="sng">
                <a:solidFill>
                  <a:srgbClr val="C9DAF8"/>
                </a:solidFill>
              </a:ln>
            </c:spPr>
          </c:marker>
          <c:cat>
            <c:numRef>
              <c:f>'Sorting Graphs'!$A$20:$A$26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'Sorting Graphs'!$E$20:$E$26</c:f>
              <c:numCache>
                <c:formatCode>General</c:formatCode>
                <c:ptCount val="7"/>
                <c:pt idx="0">
                  <c:v>0.88666666666666671</c:v>
                </c:pt>
                <c:pt idx="1">
                  <c:v>1.4301075268817205</c:v>
                </c:pt>
                <c:pt idx="2">
                  <c:v>3.4102564102564101</c:v>
                </c:pt>
                <c:pt idx="3">
                  <c:v>6.333333333333333</c:v>
                </c:pt>
                <c:pt idx="4">
                  <c:v>8.8666666666666671</c:v>
                </c:pt>
                <c:pt idx="5">
                  <c:v>12.090909090909092</c:v>
                </c:pt>
                <c:pt idx="6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B-9048-87ED-2BDD3CF9053F}"/>
            </c:ext>
          </c:extLst>
        </c:ser>
        <c:ser>
          <c:idx val="4"/>
          <c:order val="4"/>
          <c:tx>
            <c:strRef>
              <c:f>'Sorting Graphs'!$F$19</c:f>
              <c:strCache>
                <c:ptCount val="1"/>
                <c:pt idx="0">
                  <c:v>Rayon-10M</c:v>
                </c:pt>
              </c:strCache>
            </c:strRef>
          </c:tx>
          <c:spPr>
            <a:ln w="19050" cmpd="sng">
              <a:solidFill>
                <a:srgbClr val="F4CCCC"/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F4CCCC"/>
              </a:solidFill>
              <a:ln cmpd="sng">
                <a:solidFill>
                  <a:srgbClr val="F4CCCC"/>
                </a:solidFill>
              </a:ln>
            </c:spPr>
          </c:marker>
          <c:cat>
            <c:numRef>
              <c:f>'Sorting Graphs'!$A$20:$A$26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'Sorting Graphs'!$F$20:$F$26</c:f>
              <c:numCache>
                <c:formatCode>General</c:formatCode>
                <c:ptCount val="7"/>
                <c:pt idx="0">
                  <c:v>0.79879101899827287</c:v>
                </c:pt>
                <c:pt idx="1">
                  <c:v>1.494345718901454</c:v>
                </c:pt>
                <c:pt idx="2">
                  <c:v>2.6353276353276351</c:v>
                </c:pt>
                <c:pt idx="3">
                  <c:v>3.6561264822134389</c:v>
                </c:pt>
                <c:pt idx="4">
                  <c:v>5.1104972375690609</c:v>
                </c:pt>
                <c:pt idx="5">
                  <c:v>6.6546762589928061</c:v>
                </c:pt>
                <c:pt idx="6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6B-9048-87ED-2BDD3CF9053F}"/>
            </c:ext>
          </c:extLst>
        </c:ser>
        <c:ser>
          <c:idx val="5"/>
          <c:order val="5"/>
          <c:tx>
            <c:strRef>
              <c:f>'Sorting Graphs'!$G$19</c:f>
              <c:strCache>
                <c:ptCount val="1"/>
                <c:pt idx="0">
                  <c:v>Rayon-100M</c:v>
                </c:pt>
              </c:strCache>
            </c:strRef>
          </c:tx>
          <c:spPr>
            <a:ln w="19050" cmpd="sng">
              <a:solidFill>
                <a:srgbClr val="D9EAD3"/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D9EAD3"/>
              </a:solidFill>
              <a:ln cmpd="sng">
                <a:solidFill>
                  <a:srgbClr val="D9EAD3"/>
                </a:solidFill>
              </a:ln>
            </c:spPr>
          </c:marker>
          <c:cat>
            <c:numRef>
              <c:f>'Sorting Graphs'!$A$20:$A$26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'Sorting Graphs'!$G$20:$G$26</c:f>
              <c:numCache>
                <c:formatCode>General</c:formatCode>
                <c:ptCount val="7"/>
                <c:pt idx="0">
                  <c:v>0.97080811676753298</c:v>
                </c:pt>
                <c:pt idx="1">
                  <c:v>1.9541383016839842</c:v>
                </c:pt>
                <c:pt idx="2">
                  <c:v>3.4694656488549618</c:v>
                </c:pt>
                <c:pt idx="3">
                  <c:v>5.1283497884344147</c:v>
                </c:pt>
                <c:pt idx="4">
                  <c:v>5.9476553980370772</c:v>
                </c:pt>
                <c:pt idx="5">
                  <c:v>7.9043478260869566</c:v>
                </c:pt>
                <c:pt idx="6">
                  <c:v>8.8972267536704734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6B-9048-87ED-2BDD3CF90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117211"/>
        <c:axId val="1377231354"/>
      </c:lineChart>
      <c:catAx>
        <c:axId val="336117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377231354"/>
        <c:crosses val="autoZero"/>
        <c:auto val="1"/>
        <c:lblAlgn val="ctr"/>
        <c:lblOffset val="100"/>
        <c:noMultiLvlLbl val="1"/>
      </c:catAx>
      <c:valAx>
        <c:axId val="1377231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3611721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Stable sort: Percentage difference in time between Rayon and OpenMP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'Sorting Graphs'!$E$51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'Sorting Graphs'!$D$52:$D$58</c:f>
              <c:numCache>
                <c:formatCode>General</c:formatCode>
                <c:ptCount val="7"/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'Sorting Graphs'!$E$52:$E$58</c:f>
              <c:numCache>
                <c:formatCode>General</c:formatCode>
                <c:ptCount val="7"/>
                <c:pt idx="1">
                  <c:v>27.588172043010751</c:v>
                </c:pt>
                <c:pt idx="2">
                  <c:v>2.9282051282051356</c:v>
                </c:pt>
                <c:pt idx="3">
                  <c:v>-41.819047619047616</c:v>
                </c:pt>
                <c:pt idx="4">
                  <c:v>-58.639999999999993</c:v>
                </c:pt>
                <c:pt idx="5">
                  <c:v>-74.981818181818198</c:v>
                </c:pt>
                <c:pt idx="6">
                  <c:v>-50.069999999999993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DD4-AA42-BE5F-EB2BBCEEF92D}"/>
            </c:ext>
          </c:extLst>
        </c:ser>
        <c:ser>
          <c:idx val="1"/>
          <c:order val="1"/>
          <c:tx>
            <c:strRef>
              <c:f>'Sorting Graphs'!$F$51</c:f>
              <c:strCache>
                <c:ptCount val="1"/>
                <c:pt idx="0">
                  <c:v>10M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'Sorting Graphs'!$D$52:$D$58</c:f>
              <c:numCache>
                <c:formatCode>General</c:formatCode>
                <c:ptCount val="7"/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'Sorting Graphs'!$F$52:$F$58</c:f>
              <c:numCache>
                <c:formatCode>General</c:formatCode>
                <c:ptCount val="7"/>
                <c:pt idx="1">
                  <c:v>33.555250403877217</c:v>
                </c:pt>
                <c:pt idx="2">
                  <c:v>28.169800569800575</c:v>
                </c:pt>
                <c:pt idx="3">
                  <c:v>8.6418972332015827</c:v>
                </c:pt>
                <c:pt idx="4">
                  <c:v>-6.7889502762430993</c:v>
                </c:pt>
                <c:pt idx="5">
                  <c:v>-10.494964028776973</c:v>
                </c:pt>
                <c:pt idx="6">
                  <c:v>-18.389599999999994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DD4-AA42-BE5F-EB2BBCEEF92D}"/>
            </c:ext>
          </c:extLst>
        </c:ser>
        <c:ser>
          <c:idx val="2"/>
          <c:order val="2"/>
          <c:tx>
            <c:strRef>
              <c:f>'Sorting Graphs'!$G$51</c:f>
              <c:strCache>
                <c:ptCount val="1"/>
                <c:pt idx="0">
                  <c:v>100M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'Sorting Graphs'!$D$52:$D$58</c:f>
              <c:numCache>
                <c:formatCode>General</c:formatCode>
                <c:ptCount val="7"/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'Sorting Graphs'!$G$52:$G$58</c:f>
              <c:numCache>
                <c:formatCode>General</c:formatCode>
                <c:ptCount val="7"/>
                <c:pt idx="1">
                  <c:v>36.43314224292368</c:v>
                </c:pt>
                <c:pt idx="2">
                  <c:v>34.705725190839701</c:v>
                </c:pt>
                <c:pt idx="3">
                  <c:v>17.469581570286788</c:v>
                </c:pt>
                <c:pt idx="4">
                  <c:v>7.8534351145038119</c:v>
                </c:pt>
                <c:pt idx="5">
                  <c:v>-11.164275362318842</c:v>
                </c:pt>
                <c:pt idx="6">
                  <c:v>-20.411582381729211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BDD4-AA42-BE5F-EB2BBCEEF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934351"/>
        <c:axId val="1432427072"/>
      </c:barChart>
      <c:catAx>
        <c:axId val="631934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32427072"/>
        <c:crosses val="autoZero"/>
        <c:auto val="1"/>
        <c:lblAlgn val="ctr"/>
        <c:lblOffset val="100"/>
        <c:noMultiLvlLbl val="1"/>
      </c:catAx>
      <c:valAx>
        <c:axId val="1432427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Percenatge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3193435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Comparison of Serial Implementation of Sorting for 100M elements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'Sorting Graphs'!$F$71</c:f>
              <c:strCache>
                <c:ptCount val="1"/>
                <c:pt idx="0">
                  <c:v>Rust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'Sorting Graphs'!$G$70:$H$70</c:f>
              <c:strCache>
                <c:ptCount val="2"/>
                <c:pt idx="0">
                  <c:v>Stable</c:v>
                </c:pt>
                <c:pt idx="1">
                  <c:v>Unstable</c:v>
                </c:pt>
              </c:strCache>
            </c:strRef>
          </c:cat>
          <c:val>
            <c:numRef>
              <c:f>'Sorting Graphs'!$G$71:$H$71</c:f>
              <c:numCache>
                <c:formatCode>General</c:formatCode>
                <c:ptCount val="2"/>
                <c:pt idx="0">
                  <c:v>10908</c:v>
                </c:pt>
                <c:pt idx="1">
                  <c:v>3611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03D-B74B-96A2-291DEB1CC719}"/>
            </c:ext>
          </c:extLst>
        </c:ser>
        <c:ser>
          <c:idx val="1"/>
          <c:order val="1"/>
          <c:tx>
            <c:strRef>
              <c:f>'Sorting Graphs'!$F$72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'Sorting Graphs'!$G$70:$H$70</c:f>
              <c:strCache>
                <c:ptCount val="2"/>
                <c:pt idx="0">
                  <c:v>Stable</c:v>
                </c:pt>
                <c:pt idx="1">
                  <c:v>Unstable</c:v>
                </c:pt>
              </c:strCache>
            </c:strRef>
          </c:cat>
          <c:val>
            <c:numRef>
              <c:f>'Sorting Graphs'!$G$72:$H$72</c:f>
              <c:numCache>
                <c:formatCode>General</c:formatCode>
                <c:ptCount val="2"/>
                <c:pt idx="0">
                  <c:v>8436.8430000000008</c:v>
                </c:pt>
                <c:pt idx="1">
                  <c:v>7778.777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03D-B74B-96A2-291DEB1CC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812128"/>
        <c:axId val="882142220"/>
      </c:barChart>
      <c:catAx>
        <c:axId val="93081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Type of sorting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882142220"/>
        <c:crosses val="autoZero"/>
        <c:auto val="1"/>
        <c:lblAlgn val="ctr"/>
        <c:lblOffset val="100"/>
        <c:noMultiLvlLbl val="1"/>
      </c:catAx>
      <c:valAx>
        <c:axId val="882142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 in ms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3081212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Simple Reduction: C++/OpenMP vs Rust/Rayon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'Reduction Timings'!$K$6</c:f>
              <c:strCache>
                <c:ptCount val="1"/>
                <c:pt idx="0">
                  <c:v>C++ - 500M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'Reduction Timings'!$L$5:$R$5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 formatCode="0">
                  <c:v>16</c:v>
                </c:pt>
              </c:numCache>
            </c:numRef>
          </c:cat>
          <c:val>
            <c:numRef>
              <c:f>'Reduction Timings'!$L$6:$R$6</c:f>
              <c:numCache>
                <c:formatCode>0.00</c:formatCode>
                <c:ptCount val="7"/>
                <c:pt idx="0">
                  <c:v>0.99899339633283868</c:v>
                </c:pt>
                <c:pt idx="1">
                  <c:v>1.7210600867832997</c:v>
                </c:pt>
                <c:pt idx="2">
                  <c:v>3.3022488669611612</c:v>
                </c:pt>
                <c:pt idx="3">
                  <c:v>4.689280149896641</c:v>
                </c:pt>
                <c:pt idx="4">
                  <c:v>5.8201718907987869</c:v>
                </c:pt>
                <c:pt idx="5">
                  <c:v>5.9478952738920965</c:v>
                </c:pt>
                <c:pt idx="6">
                  <c:v>5.8953540474453021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0-0C4F-9441-8533EEB0E2CD}"/>
            </c:ext>
          </c:extLst>
        </c:ser>
        <c:ser>
          <c:idx val="1"/>
          <c:order val="1"/>
          <c:tx>
            <c:strRef>
              <c:f>'Reduction Timings'!$K$7</c:f>
              <c:strCache>
                <c:ptCount val="1"/>
                <c:pt idx="0">
                  <c:v>C++ - 1B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'Reduction Timings'!$L$5:$R$5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 formatCode="0">
                  <c:v>16</c:v>
                </c:pt>
              </c:numCache>
            </c:numRef>
          </c:cat>
          <c:val>
            <c:numRef>
              <c:f>'Reduction Timings'!$L$7:$R$7</c:f>
              <c:numCache>
                <c:formatCode>0.00</c:formatCode>
                <c:ptCount val="7"/>
                <c:pt idx="0">
                  <c:v>0.99936984815618224</c:v>
                </c:pt>
                <c:pt idx="1">
                  <c:v>1.9570723107802428</c:v>
                </c:pt>
                <c:pt idx="2">
                  <c:v>3.0665821327182989</c:v>
                </c:pt>
                <c:pt idx="3">
                  <c:v>4.234871012367921</c:v>
                </c:pt>
                <c:pt idx="4">
                  <c:v>5.3798577700966881</c:v>
                </c:pt>
                <c:pt idx="5">
                  <c:v>5.9172285798687376</c:v>
                </c:pt>
                <c:pt idx="6">
                  <c:v>5.9197376198185703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0-0C4F-9441-8533EEB0E2CD}"/>
            </c:ext>
          </c:extLst>
        </c:ser>
        <c:ser>
          <c:idx val="2"/>
          <c:order val="2"/>
          <c:tx>
            <c:strRef>
              <c:f>'Reduction Timings'!$K$8</c:f>
              <c:strCache>
                <c:ptCount val="1"/>
                <c:pt idx="0">
                  <c:v>C++ - 2B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'Reduction Timings'!$L$5:$R$5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 formatCode="0">
                  <c:v>16</c:v>
                </c:pt>
              </c:numCache>
            </c:numRef>
          </c:cat>
          <c:val>
            <c:numRef>
              <c:f>'Reduction Timings'!$L$8:$R$8</c:f>
              <c:numCache>
                <c:formatCode>0.00</c:formatCode>
                <c:ptCount val="7"/>
                <c:pt idx="0">
                  <c:v>1.0092909567156825</c:v>
                </c:pt>
                <c:pt idx="1">
                  <c:v>1.9045574111457759</c:v>
                </c:pt>
                <c:pt idx="2">
                  <c:v>3.4570768151694549</c:v>
                </c:pt>
                <c:pt idx="3">
                  <c:v>4.5841965383454442</c:v>
                </c:pt>
                <c:pt idx="4">
                  <c:v>5.4735935302391008</c:v>
                </c:pt>
                <c:pt idx="5">
                  <c:v>6.0059029296020991</c:v>
                </c:pt>
                <c:pt idx="6">
                  <c:v>5.9761405843605333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10-0C4F-9441-8533EEB0E2CD}"/>
            </c:ext>
          </c:extLst>
        </c:ser>
        <c:ser>
          <c:idx val="3"/>
          <c:order val="3"/>
          <c:tx>
            <c:strRef>
              <c:f>'Reduction Timings'!$K$20</c:f>
              <c:strCache>
                <c:ptCount val="1"/>
                <c:pt idx="0">
                  <c:v>Rust - 500M</c:v>
                </c:pt>
              </c:strCache>
            </c:strRef>
          </c:tx>
          <c:spPr>
            <a:ln w="19050" cmpd="sng">
              <a:solidFill>
                <a:srgbClr val="A4C2F4"/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A4C2F4"/>
              </a:solidFill>
              <a:ln cmpd="sng">
                <a:solidFill>
                  <a:srgbClr val="A4C2F4"/>
                </a:solidFill>
              </a:ln>
            </c:spPr>
          </c:marker>
          <c:cat>
            <c:numRef>
              <c:f>'Reduction Timings'!$L$5:$R$5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 formatCode="0">
                  <c:v>16</c:v>
                </c:pt>
              </c:numCache>
            </c:numRef>
          </c:cat>
          <c:val>
            <c:numRef>
              <c:f>'Reduction Timings'!$L$20:$R$20</c:f>
              <c:numCache>
                <c:formatCode>0.00</c:formatCode>
                <c:ptCount val="7"/>
                <c:pt idx="0">
                  <c:v>0.78945693696747299</c:v>
                </c:pt>
                <c:pt idx="1">
                  <c:v>1.3894827512737944</c:v>
                </c:pt>
                <c:pt idx="2">
                  <c:v>2.282499350013</c:v>
                </c:pt>
                <c:pt idx="3">
                  <c:v>3.0385316826411075</c:v>
                </c:pt>
                <c:pt idx="4">
                  <c:v>3.81702871285473</c:v>
                </c:pt>
                <c:pt idx="5">
                  <c:v>5.2605930006107471</c:v>
                </c:pt>
                <c:pt idx="6">
                  <c:v>5.5924170035526162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10-0C4F-9441-8533EEB0E2CD}"/>
            </c:ext>
          </c:extLst>
        </c:ser>
        <c:ser>
          <c:idx val="4"/>
          <c:order val="4"/>
          <c:tx>
            <c:strRef>
              <c:f>'Reduction Timings'!$K$21</c:f>
              <c:strCache>
                <c:ptCount val="1"/>
                <c:pt idx="0">
                  <c:v>Rust - 1B</c:v>
                </c:pt>
              </c:strCache>
            </c:strRef>
          </c:tx>
          <c:spPr>
            <a:ln w="19050" cmpd="sng">
              <a:solidFill>
                <a:srgbClr val="EA9999"/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EA9999"/>
              </a:solidFill>
              <a:ln cmpd="sng">
                <a:solidFill>
                  <a:srgbClr val="EA9999"/>
                </a:solidFill>
              </a:ln>
            </c:spPr>
          </c:marker>
          <c:cat>
            <c:numRef>
              <c:f>'Reduction Timings'!$L$5:$R$5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 formatCode="0">
                  <c:v>16</c:v>
                </c:pt>
              </c:numCache>
            </c:numRef>
          </c:cat>
          <c:val>
            <c:numRef>
              <c:f>'Reduction Timings'!$L$21:$R$21</c:f>
              <c:numCache>
                <c:formatCode>0.00</c:formatCode>
                <c:ptCount val="7"/>
                <c:pt idx="0">
                  <c:v>0.85842622418623127</c:v>
                </c:pt>
                <c:pt idx="1">
                  <c:v>1.5461633072781895</c:v>
                </c:pt>
                <c:pt idx="2">
                  <c:v>2.7733788231322865</c:v>
                </c:pt>
                <c:pt idx="3">
                  <c:v>3.8610000377626079</c:v>
                </c:pt>
                <c:pt idx="4">
                  <c:v>4.4690101308364012</c:v>
                </c:pt>
                <c:pt idx="5">
                  <c:v>5.5458550549947265</c:v>
                </c:pt>
                <c:pt idx="6">
                  <c:v>5.6384213332026158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10-0C4F-9441-8533EEB0E2CD}"/>
            </c:ext>
          </c:extLst>
        </c:ser>
        <c:ser>
          <c:idx val="5"/>
          <c:order val="5"/>
          <c:tx>
            <c:strRef>
              <c:f>'Reduction Timings'!$K$22</c:f>
              <c:strCache>
                <c:ptCount val="1"/>
                <c:pt idx="0">
                  <c:v>Rust - 2B</c:v>
                </c:pt>
              </c:strCache>
            </c:strRef>
          </c:tx>
          <c:spPr>
            <a:ln w="19050" cmpd="sng">
              <a:solidFill>
                <a:srgbClr val="FFE599"/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FFE599"/>
              </a:solidFill>
              <a:ln cmpd="sng">
                <a:solidFill>
                  <a:srgbClr val="FFE599"/>
                </a:solidFill>
              </a:ln>
            </c:spPr>
          </c:marker>
          <c:cat>
            <c:numRef>
              <c:f>'Reduction Timings'!$L$5:$R$5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 formatCode="0">
                  <c:v>16</c:v>
                </c:pt>
              </c:numCache>
            </c:numRef>
          </c:cat>
          <c:val>
            <c:numRef>
              <c:f>'Reduction Timings'!$L$22:$R$22</c:f>
              <c:numCache>
                <c:formatCode>0.00</c:formatCode>
                <c:ptCount val="7"/>
                <c:pt idx="0">
                  <c:v>0.94724792516333611</c:v>
                </c:pt>
                <c:pt idx="1">
                  <c:v>1.6738195830566123</c:v>
                </c:pt>
                <c:pt idx="2">
                  <c:v>3.0495248408295188</c:v>
                </c:pt>
                <c:pt idx="3">
                  <c:v>4.2183123033433345</c:v>
                </c:pt>
                <c:pt idx="4">
                  <c:v>5.2653430580375593</c:v>
                </c:pt>
                <c:pt idx="5">
                  <c:v>5.8016035022045802</c:v>
                </c:pt>
                <c:pt idx="6">
                  <c:v>5.7495658398431422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10-0C4F-9441-8533EEB0E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538753"/>
        <c:axId val="1702200509"/>
      </c:lineChart>
      <c:catAx>
        <c:axId val="897538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02200509"/>
        <c:crosses val="autoZero"/>
        <c:auto val="1"/>
        <c:lblAlgn val="ctr"/>
        <c:lblOffset val="100"/>
        <c:noMultiLvlLbl val="1"/>
      </c:catAx>
      <c:valAx>
        <c:axId val="1702200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Speed up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97538753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'Reduction Timings'!$K$12</c:f>
              <c:strCache>
                <c:ptCount val="1"/>
                <c:pt idx="0">
                  <c:v>C++ - 500M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'Reduction Timings'!$L$11:$R$11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 formatCode="0">
                  <c:v>16</c:v>
                </c:pt>
              </c:numCache>
            </c:numRef>
          </c:cat>
          <c:val>
            <c:numRef>
              <c:f>'Reduction Timings'!$L$12:$R$12</c:f>
              <c:numCache>
                <c:formatCode>0.00</c:formatCode>
                <c:ptCount val="7"/>
                <c:pt idx="0">
                  <c:v>0.99986803428554394</c:v>
                </c:pt>
                <c:pt idx="1">
                  <c:v>1.7431850735856196</c:v>
                </c:pt>
                <c:pt idx="2">
                  <c:v>2.8654727120784202</c:v>
                </c:pt>
                <c:pt idx="3">
                  <c:v>3.7251554272663832</c:v>
                </c:pt>
                <c:pt idx="4">
                  <c:v>5.7222540289671464</c:v>
                </c:pt>
                <c:pt idx="5">
                  <c:v>5.9788341606211031</c:v>
                </c:pt>
                <c:pt idx="6">
                  <c:v>5.9921041889892344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8-5B4A-BAB2-89F49C443793}"/>
            </c:ext>
          </c:extLst>
        </c:ser>
        <c:ser>
          <c:idx val="1"/>
          <c:order val="1"/>
          <c:tx>
            <c:strRef>
              <c:f>'Reduction Timings'!$K$13</c:f>
              <c:strCache>
                <c:ptCount val="1"/>
                <c:pt idx="0">
                  <c:v>C++ - 1B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'Reduction Timings'!$L$11:$R$11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 formatCode="0">
                  <c:v>16</c:v>
                </c:pt>
              </c:numCache>
            </c:numRef>
          </c:cat>
          <c:val>
            <c:numRef>
              <c:f>'Reduction Timings'!$L$13:$R$13</c:f>
              <c:numCache>
                <c:formatCode>0.00</c:formatCode>
                <c:ptCount val="7"/>
                <c:pt idx="0">
                  <c:v>1.0043852447655337</c:v>
                </c:pt>
                <c:pt idx="1">
                  <c:v>1.8431189555220333</c:v>
                </c:pt>
                <c:pt idx="2">
                  <c:v>3.1433409745371068</c:v>
                </c:pt>
                <c:pt idx="3">
                  <c:v>4.1856138698325811</c:v>
                </c:pt>
                <c:pt idx="4">
                  <c:v>5.1112889573747715</c:v>
                </c:pt>
                <c:pt idx="5">
                  <c:v>6.0092687687783464</c:v>
                </c:pt>
                <c:pt idx="6">
                  <c:v>6.0289983999999999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8-5B4A-BAB2-89F49C443793}"/>
            </c:ext>
          </c:extLst>
        </c:ser>
        <c:ser>
          <c:idx val="2"/>
          <c:order val="2"/>
          <c:tx>
            <c:strRef>
              <c:f>'Reduction Timings'!$K$14</c:f>
              <c:strCache>
                <c:ptCount val="1"/>
                <c:pt idx="0">
                  <c:v>C++ - 2B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'Reduction Timings'!$L$11:$R$11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 formatCode="0">
                  <c:v>16</c:v>
                </c:pt>
              </c:numCache>
            </c:numRef>
          </c:cat>
          <c:val>
            <c:numRef>
              <c:f>'Reduction Timings'!$L$14:$R$14</c:f>
              <c:numCache>
                <c:formatCode>0.00</c:formatCode>
                <c:ptCount val="7"/>
                <c:pt idx="0">
                  <c:v>0.99537429982440506</c:v>
                </c:pt>
                <c:pt idx="1">
                  <c:v>1.8719813084858994</c:v>
                </c:pt>
                <c:pt idx="2">
                  <c:v>3.2717684871741599</c:v>
                </c:pt>
                <c:pt idx="3">
                  <c:v>4.4258598864505885</c:v>
                </c:pt>
                <c:pt idx="4">
                  <c:v>5.561291835075286</c:v>
                </c:pt>
                <c:pt idx="5">
                  <c:v>5.993319197792041</c:v>
                </c:pt>
                <c:pt idx="6">
                  <c:v>5.9955050500203155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8-5B4A-BAB2-89F49C443793}"/>
            </c:ext>
          </c:extLst>
        </c:ser>
        <c:ser>
          <c:idx val="3"/>
          <c:order val="3"/>
          <c:tx>
            <c:strRef>
              <c:f>'Reduction Timings'!$K$26</c:f>
              <c:strCache>
                <c:ptCount val="1"/>
                <c:pt idx="0">
                  <c:v>Rust - 500M</c:v>
                </c:pt>
              </c:strCache>
            </c:strRef>
          </c:tx>
          <c:spPr>
            <a:ln w="19050" cmpd="sng">
              <a:solidFill>
                <a:srgbClr val="A4C2F4"/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A4C2F4"/>
              </a:solidFill>
              <a:ln cmpd="sng">
                <a:solidFill>
                  <a:srgbClr val="A4C2F4"/>
                </a:solidFill>
              </a:ln>
            </c:spPr>
          </c:marker>
          <c:cat>
            <c:numRef>
              <c:f>'Reduction Timings'!$L$11:$R$11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 formatCode="0">
                  <c:v>16</c:v>
                </c:pt>
              </c:numCache>
            </c:numRef>
          </c:cat>
          <c:val>
            <c:numRef>
              <c:f>'Reduction Timings'!$L$26:$R$26</c:f>
              <c:numCache>
                <c:formatCode>0.00</c:formatCode>
                <c:ptCount val="7"/>
                <c:pt idx="0">
                  <c:v>0.78729962053744285</c:v>
                </c:pt>
                <c:pt idx="1">
                  <c:v>1.3863524791359843</c:v>
                </c:pt>
                <c:pt idx="2">
                  <c:v>2.3331463367366716</c:v>
                </c:pt>
                <c:pt idx="3">
                  <c:v>3.3415480355564648</c:v>
                </c:pt>
                <c:pt idx="4">
                  <c:v>3.7256240074921618</c:v>
                </c:pt>
                <c:pt idx="5">
                  <c:v>5.4433696234160269</c:v>
                </c:pt>
                <c:pt idx="6">
                  <c:v>5.5656828633300082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48-5B4A-BAB2-89F49C443793}"/>
            </c:ext>
          </c:extLst>
        </c:ser>
        <c:ser>
          <c:idx val="4"/>
          <c:order val="4"/>
          <c:tx>
            <c:strRef>
              <c:f>'Reduction Timings'!$K$27</c:f>
              <c:strCache>
                <c:ptCount val="1"/>
                <c:pt idx="0">
                  <c:v>Rust - 1B</c:v>
                </c:pt>
              </c:strCache>
            </c:strRef>
          </c:tx>
          <c:spPr>
            <a:ln w="19050" cmpd="sng">
              <a:solidFill>
                <a:srgbClr val="EA9999"/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EA9999"/>
              </a:solidFill>
              <a:ln cmpd="sng">
                <a:solidFill>
                  <a:srgbClr val="EA9999"/>
                </a:solidFill>
              </a:ln>
            </c:spPr>
          </c:marker>
          <c:cat>
            <c:numRef>
              <c:f>'Reduction Timings'!$L$11:$R$11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 formatCode="0">
                  <c:v>16</c:v>
                </c:pt>
              </c:numCache>
            </c:numRef>
          </c:cat>
          <c:val>
            <c:numRef>
              <c:f>'Reduction Timings'!$L$27:$R$27</c:f>
              <c:numCache>
                <c:formatCode>0.00</c:formatCode>
                <c:ptCount val="7"/>
                <c:pt idx="0">
                  <c:v>0.94904886876985506</c:v>
                </c:pt>
                <c:pt idx="1">
                  <c:v>1.5408129333046703</c:v>
                </c:pt>
                <c:pt idx="2">
                  <c:v>2.933367225243718</c:v>
                </c:pt>
                <c:pt idx="3">
                  <c:v>3.6575172622749523</c:v>
                </c:pt>
                <c:pt idx="4">
                  <c:v>4.4367567619849018</c:v>
                </c:pt>
                <c:pt idx="5">
                  <c:v>5.5539970336289617</c:v>
                </c:pt>
                <c:pt idx="6">
                  <c:v>5.6153224671167399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48-5B4A-BAB2-89F49C443793}"/>
            </c:ext>
          </c:extLst>
        </c:ser>
        <c:ser>
          <c:idx val="5"/>
          <c:order val="5"/>
          <c:tx>
            <c:strRef>
              <c:f>'Reduction Timings'!$K$28</c:f>
              <c:strCache>
                <c:ptCount val="1"/>
                <c:pt idx="0">
                  <c:v>Rust - 2B</c:v>
                </c:pt>
              </c:strCache>
            </c:strRef>
          </c:tx>
          <c:spPr>
            <a:ln w="19050" cmpd="sng">
              <a:solidFill>
                <a:srgbClr val="FFE599"/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FFE599"/>
              </a:solidFill>
              <a:ln cmpd="sng">
                <a:solidFill>
                  <a:srgbClr val="FFE599"/>
                </a:solidFill>
              </a:ln>
            </c:spPr>
          </c:marker>
          <c:cat>
            <c:numRef>
              <c:f>'Reduction Timings'!$L$11:$R$11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 formatCode="0">
                  <c:v>16</c:v>
                </c:pt>
              </c:numCache>
            </c:numRef>
          </c:cat>
          <c:val>
            <c:numRef>
              <c:f>'Reduction Timings'!$L$28:$R$28</c:f>
              <c:numCache>
                <c:formatCode>0.00</c:formatCode>
                <c:ptCount val="7"/>
                <c:pt idx="0">
                  <c:v>0.94705702880027476</c:v>
                </c:pt>
                <c:pt idx="1">
                  <c:v>1.6725587983058046</c:v>
                </c:pt>
                <c:pt idx="2">
                  <c:v>3.1613660794369167</c:v>
                </c:pt>
                <c:pt idx="3">
                  <c:v>4.0463236212347269</c:v>
                </c:pt>
                <c:pt idx="4">
                  <c:v>5.123909346398519</c:v>
                </c:pt>
                <c:pt idx="5">
                  <c:v>5.7711726969624051</c:v>
                </c:pt>
                <c:pt idx="6">
                  <c:v>5.7528547666660437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48-5B4A-BAB2-89F49C443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89662"/>
        <c:axId val="1516642112"/>
      </c:lineChart>
      <c:catAx>
        <c:axId val="29289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516642112"/>
        <c:crosses val="autoZero"/>
        <c:auto val="1"/>
        <c:lblAlgn val="ctr"/>
        <c:lblOffset val="100"/>
        <c:noMultiLvlLbl val="1"/>
      </c:catAx>
      <c:valAx>
        <c:axId val="1516642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Speed up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928966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Serial code comparison for Reduction configurations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'Reduction Timings'!$B$32</c:f>
              <c:strCache>
                <c:ptCount val="1"/>
                <c:pt idx="0">
                  <c:v>C++ - Simple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'Reduction Timings'!$A$33:$A$35</c:f>
              <c:strCache>
                <c:ptCount val="3"/>
                <c:pt idx="0">
                  <c:v>500M</c:v>
                </c:pt>
                <c:pt idx="1">
                  <c:v>1B</c:v>
                </c:pt>
                <c:pt idx="2">
                  <c:v>2B</c:v>
                </c:pt>
              </c:strCache>
            </c:strRef>
          </c:cat>
          <c:val>
            <c:numRef>
              <c:f>'Reduction Timings'!$B$33:$B$35</c:f>
              <c:numCache>
                <c:formatCode>General</c:formatCode>
                <c:ptCount val="3"/>
                <c:pt idx="0">
                  <c:v>460.49200000000002</c:v>
                </c:pt>
                <c:pt idx="1">
                  <c:v>921.41899999999998</c:v>
                </c:pt>
                <c:pt idx="2">
                  <c:v>1868.028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42C-B547-95FE-0C29D2E8259D}"/>
            </c:ext>
          </c:extLst>
        </c:ser>
        <c:ser>
          <c:idx val="1"/>
          <c:order val="1"/>
          <c:tx>
            <c:strRef>
              <c:f>'Reduction Timings'!$C$32</c:f>
              <c:strCache>
                <c:ptCount val="1"/>
                <c:pt idx="0">
                  <c:v>Rust - Simple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'Reduction Timings'!$A$33:$A$35</c:f>
              <c:strCache>
                <c:ptCount val="3"/>
                <c:pt idx="0">
                  <c:v>500M</c:v>
                </c:pt>
                <c:pt idx="1">
                  <c:v>1B</c:v>
                </c:pt>
                <c:pt idx="2">
                  <c:v>2B</c:v>
                </c:pt>
              </c:strCache>
            </c:strRef>
          </c:cat>
          <c:val>
            <c:numRef>
              <c:f>'Reduction Timings'!$C$33:$C$35</c:f>
              <c:numCache>
                <c:formatCode>General</c:formatCode>
                <c:ptCount val="3"/>
                <c:pt idx="0">
                  <c:v>456.50900000000001</c:v>
                </c:pt>
                <c:pt idx="1">
                  <c:v>920.19600000000003</c:v>
                </c:pt>
                <c:pt idx="2">
                  <c:v>1847.393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342C-B547-95FE-0C29D2E8259D}"/>
            </c:ext>
          </c:extLst>
        </c:ser>
        <c:ser>
          <c:idx val="2"/>
          <c:order val="2"/>
          <c:tx>
            <c:strRef>
              <c:f>'Reduction Timings'!$D$32</c:f>
              <c:strCache>
                <c:ptCount val="1"/>
                <c:pt idx="0">
                  <c:v>C++ - Squares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'Reduction Timings'!$A$33:$A$35</c:f>
              <c:strCache>
                <c:ptCount val="3"/>
                <c:pt idx="0">
                  <c:v>500M</c:v>
                </c:pt>
                <c:pt idx="1">
                  <c:v>1B</c:v>
                </c:pt>
                <c:pt idx="2">
                  <c:v>2B</c:v>
                </c:pt>
              </c:strCache>
            </c:strRef>
          </c:cat>
          <c:val>
            <c:numRef>
              <c:f>'Reduction Timings'!$D$33:$D$35</c:f>
              <c:numCache>
                <c:formatCode>General</c:formatCode>
                <c:ptCount val="3"/>
                <c:pt idx="0">
                  <c:v>469.75700000000001</c:v>
                </c:pt>
                <c:pt idx="1">
                  <c:v>942.03099999999995</c:v>
                </c:pt>
                <c:pt idx="2">
                  <c:v>1874.0329999999999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342C-B547-95FE-0C29D2E8259D}"/>
            </c:ext>
          </c:extLst>
        </c:ser>
        <c:ser>
          <c:idx val="3"/>
          <c:order val="3"/>
          <c:tx>
            <c:strRef>
              <c:f>'Reduction Timings'!$E$32</c:f>
              <c:strCache>
                <c:ptCount val="1"/>
                <c:pt idx="0">
                  <c:v>Rust - Squares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'Reduction Timings'!$A$33:$A$35</c:f>
              <c:strCache>
                <c:ptCount val="3"/>
                <c:pt idx="0">
                  <c:v>500M</c:v>
                </c:pt>
                <c:pt idx="1">
                  <c:v>1B</c:v>
                </c:pt>
                <c:pt idx="2">
                  <c:v>2B</c:v>
                </c:pt>
              </c:strCache>
            </c:strRef>
          </c:cat>
          <c:val>
            <c:numRef>
              <c:f>'Reduction Timings'!$E$33:$E$35</c:f>
              <c:numCache>
                <c:formatCode>General</c:formatCode>
                <c:ptCount val="3"/>
                <c:pt idx="0">
                  <c:v>457.488</c:v>
                </c:pt>
                <c:pt idx="1">
                  <c:v>917.43700000000001</c:v>
                </c:pt>
                <c:pt idx="2">
                  <c:v>1846.9079999999999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342C-B547-95FE-0C29D2E82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514685"/>
        <c:axId val="33912495"/>
        <c:axId val="0"/>
      </c:bar3DChart>
      <c:catAx>
        <c:axId val="211514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Number of elements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33912495"/>
        <c:crosses val="autoZero"/>
        <c:auto val="1"/>
        <c:lblAlgn val="ctr"/>
        <c:lblOffset val="100"/>
        <c:noMultiLvlLbl val="1"/>
      </c:catAx>
      <c:valAx>
        <c:axId val="33912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 taken in ms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1514685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Time difference in percentage Rayon vs OpenMP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'Reduction Timings'!$A$39</c:f>
              <c:strCache>
                <c:ptCount val="1"/>
                <c:pt idx="0">
                  <c:v>500M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'Reduction Timings'!$B$38:$I$38</c:f>
              <c:strCache>
                <c:ptCount val="8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</c:strCache>
            </c:strRef>
          </c:cat>
          <c:val>
            <c:numRef>
              <c:f>'Reduction Timings'!$B$39:$I$39</c:f>
              <c:numCache>
                <c:formatCode>0.00</c:formatCode>
                <c:ptCount val="8"/>
                <c:pt idx="0">
                  <c:v>-2.9020238374270804</c:v>
                </c:pt>
                <c:pt idx="1">
                  <c:v>18.75256157729175</c:v>
                </c:pt>
                <c:pt idx="2">
                  <c:v>17.977391293760984</c:v>
                </c:pt>
                <c:pt idx="3">
                  <c:v>18.033139337213246</c:v>
                </c:pt>
                <c:pt idx="4">
                  <c:v>16.064962726304586</c:v>
                </c:pt>
                <c:pt idx="5">
                  <c:v>31.359220053847054</c:v>
                </c:pt>
                <c:pt idx="6">
                  <c:v>9.4596618997683812</c:v>
                </c:pt>
                <c:pt idx="7">
                  <c:v>3.9617787578096224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C72-4F42-953C-B59211A3BB11}"/>
            </c:ext>
          </c:extLst>
        </c:ser>
        <c:ser>
          <c:idx val="1"/>
          <c:order val="1"/>
          <c:tx>
            <c:strRef>
              <c:f>'Reduction Timings'!$A$40</c:f>
              <c:strCache>
                <c:ptCount val="1"/>
                <c:pt idx="0">
                  <c:v>1B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'Reduction Timings'!$B$38:$I$38</c:f>
              <c:strCache>
                <c:ptCount val="8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</c:strCache>
            </c:strRef>
          </c:cat>
          <c:val>
            <c:numRef>
              <c:f>'Reduction Timings'!$B$40:$I$40</c:f>
              <c:numCache>
                <c:formatCode>0.00</c:formatCode>
                <c:ptCount val="8"/>
                <c:pt idx="0">
                  <c:v>-2.372864042008433</c:v>
                </c:pt>
                <c:pt idx="1">
                  <c:v>12.504139625003624</c:v>
                </c:pt>
                <c:pt idx="2">
                  <c:v>14.121025358398246</c:v>
                </c:pt>
                <c:pt idx="3">
                  <c:v>9.6761262944701016</c:v>
                </c:pt>
                <c:pt idx="4">
                  <c:v>5.5666279250286355</c:v>
                </c:pt>
                <c:pt idx="5">
                  <c:v>10.491195011315844</c:v>
                </c:pt>
                <c:pt idx="6">
                  <c:v>5.5217718848877535</c:v>
                </c:pt>
                <c:pt idx="7">
                  <c:v>4.2591650786453474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C72-4F42-953C-B59211A3BB11}"/>
            </c:ext>
          </c:extLst>
        </c:ser>
        <c:ser>
          <c:idx val="2"/>
          <c:order val="2"/>
          <c:tx>
            <c:strRef>
              <c:f>'Reduction Timings'!$A$41</c:f>
              <c:strCache>
                <c:ptCount val="1"/>
                <c:pt idx="0">
                  <c:v>2B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'Reduction Timings'!$B$38:$I$38</c:f>
              <c:strCache>
                <c:ptCount val="8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</c:strCache>
            </c:strRef>
          </c:cat>
          <c:val>
            <c:numRef>
              <c:f>'Reduction Timings'!$B$41:$I$41</c:f>
              <c:numCache>
                <c:formatCode>0.00</c:formatCode>
                <c:ptCount val="8"/>
                <c:pt idx="0">
                  <c:v>-1.4420320960401969</c:v>
                </c:pt>
                <c:pt idx="1">
                  <c:v>3.4626929344286976</c:v>
                </c:pt>
                <c:pt idx="2">
                  <c:v>9.2962845848369948</c:v>
                </c:pt>
                <c:pt idx="3">
                  <c:v>5.4486899076753499</c:v>
                </c:pt>
                <c:pt idx="4">
                  <c:v>3.3150205733126978</c:v>
                </c:pt>
                <c:pt idx="5">
                  <c:v>3.9562901336434217</c:v>
                </c:pt>
                <c:pt idx="6">
                  <c:v>1.8029193412639546</c:v>
                </c:pt>
                <c:pt idx="7">
                  <c:v>2.7191808533814767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FC72-4F42-953C-B59211A3B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291124"/>
        <c:axId val="894382366"/>
      </c:barChart>
      <c:catAx>
        <c:axId val="889291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Threads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894382366"/>
        <c:crosses val="autoZero"/>
        <c:auto val="1"/>
        <c:lblAlgn val="ctr"/>
        <c:lblOffset val="100"/>
        <c:noMultiLvlLbl val="1"/>
      </c:catAx>
      <c:valAx>
        <c:axId val="894382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Percentage Difference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892911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C++: Speedup for Mandelbrot - Row Parallel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'Mandelbrot C++'!$K$36</c:f>
              <c:strCache>
                <c:ptCount val="1"/>
                <c:pt idx="0">
                  <c:v>View 0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'Mandelbrot C++'!$J$37:$J$43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C++'!$K$37:$K$43</c:f>
              <c:numCache>
                <c:formatCode>General</c:formatCode>
                <c:ptCount val="7"/>
                <c:pt idx="0">
                  <c:v>1.016842381280487</c:v>
                </c:pt>
                <c:pt idx="1">
                  <c:v>1.9725680735099582</c:v>
                </c:pt>
                <c:pt idx="2">
                  <c:v>3.6388941823551462</c:v>
                </c:pt>
                <c:pt idx="3">
                  <c:v>5.4523484102153272</c:v>
                </c:pt>
                <c:pt idx="4">
                  <c:v>7.1927859897172235</c:v>
                </c:pt>
                <c:pt idx="5">
                  <c:v>9.550907931531194</c:v>
                </c:pt>
                <c:pt idx="6">
                  <c:v>11.843597681513296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1-3D49-856F-168F64318352}"/>
            </c:ext>
          </c:extLst>
        </c:ser>
        <c:ser>
          <c:idx val="1"/>
          <c:order val="1"/>
          <c:tx>
            <c:strRef>
              <c:f>'Mandelbrot C++'!$L$36</c:f>
              <c:strCache>
                <c:ptCount val="1"/>
                <c:pt idx="0">
                  <c:v>View 1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'Mandelbrot C++'!$J$37:$J$43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C++'!$L$37:$L$43</c:f>
              <c:numCache>
                <c:formatCode>General</c:formatCode>
                <c:ptCount val="7"/>
                <c:pt idx="0">
                  <c:v>1.006986218778396</c:v>
                </c:pt>
                <c:pt idx="1">
                  <c:v>1.9365674856434612</c:v>
                </c:pt>
                <c:pt idx="2">
                  <c:v>3.6097707795318548</c:v>
                </c:pt>
                <c:pt idx="3">
                  <c:v>5.4185198056773558</c:v>
                </c:pt>
                <c:pt idx="4">
                  <c:v>6.8856456650592532</c:v>
                </c:pt>
                <c:pt idx="5">
                  <c:v>9.4852975630340222</c:v>
                </c:pt>
                <c:pt idx="6">
                  <c:v>11.743729251420499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1-3D49-856F-168F64318352}"/>
            </c:ext>
          </c:extLst>
        </c:ser>
        <c:ser>
          <c:idx val="2"/>
          <c:order val="2"/>
          <c:tx>
            <c:strRef>
              <c:f>'Mandelbrot C++'!$M$36</c:f>
              <c:strCache>
                <c:ptCount val="1"/>
                <c:pt idx="0">
                  <c:v>View 2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'Mandelbrot C++'!$J$37:$J$43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C++'!$M$37:$M$43</c:f>
              <c:numCache>
                <c:formatCode>General</c:formatCode>
                <c:ptCount val="7"/>
                <c:pt idx="0">
                  <c:v>1.0117236450798548</c:v>
                </c:pt>
                <c:pt idx="1">
                  <c:v>1.9614318050774404</c:v>
                </c:pt>
                <c:pt idx="2">
                  <c:v>3.6194478700086714</c:v>
                </c:pt>
                <c:pt idx="3">
                  <c:v>5.423902565605319</c:v>
                </c:pt>
                <c:pt idx="4">
                  <c:v>7.2397299151737675</c:v>
                </c:pt>
                <c:pt idx="5">
                  <c:v>9.4769715065923759</c:v>
                </c:pt>
                <c:pt idx="6">
                  <c:v>11.709256431065075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1-3D49-856F-168F64318352}"/>
            </c:ext>
          </c:extLst>
        </c:ser>
        <c:ser>
          <c:idx val="3"/>
          <c:order val="3"/>
          <c:tx>
            <c:strRef>
              <c:f>'Mandelbrot C++'!$N$36</c:f>
              <c:strCache>
                <c:ptCount val="1"/>
                <c:pt idx="0">
                  <c:v>VIew 3</c:v>
                </c:pt>
              </c:strCache>
            </c:strRef>
          </c:tx>
          <c:spPr>
            <a:ln w="19050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'Mandelbrot C++'!$J$37:$J$43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C++'!$N$37:$N$43</c:f>
              <c:numCache>
                <c:formatCode>General</c:formatCode>
                <c:ptCount val="7"/>
                <c:pt idx="0">
                  <c:v>0.99965671079389151</c:v>
                </c:pt>
                <c:pt idx="1">
                  <c:v>1.9579962612500585</c:v>
                </c:pt>
                <c:pt idx="2">
                  <c:v>3.6098134612948072</c:v>
                </c:pt>
                <c:pt idx="3">
                  <c:v>5.4122642216602426</c:v>
                </c:pt>
                <c:pt idx="4">
                  <c:v>6.8763642478895468</c:v>
                </c:pt>
                <c:pt idx="5">
                  <c:v>9.4656805211418913</c:v>
                </c:pt>
                <c:pt idx="6">
                  <c:v>11.711540062243968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C1-3D49-856F-168F64318352}"/>
            </c:ext>
          </c:extLst>
        </c:ser>
        <c:ser>
          <c:idx val="4"/>
          <c:order val="4"/>
          <c:tx>
            <c:strRef>
              <c:f>'Mandelbrot C++'!$O$36</c:f>
              <c:strCache>
                <c:ptCount val="1"/>
                <c:pt idx="0">
                  <c:v>View 4</c:v>
                </c:pt>
              </c:strCache>
            </c:strRef>
          </c:tx>
          <c:spPr>
            <a:ln w="19050"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'Mandelbrot C++'!$J$37:$J$43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C++'!$O$37:$O$43</c:f>
              <c:numCache>
                <c:formatCode>General</c:formatCode>
                <c:ptCount val="7"/>
                <c:pt idx="0">
                  <c:v>1.0034655306341265</c:v>
                </c:pt>
                <c:pt idx="1">
                  <c:v>1.9593595108449005</c:v>
                </c:pt>
                <c:pt idx="2">
                  <c:v>3.6121212595100514</c:v>
                </c:pt>
                <c:pt idx="3">
                  <c:v>5.4163466674309468</c:v>
                </c:pt>
                <c:pt idx="4">
                  <c:v>7.1098529880527135</c:v>
                </c:pt>
                <c:pt idx="5">
                  <c:v>9.4758976144903766</c:v>
                </c:pt>
                <c:pt idx="6">
                  <c:v>11.734182102467564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C1-3D49-856F-168F64318352}"/>
            </c:ext>
          </c:extLst>
        </c:ser>
        <c:ser>
          <c:idx val="5"/>
          <c:order val="5"/>
          <c:tx>
            <c:strRef>
              <c:f>'Mandelbrot C++'!$P$36</c:f>
              <c:strCache>
                <c:ptCount val="1"/>
                <c:pt idx="0">
                  <c:v>View 5</c:v>
                </c:pt>
              </c:strCache>
            </c:strRef>
          </c:tx>
          <c:spPr>
            <a:ln w="19050" cmpd="sng">
              <a:solidFill>
                <a:srgbClr val="0099C6"/>
              </a:solidFill>
            </a:ln>
          </c:spPr>
          <c:marker>
            <c:symbol val="none"/>
          </c:marker>
          <c:cat>
            <c:numRef>
              <c:f>'Mandelbrot C++'!$J$37:$J$43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C++'!$P$37:$P$43</c:f>
              <c:numCache>
                <c:formatCode>General</c:formatCode>
                <c:ptCount val="7"/>
                <c:pt idx="0">
                  <c:v>1.0061100064318205</c:v>
                </c:pt>
                <c:pt idx="1">
                  <c:v>1.9482268247812682</c:v>
                </c:pt>
                <c:pt idx="2">
                  <c:v>3.6023963523700013</c:v>
                </c:pt>
                <c:pt idx="3">
                  <c:v>5.403102678464494</c:v>
                </c:pt>
                <c:pt idx="4">
                  <c:v>6.901892479040451</c:v>
                </c:pt>
                <c:pt idx="5">
                  <c:v>9.0251247334285587</c:v>
                </c:pt>
                <c:pt idx="6">
                  <c:v>10.818773936253127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C1-3D49-856F-168F64318352}"/>
            </c:ext>
          </c:extLst>
        </c:ser>
        <c:ser>
          <c:idx val="6"/>
          <c:order val="6"/>
          <c:tx>
            <c:strRef>
              <c:f>'Mandelbrot C++'!$Q$36</c:f>
              <c:strCache>
                <c:ptCount val="1"/>
                <c:pt idx="0">
                  <c:v>View 6</c:v>
                </c:pt>
              </c:strCache>
            </c:strRef>
          </c:tx>
          <c:spPr>
            <a:ln w="19050" cmpd="sng">
              <a:solidFill>
                <a:srgbClr val="DD4477"/>
              </a:solidFill>
            </a:ln>
          </c:spPr>
          <c:marker>
            <c:symbol val="none"/>
          </c:marker>
          <c:cat>
            <c:numRef>
              <c:f>'Mandelbrot C++'!$J$37:$J$43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C++'!$Q$37:$Q$43</c:f>
              <c:numCache>
                <c:formatCode>General</c:formatCode>
                <c:ptCount val="7"/>
                <c:pt idx="0">
                  <c:v>1.0066749848437961</c:v>
                </c:pt>
                <c:pt idx="1">
                  <c:v>1.9358664357398212</c:v>
                </c:pt>
                <c:pt idx="2">
                  <c:v>3.6112254556803025</c:v>
                </c:pt>
                <c:pt idx="3">
                  <c:v>5.4159225318416206</c:v>
                </c:pt>
                <c:pt idx="4">
                  <c:v>6.9224969339970714</c:v>
                </c:pt>
                <c:pt idx="5">
                  <c:v>9.5000402016937624</c:v>
                </c:pt>
                <c:pt idx="6">
                  <c:v>11.762793128159373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1-3D49-856F-168F6431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178787"/>
        <c:axId val="1840210449"/>
      </c:lineChart>
      <c:catAx>
        <c:axId val="345178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840210449"/>
        <c:crosses val="autoZero"/>
        <c:auto val="1"/>
        <c:lblAlgn val="ctr"/>
        <c:lblOffset val="100"/>
        <c:noMultiLvlLbl val="1"/>
      </c:catAx>
      <c:valAx>
        <c:axId val="1840210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Speed up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4517878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Rust: Speedup for Mandelbrot - Pixel Parallel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'Mandelbrot Rust'!$N$44</c:f>
              <c:strCache>
                <c:ptCount val="1"/>
                <c:pt idx="0">
                  <c:v>view 0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'Mandelbrot Rust'!$M$45:$M$51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Rust'!$N$45:$N$51</c:f>
              <c:numCache>
                <c:formatCode>General</c:formatCode>
                <c:ptCount val="7"/>
                <c:pt idx="0">
                  <c:v>0.99398537728141889</c:v>
                </c:pt>
                <c:pt idx="1">
                  <c:v>1.9800594015496706</c:v>
                </c:pt>
                <c:pt idx="2">
                  <c:v>3.7395260455656065</c:v>
                </c:pt>
                <c:pt idx="3">
                  <c:v>5.6352537434759729</c:v>
                </c:pt>
                <c:pt idx="4">
                  <c:v>7.5135015330830903</c:v>
                </c:pt>
                <c:pt idx="5">
                  <c:v>9.9524032564463365</c:v>
                </c:pt>
                <c:pt idx="6">
                  <c:v>12.390235691231473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8-A840-A09A-F6100EE76D93}"/>
            </c:ext>
          </c:extLst>
        </c:ser>
        <c:ser>
          <c:idx val="1"/>
          <c:order val="1"/>
          <c:tx>
            <c:strRef>
              <c:f>'Mandelbrot Rust'!$O$44</c:f>
              <c:strCache>
                <c:ptCount val="1"/>
                <c:pt idx="0">
                  <c:v>view 1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'Mandelbrot Rust'!$M$45:$M$51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Rust'!$O$45:$O$51</c:f>
              <c:numCache>
                <c:formatCode>General</c:formatCode>
                <c:ptCount val="7"/>
                <c:pt idx="0">
                  <c:v>0.98914366715849511</c:v>
                </c:pt>
                <c:pt idx="1">
                  <c:v>1.9745017103498987</c:v>
                </c:pt>
                <c:pt idx="2">
                  <c:v>3.7002291945812367</c:v>
                </c:pt>
                <c:pt idx="3">
                  <c:v>4.8602418307830026</c:v>
                </c:pt>
                <c:pt idx="4">
                  <c:v>7.1437615488331057</c:v>
                </c:pt>
                <c:pt idx="5">
                  <c:v>9.3552871842410763</c:v>
                </c:pt>
                <c:pt idx="6">
                  <c:v>12.296982729633745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8-A840-A09A-F6100EE76D93}"/>
            </c:ext>
          </c:extLst>
        </c:ser>
        <c:ser>
          <c:idx val="2"/>
          <c:order val="2"/>
          <c:tx>
            <c:strRef>
              <c:f>'Mandelbrot Rust'!$P$44</c:f>
              <c:strCache>
                <c:ptCount val="1"/>
                <c:pt idx="0">
                  <c:v>view 2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'Mandelbrot Rust'!$M$45:$M$51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Rust'!$P$45:$P$51</c:f>
              <c:numCache>
                <c:formatCode>General</c:formatCode>
                <c:ptCount val="7"/>
                <c:pt idx="0">
                  <c:v>0.97662170689649352</c:v>
                </c:pt>
                <c:pt idx="1">
                  <c:v>1.9868586765378768</c:v>
                </c:pt>
                <c:pt idx="2">
                  <c:v>3.6961849911781552</c:v>
                </c:pt>
                <c:pt idx="3">
                  <c:v>4.8219913693996892</c:v>
                </c:pt>
                <c:pt idx="4">
                  <c:v>6.9562785577452324</c:v>
                </c:pt>
                <c:pt idx="5">
                  <c:v>9.0682694808348501</c:v>
                </c:pt>
                <c:pt idx="6">
                  <c:v>12.108009848362824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8-A840-A09A-F6100EE76D93}"/>
            </c:ext>
          </c:extLst>
        </c:ser>
        <c:ser>
          <c:idx val="3"/>
          <c:order val="3"/>
          <c:tx>
            <c:strRef>
              <c:f>'Mandelbrot Rust'!$Q$44</c:f>
              <c:strCache>
                <c:ptCount val="1"/>
                <c:pt idx="0">
                  <c:v>view 3</c:v>
                </c:pt>
              </c:strCache>
            </c:strRef>
          </c:tx>
          <c:spPr>
            <a:ln w="19050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'Mandelbrot Rust'!$M$45:$M$51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Rust'!$Q$45:$Q$51</c:f>
              <c:numCache>
                <c:formatCode>General</c:formatCode>
                <c:ptCount val="7"/>
                <c:pt idx="0">
                  <c:v>0.99032866194351465</c:v>
                </c:pt>
                <c:pt idx="1">
                  <c:v>1.9767366612374617</c:v>
                </c:pt>
                <c:pt idx="2">
                  <c:v>3.7456884499855776</c:v>
                </c:pt>
                <c:pt idx="3">
                  <c:v>5.5927326741298273</c:v>
                </c:pt>
                <c:pt idx="4">
                  <c:v>6.9450488712844898</c:v>
                </c:pt>
                <c:pt idx="5">
                  <c:v>9.9129780690024081</c:v>
                </c:pt>
                <c:pt idx="6">
                  <c:v>12.33336577961116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18-A840-A09A-F6100EE76D93}"/>
            </c:ext>
          </c:extLst>
        </c:ser>
        <c:ser>
          <c:idx val="4"/>
          <c:order val="4"/>
          <c:tx>
            <c:strRef>
              <c:f>'Mandelbrot Rust'!$R$44</c:f>
              <c:strCache>
                <c:ptCount val="1"/>
                <c:pt idx="0">
                  <c:v>view 4</c:v>
                </c:pt>
              </c:strCache>
            </c:strRef>
          </c:tx>
          <c:spPr>
            <a:ln w="19050"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'Mandelbrot Rust'!$M$45:$M$51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Rust'!$R$45:$R$51</c:f>
              <c:numCache>
                <c:formatCode>General</c:formatCode>
                <c:ptCount val="7"/>
                <c:pt idx="0">
                  <c:v>0.98903581986696265</c:v>
                </c:pt>
                <c:pt idx="1">
                  <c:v>1.9687310923254047</c:v>
                </c:pt>
                <c:pt idx="2">
                  <c:v>3.7408690351399279</c:v>
                </c:pt>
                <c:pt idx="3">
                  <c:v>5.5854238077703924</c:v>
                </c:pt>
                <c:pt idx="4">
                  <c:v>7.4808137008811189</c:v>
                </c:pt>
                <c:pt idx="5">
                  <c:v>9.8928997402144727</c:v>
                </c:pt>
                <c:pt idx="6">
                  <c:v>12.319896184873219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18-A840-A09A-F6100EE76D93}"/>
            </c:ext>
          </c:extLst>
        </c:ser>
        <c:ser>
          <c:idx val="5"/>
          <c:order val="5"/>
          <c:tx>
            <c:strRef>
              <c:f>'Mandelbrot Rust'!$S$44</c:f>
              <c:strCache>
                <c:ptCount val="1"/>
                <c:pt idx="0">
                  <c:v>view 5</c:v>
                </c:pt>
              </c:strCache>
            </c:strRef>
          </c:tx>
          <c:spPr>
            <a:ln w="19050" cmpd="sng">
              <a:solidFill>
                <a:srgbClr val="0099C6"/>
              </a:solidFill>
            </a:ln>
          </c:spPr>
          <c:marker>
            <c:symbol val="none"/>
          </c:marker>
          <c:cat>
            <c:numRef>
              <c:f>'Mandelbrot Rust'!$M$45:$M$51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Rust'!$S$45:$S$51</c:f>
              <c:numCache>
                <c:formatCode>General</c:formatCode>
                <c:ptCount val="7"/>
                <c:pt idx="0">
                  <c:v>0.90672117053818135</c:v>
                </c:pt>
                <c:pt idx="1">
                  <c:v>1.7978739642595338</c:v>
                </c:pt>
                <c:pt idx="2">
                  <c:v>3.4202737486645969</c:v>
                </c:pt>
                <c:pt idx="3">
                  <c:v>4.3771115756093177</c:v>
                </c:pt>
                <c:pt idx="4">
                  <c:v>5.7273193332701009</c:v>
                </c:pt>
                <c:pt idx="5">
                  <c:v>6.8299307455626046</c:v>
                </c:pt>
                <c:pt idx="6">
                  <c:v>10.053213460792744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18-A840-A09A-F6100EE76D93}"/>
            </c:ext>
          </c:extLst>
        </c:ser>
        <c:ser>
          <c:idx val="6"/>
          <c:order val="6"/>
          <c:tx>
            <c:strRef>
              <c:f>'Mandelbrot Rust'!$T$44</c:f>
              <c:strCache>
                <c:ptCount val="1"/>
                <c:pt idx="0">
                  <c:v>view 6</c:v>
                </c:pt>
              </c:strCache>
            </c:strRef>
          </c:tx>
          <c:spPr>
            <a:ln w="19050" cmpd="sng">
              <a:solidFill>
                <a:srgbClr val="DD4477"/>
              </a:solidFill>
            </a:ln>
          </c:spPr>
          <c:marker>
            <c:symbol val="none"/>
          </c:marker>
          <c:cat>
            <c:numRef>
              <c:f>'Mandelbrot Rust'!$M$45:$M$51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Rust'!$T$45:$T$51</c:f>
              <c:numCache>
                <c:formatCode>General</c:formatCode>
                <c:ptCount val="7"/>
                <c:pt idx="0">
                  <c:v>0.98915944255895405</c:v>
                </c:pt>
                <c:pt idx="1">
                  <c:v>2.0251923528384577</c:v>
                </c:pt>
                <c:pt idx="2">
                  <c:v>3.7290176462520761</c:v>
                </c:pt>
                <c:pt idx="3">
                  <c:v>5.5674403604706315</c:v>
                </c:pt>
                <c:pt idx="4">
                  <c:v>7.1660098969357957</c:v>
                </c:pt>
                <c:pt idx="5">
                  <c:v>9.5317497027527871</c:v>
                </c:pt>
                <c:pt idx="6">
                  <c:v>12.365442507557564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18-A840-A09A-F6100EE76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489874"/>
        <c:axId val="134520265"/>
      </c:lineChart>
      <c:catAx>
        <c:axId val="744489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34520265"/>
        <c:crosses val="autoZero"/>
        <c:auto val="1"/>
        <c:lblAlgn val="ctr"/>
        <c:lblOffset val="100"/>
        <c:noMultiLvlLbl val="1"/>
      </c:catAx>
      <c:valAx>
        <c:axId val="134520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Speed up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4448987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Rust: Speedup for Mandelbrot - Row Parallel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'Mandelbrot Rust'!$N$70</c:f>
              <c:strCache>
                <c:ptCount val="1"/>
                <c:pt idx="0">
                  <c:v>view 0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'Mandelbrot Rust'!$M$71:$M$77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Rust'!$N$71:$N$77</c:f>
              <c:numCache>
                <c:formatCode>General</c:formatCode>
                <c:ptCount val="7"/>
                <c:pt idx="0">
                  <c:v>1.072809157216174</c:v>
                </c:pt>
                <c:pt idx="1">
                  <c:v>2.1917710812908173</c:v>
                </c:pt>
                <c:pt idx="2">
                  <c:v>4.0343786457926241</c:v>
                </c:pt>
                <c:pt idx="3">
                  <c:v>5.9729739234491248</c:v>
                </c:pt>
                <c:pt idx="4">
                  <c:v>7.7547615859757109</c:v>
                </c:pt>
                <c:pt idx="5">
                  <c:v>10.534162065933735</c:v>
                </c:pt>
                <c:pt idx="6">
                  <c:v>13.732882905277352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F-D24C-97E1-60C6CCA3FBD6}"/>
            </c:ext>
          </c:extLst>
        </c:ser>
        <c:ser>
          <c:idx val="1"/>
          <c:order val="1"/>
          <c:tx>
            <c:strRef>
              <c:f>'Mandelbrot Rust'!$O$70</c:f>
              <c:strCache>
                <c:ptCount val="1"/>
                <c:pt idx="0">
                  <c:v>view 1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'Mandelbrot Rust'!$M$71:$M$77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Rust'!$O$71:$O$77</c:f>
              <c:numCache>
                <c:formatCode>General</c:formatCode>
                <c:ptCount val="7"/>
                <c:pt idx="0">
                  <c:v>0.65554198793732466</c:v>
                </c:pt>
                <c:pt idx="1">
                  <c:v>1.3392857080575826</c:v>
                </c:pt>
                <c:pt idx="2">
                  <c:v>2.4652144137336753</c:v>
                </c:pt>
                <c:pt idx="3">
                  <c:v>3.6497965862223252</c:v>
                </c:pt>
                <c:pt idx="4">
                  <c:v>4.7385611801094694</c:v>
                </c:pt>
                <c:pt idx="5">
                  <c:v>6.4369189016576049</c:v>
                </c:pt>
                <c:pt idx="6">
                  <c:v>8.3915030919352915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F-D24C-97E1-60C6CCA3FBD6}"/>
            </c:ext>
          </c:extLst>
        </c:ser>
        <c:ser>
          <c:idx val="2"/>
          <c:order val="2"/>
          <c:tx>
            <c:strRef>
              <c:f>'Mandelbrot Rust'!$P$70</c:f>
              <c:strCache>
                <c:ptCount val="1"/>
                <c:pt idx="0">
                  <c:v>view 2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'Mandelbrot Rust'!$M$71:$M$77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Rust'!$P$71:$P$77</c:f>
              <c:numCache>
                <c:formatCode>General</c:formatCode>
                <c:ptCount val="7"/>
                <c:pt idx="0">
                  <c:v>0.65720701817491478</c:v>
                </c:pt>
                <c:pt idx="1">
                  <c:v>1.3498881860628691</c:v>
                </c:pt>
                <c:pt idx="2">
                  <c:v>2.3975556474187503</c:v>
                </c:pt>
                <c:pt idx="3">
                  <c:v>3.2067321063122778</c:v>
                </c:pt>
                <c:pt idx="4">
                  <c:v>4.9740240098307966</c:v>
                </c:pt>
                <c:pt idx="5">
                  <c:v>5.8528195695895597</c:v>
                </c:pt>
                <c:pt idx="6">
                  <c:v>8.3763329913273257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F-D24C-97E1-60C6CCA3FBD6}"/>
            </c:ext>
          </c:extLst>
        </c:ser>
        <c:ser>
          <c:idx val="3"/>
          <c:order val="3"/>
          <c:tx>
            <c:strRef>
              <c:f>'Mandelbrot Rust'!$Q$70</c:f>
              <c:strCache>
                <c:ptCount val="1"/>
                <c:pt idx="0">
                  <c:v>view 3</c:v>
                </c:pt>
              </c:strCache>
            </c:strRef>
          </c:tx>
          <c:spPr>
            <a:ln w="19050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'Mandelbrot Rust'!$M$71:$M$77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Rust'!$Q$71:$Q$77</c:f>
              <c:numCache>
                <c:formatCode>General</c:formatCode>
                <c:ptCount val="7"/>
                <c:pt idx="0">
                  <c:v>0.65543745700152478</c:v>
                </c:pt>
                <c:pt idx="1">
                  <c:v>1.3072712941582429</c:v>
                </c:pt>
                <c:pt idx="2">
                  <c:v>2.4777876387965678</c:v>
                </c:pt>
                <c:pt idx="3">
                  <c:v>3.7110889270980345</c:v>
                </c:pt>
                <c:pt idx="4">
                  <c:v>4.5803079310323414</c:v>
                </c:pt>
                <c:pt idx="5">
                  <c:v>6.6704660280412309</c:v>
                </c:pt>
                <c:pt idx="6">
                  <c:v>8.386588467669581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FF-D24C-97E1-60C6CCA3FBD6}"/>
            </c:ext>
          </c:extLst>
        </c:ser>
        <c:ser>
          <c:idx val="4"/>
          <c:order val="4"/>
          <c:tx>
            <c:strRef>
              <c:f>'Mandelbrot Rust'!$R$70</c:f>
              <c:strCache>
                <c:ptCount val="1"/>
                <c:pt idx="0">
                  <c:v>view 4</c:v>
                </c:pt>
              </c:strCache>
            </c:strRef>
          </c:tx>
          <c:spPr>
            <a:ln w="19050"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'Mandelbrot Rust'!$M$71:$M$77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Rust'!$R$71:$R$77</c:f>
              <c:numCache>
                <c:formatCode>General</c:formatCode>
                <c:ptCount val="7"/>
                <c:pt idx="0">
                  <c:v>0.65646916325914828</c:v>
                </c:pt>
                <c:pt idx="1">
                  <c:v>1.3036911234376098</c:v>
                </c:pt>
                <c:pt idx="2">
                  <c:v>2.4797536352901295</c:v>
                </c:pt>
                <c:pt idx="3">
                  <c:v>3.7047433628017772</c:v>
                </c:pt>
                <c:pt idx="4">
                  <c:v>4.9546722177279214</c:v>
                </c:pt>
                <c:pt idx="5">
                  <c:v>6.6833093412683455</c:v>
                </c:pt>
                <c:pt idx="6">
                  <c:v>8.4079188244887391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FF-D24C-97E1-60C6CCA3FBD6}"/>
            </c:ext>
          </c:extLst>
        </c:ser>
        <c:ser>
          <c:idx val="5"/>
          <c:order val="5"/>
          <c:tx>
            <c:strRef>
              <c:f>'Mandelbrot Rust'!$S$70</c:f>
              <c:strCache>
                <c:ptCount val="1"/>
                <c:pt idx="0">
                  <c:v>view 5</c:v>
                </c:pt>
              </c:strCache>
            </c:strRef>
          </c:tx>
          <c:spPr>
            <a:ln w="19050" cmpd="sng">
              <a:solidFill>
                <a:srgbClr val="0099C6"/>
              </a:solidFill>
            </a:ln>
          </c:spPr>
          <c:marker>
            <c:symbol val="none"/>
          </c:marker>
          <c:cat>
            <c:numRef>
              <c:f>'Mandelbrot Rust'!$M$71:$M$77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Rust'!$S$71:$S$77</c:f>
              <c:numCache>
                <c:formatCode>General</c:formatCode>
                <c:ptCount val="7"/>
                <c:pt idx="0">
                  <c:v>0.63399508916259917</c:v>
                </c:pt>
                <c:pt idx="1">
                  <c:v>1.3137827537525908</c:v>
                </c:pt>
                <c:pt idx="2">
                  <c:v>2.3350682929240962</c:v>
                </c:pt>
                <c:pt idx="3">
                  <c:v>2.8508702992634203</c:v>
                </c:pt>
                <c:pt idx="4">
                  <c:v>4.1393747754720946</c:v>
                </c:pt>
                <c:pt idx="5">
                  <c:v>4.1981087657694518</c:v>
                </c:pt>
                <c:pt idx="6">
                  <c:v>7.0062714801868227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FF-D24C-97E1-60C6CCA3FBD6}"/>
            </c:ext>
          </c:extLst>
        </c:ser>
        <c:ser>
          <c:idx val="6"/>
          <c:order val="6"/>
          <c:tx>
            <c:strRef>
              <c:f>'Mandelbrot Rust'!$T$70</c:f>
              <c:strCache>
                <c:ptCount val="1"/>
                <c:pt idx="0">
                  <c:v>view 6</c:v>
                </c:pt>
              </c:strCache>
            </c:strRef>
          </c:tx>
          <c:spPr>
            <a:ln w="19050" cmpd="sng">
              <a:solidFill>
                <a:srgbClr val="DD4477"/>
              </a:solidFill>
            </a:ln>
          </c:spPr>
          <c:marker>
            <c:symbol val="none"/>
          </c:marker>
          <c:cat>
            <c:numRef>
              <c:f>'Mandelbrot Rust'!$M$71:$M$77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Rust'!$T$71:$T$77</c:f>
              <c:numCache>
                <c:formatCode>General</c:formatCode>
                <c:ptCount val="7"/>
                <c:pt idx="0">
                  <c:v>0.65689684307371798</c:v>
                </c:pt>
                <c:pt idx="1">
                  <c:v>1.3101383641490845</c:v>
                </c:pt>
                <c:pt idx="2">
                  <c:v>2.4763657504445677</c:v>
                </c:pt>
                <c:pt idx="3">
                  <c:v>3.7227169625896668</c:v>
                </c:pt>
                <c:pt idx="4">
                  <c:v>4.7757619313873869</c:v>
                </c:pt>
                <c:pt idx="5">
                  <c:v>6.5190788566694247</c:v>
                </c:pt>
                <c:pt idx="6">
                  <c:v>8.4289129631075443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FF-D24C-97E1-60C6CCA3F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087166"/>
        <c:axId val="102865832"/>
      </c:lineChart>
      <c:catAx>
        <c:axId val="1756087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02865832"/>
        <c:crosses val="autoZero"/>
        <c:auto val="1"/>
        <c:lblAlgn val="ctr"/>
        <c:lblOffset val="100"/>
        <c:noMultiLvlLbl val="1"/>
      </c:catAx>
      <c:valAx>
        <c:axId val="102865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5608716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Mandelbrot View 3: C++ Row Parallel and Rust Pixel Parallel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'Mandelbrot graphs'!$A$6</c:f>
              <c:strCache>
                <c:ptCount val="1"/>
                <c:pt idx="0">
                  <c:v>C++ Row Par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'Mandelbrot graphs'!$B$5:$H$5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graphs'!$B$6:$H$6</c:f>
              <c:numCache>
                <c:formatCode>General</c:formatCode>
                <c:ptCount val="7"/>
                <c:pt idx="0">
                  <c:v>28694.565999999999</c:v>
                </c:pt>
                <c:pt idx="1">
                  <c:v>13998.999</c:v>
                </c:pt>
                <c:pt idx="2">
                  <c:v>7600.1180000000004</c:v>
                </c:pt>
                <c:pt idx="3">
                  <c:v>5067.8370000000004</c:v>
                </c:pt>
                <c:pt idx="4">
                  <c:v>3989.2559999999999</c:v>
                </c:pt>
                <c:pt idx="5">
                  <c:v>2897.8609999999999</c:v>
                </c:pt>
                <c:pt idx="6">
                  <c:v>2340.9920000000002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61D-7A41-A180-04898B84F368}"/>
            </c:ext>
          </c:extLst>
        </c:ser>
        <c:ser>
          <c:idx val="1"/>
          <c:order val="1"/>
          <c:tx>
            <c:strRef>
              <c:f>'Mandelbrot graphs'!$A$7</c:f>
              <c:strCache>
                <c:ptCount val="1"/>
                <c:pt idx="0">
                  <c:v>Rust Pixel Par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'Mandelbrot graphs'!$B$5:$H$5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'Mandelbrot graphs'!$B$7:$H$7</c:f>
              <c:numCache>
                <c:formatCode>General</c:formatCode>
                <c:ptCount val="7"/>
                <c:pt idx="0">
                  <c:v>29043.034</c:v>
                </c:pt>
                <c:pt idx="1">
                  <c:v>14550.319</c:v>
                </c:pt>
                <c:pt idx="2">
                  <c:v>7678.7349999999997</c:v>
                </c:pt>
                <c:pt idx="3">
                  <c:v>5142.7719999999999</c:v>
                </c:pt>
                <c:pt idx="4">
                  <c:v>4141.3890000000001</c:v>
                </c:pt>
                <c:pt idx="5">
                  <c:v>2901.4639999999999</c:v>
                </c:pt>
                <c:pt idx="6">
                  <c:v>2332.06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61D-7A41-A180-04898B84F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2116681"/>
        <c:axId val="881552758"/>
        <c:axId val="0"/>
      </c:bar3DChart>
      <c:catAx>
        <c:axId val="1482116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881552758"/>
        <c:crosses val="autoZero"/>
        <c:auto val="1"/>
        <c:lblAlgn val="ctr"/>
        <c:lblOffset val="100"/>
        <c:noMultiLvlLbl val="1"/>
      </c:catAx>
      <c:valAx>
        <c:axId val="881552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 taken in ms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8211668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Mandelbrot: Rayon vs Open MP (1 thread)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'Mandelbrot graphs'!$A$39</c:f>
              <c:strCache>
                <c:ptCount val="1"/>
                <c:pt idx="0">
                  <c:v>Time Difference</c:v>
                </c:pt>
              </c:strCache>
            </c:strRef>
          </c:tx>
          <c:spPr>
            <a:solidFill>
              <a:srgbClr val="F6B26B"/>
            </a:solidFill>
          </c:spPr>
          <c:invertIfNegative val="1"/>
          <c:cat>
            <c:numRef>
              <c:f>'Mandelbrot graphs'!$B$36:$H$36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'Mandelbrot graphs'!$B$39:$H$39</c:f>
              <c:numCache>
                <c:formatCode>General</c:formatCode>
                <c:ptCount val="7"/>
                <c:pt idx="0">
                  <c:v>203.98099999999977</c:v>
                </c:pt>
                <c:pt idx="1">
                  <c:v>199.66899999999987</c:v>
                </c:pt>
                <c:pt idx="2">
                  <c:v>184.01299999999992</c:v>
                </c:pt>
                <c:pt idx="3">
                  <c:v>348.46800000000076</c:v>
                </c:pt>
                <c:pt idx="4">
                  <c:v>301.0480000000025</c:v>
                </c:pt>
                <c:pt idx="5">
                  <c:v>528.26600000000053</c:v>
                </c:pt>
                <c:pt idx="6">
                  <c:v>392.49799999999959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167-2C42-9704-4F72BA44D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6030162"/>
        <c:axId val="2077626801"/>
        <c:axId val="0"/>
      </c:bar3DChart>
      <c:catAx>
        <c:axId val="396030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Mandelbrot View number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77626801"/>
        <c:crosses val="autoZero"/>
        <c:auto val="1"/>
        <c:lblAlgn val="ctr"/>
        <c:lblOffset val="100"/>
        <c:noMultiLvlLbl val="1"/>
      </c:catAx>
      <c:valAx>
        <c:axId val="2077626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Time(Rust) to Time(C++) Difference in ms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9603016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MatMul: Speed up provided by C++ vs Rust (OpenMP vs Rayon) - 1024x1024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'Matrix Mult Timings'!$K$4</c:f>
              <c:strCache>
                <c:ptCount val="1"/>
                <c:pt idx="0">
                  <c:v>par_row - C++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'Matrix Mult Timings'!$L$3:$R$3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'Matrix Mult Timings'!$L$4:$R$4</c:f>
              <c:numCache>
                <c:formatCode>0.00</c:formatCode>
                <c:ptCount val="7"/>
                <c:pt idx="0">
                  <c:v>0.99661451316658212</c:v>
                </c:pt>
                <c:pt idx="1">
                  <c:v>1.9568307263297438</c:v>
                </c:pt>
                <c:pt idx="2">
                  <c:v>3.6198448361516085</c:v>
                </c:pt>
                <c:pt idx="3">
                  <c:v>5.4223542708787953</c:v>
                </c:pt>
                <c:pt idx="4">
                  <c:v>6.3661111366577545</c:v>
                </c:pt>
                <c:pt idx="5">
                  <c:v>5.3521588812919045</c:v>
                </c:pt>
                <c:pt idx="6">
                  <c:v>6.7849471399565919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2-C54D-9578-809C825BEF3F}"/>
            </c:ext>
          </c:extLst>
        </c:ser>
        <c:ser>
          <c:idx val="1"/>
          <c:order val="1"/>
          <c:tx>
            <c:strRef>
              <c:f>'Matrix Mult Timings'!$K$5</c:f>
              <c:strCache>
                <c:ptCount val="1"/>
                <c:pt idx="0">
                  <c:v>par_outer - C++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'Matrix Mult Timings'!$L$3:$R$3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'Matrix Mult Timings'!$L$5:$R$5</c:f>
              <c:numCache>
                <c:formatCode>0.00</c:formatCode>
                <c:ptCount val="7"/>
                <c:pt idx="0">
                  <c:v>0.99669907595725005</c:v>
                </c:pt>
                <c:pt idx="1">
                  <c:v>1.9787807074322656</c:v>
                </c:pt>
                <c:pt idx="2">
                  <c:v>3.6407947358237864</c:v>
                </c:pt>
                <c:pt idx="3">
                  <c:v>5.4444859561056322</c:v>
                </c:pt>
                <c:pt idx="4">
                  <c:v>6.5085950119044025</c:v>
                </c:pt>
                <c:pt idx="5">
                  <c:v>5.352469270472314</c:v>
                </c:pt>
                <c:pt idx="6">
                  <c:v>6.9150614553044223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2-C54D-9578-809C825BEF3F}"/>
            </c:ext>
          </c:extLst>
        </c:ser>
        <c:ser>
          <c:idx val="2"/>
          <c:order val="2"/>
          <c:tx>
            <c:strRef>
              <c:f>'Matrix Mult Timings'!$K$16</c:f>
              <c:strCache>
                <c:ptCount val="1"/>
                <c:pt idx="0">
                  <c:v>par_row - Rust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'Matrix Mult Timings'!$L$3:$R$3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'Matrix Mult Timings'!$L$16:$R$16</c:f>
              <c:numCache>
                <c:formatCode>0.00</c:formatCode>
                <c:ptCount val="7"/>
                <c:pt idx="0">
                  <c:v>0.98486378958693743</c:v>
                </c:pt>
                <c:pt idx="1">
                  <c:v>1.934123396549791</c:v>
                </c:pt>
                <c:pt idx="2">
                  <c:v>3.7853806562936958</c:v>
                </c:pt>
                <c:pt idx="3">
                  <c:v>4.6756007542299116</c:v>
                </c:pt>
                <c:pt idx="4">
                  <c:v>5.6526512490594225</c:v>
                </c:pt>
                <c:pt idx="5">
                  <c:v>7.4738171458779998</c:v>
                </c:pt>
                <c:pt idx="6">
                  <c:v>7.6751694653265279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32-C54D-9578-809C825BE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67996"/>
        <c:axId val="579279772"/>
      </c:lineChart>
      <c:catAx>
        <c:axId val="104067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579279772"/>
        <c:crosses val="autoZero"/>
        <c:auto val="1"/>
        <c:lblAlgn val="ctr"/>
        <c:lblOffset val="100"/>
        <c:noMultiLvlLbl val="1"/>
      </c:catAx>
      <c:valAx>
        <c:axId val="579279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Speed Up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40679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MatMul: Speed up of C++ vs Rust (OpenMP vs Rayon) 2048x2048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'Matrix Mult Timings'!$K$9</c:f>
              <c:strCache>
                <c:ptCount val="1"/>
                <c:pt idx="0">
                  <c:v>par_row - C++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'Matrix Mult Timings'!$L$8:$R$8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'Matrix Mult Timings'!$L$9:$R$9</c:f>
              <c:numCache>
                <c:formatCode>0.00</c:formatCode>
                <c:ptCount val="7"/>
                <c:pt idx="0">
                  <c:v>0.90054004389261033</c:v>
                </c:pt>
                <c:pt idx="1">
                  <c:v>1.7861988046279467</c:v>
                </c:pt>
                <c:pt idx="2">
                  <c:v>3.4463356768072519</c:v>
                </c:pt>
                <c:pt idx="3">
                  <c:v>4.9304302380695786</c:v>
                </c:pt>
                <c:pt idx="4">
                  <c:v>6.8095922817068129</c:v>
                </c:pt>
                <c:pt idx="5">
                  <c:v>5.4144142886118338</c:v>
                </c:pt>
                <c:pt idx="6">
                  <c:v>6.8498595317666657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647-B18B-5630A49BA65A}"/>
            </c:ext>
          </c:extLst>
        </c:ser>
        <c:ser>
          <c:idx val="1"/>
          <c:order val="1"/>
          <c:tx>
            <c:strRef>
              <c:f>'Matrix Mult Timings'!$K$10</c:f>
              <c:strCache>
                <c:ptCount val="1"/>
                <c:pt idx="0">
                  <c:v>par_outer - C++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'Matrix Mult Timings'!$L$8:$R$8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'Matrix Mult Timings'!$L$10:$R$10</c:f>
              <c:numCache>
                <c:formatCode>0.00</c:formatCode>
                <c:ptCount val="7"/>
                <c:pt idx="0">
                  <c:v>0.90054004389261033</c:v>
                </c:pt>
                <c:pt idx="1">
                  <c:v>1.7861988046279467</c:v>
                </c:pt>
                <c:pt idx="2">
                  <c:v>3.4463356768072519</c:v>
                </c:pt>
                <c:pt idx="3">
                  <c:v>4.9304302380695786</c:v>
                </c:pt>
                <c:pt idx="4">
                  <c:v>6.8714369703110574</c:v>
                </c:pt>
                <c:pt idx="5">
                  <c:v>5.4144142886118338</c:v>
                </c:pt>
                <c:pt idx="6">
                  <c:v>6.8520293386867035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647-B18B-5630A49BA65A}"/>
            </c:ext>
          </c:extLst>
        </c:ser>
        <c:ser>
          <c:idx val="2"/>
          <c:order val="2"/>
          <c:tx>
            <c:strRef>
              <c:f>'Matrix Mult Timings'!$K$20</c:f>
              <c:strCache>
                <c:ptCount val="1"/>
                <c:pt idx="0">
                  <c:v>par_row - Rust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'Matrix Mult Timings'!$L$8:$R$8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'Matrix Mult Timings'!$L$20:$R$20</c:f>
              <c:numCache>
                <c:formatCode>0.00</c:formatCode>
                <c:ptCount val="7"/>
                <c:pt idx="0">
                  <c:v>0.99067755326216855</c:v>
                </c:pt>
                <c:pt idx="1">
                  <c:v>1.9564832389432463</c:v>
                </c:pt>
                <c:pt idx="2">
                  <c:v>3.6951660422950297</c:v>
                </c:pt>
                <c:pt idx="3">
                  <c:v>5.5554586246805808</c:v>
                </c:pt>
                <c:pt idx="4">
                  <c:v>6.506469667910368</c:v>
                </c:pt>
                <c:pt idx="5">
                  <c:v>7.5051438868160467</c:v>
                </c:pt>
                <c:pt idx="6">
                  <c:v>7.5739094140469225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647-B18B-5630A49BA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379766"/>
        <c:axId val="465444975"/>
      </c:lineChart>
      <c:catAx>
        <c:axId val="1142379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465444975"/>
        <c:crosses val="autoZero"/>
        <c:auto val="1"/>
        <c:lblAlgn val="ctr"/>
        <c:lblOffset val="100"/>
        <c:noMultiLvlLbl val="1"/>
      </c:catAx>
      <c:valAx>
        <c:axId val="465444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Speed Up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14237976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Percentage difference in time between Rayon and OpenMP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'Matrix Mult Timings'!$A$25</c:f>
              <c:strCache>
                <c:ptCount val="1"/>
                <c:pt idx="0">
                  <c:v>Rust to C++ - 1024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'Matrix Mult Timings'!$B$24:$I$24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cat>
          <c:val>
            <c:numRef>
              <c:f>'Matrix Mult Timings'!$B$25:$I$25</c:f>
              <c:numCache>
                <c:formatCode>0.00</c:formatCode>
                <c:ptCount val="8"/>
                <c:pt idx="0">
                  <c:v>4.7951476760087344</c:v>
                </c:pt>
                <c:pt idx="1">
                  <c:v>5.9256560895091486</c:v>
                </c:pt>
                <c:pt idx="2">
                  <c:v>6.9437398225683014</c:v>
                </c:pt>
                <c:pt idx="3">
                  <c:v>1.0143025020081593</c:v>
                </c:pt>
                <c:pt idx="4">
                  <c:v>18.240237384907594</c:v>
                </c:pt>
                <c:pt idx="5">
                  <c:v>17.315514881258146</c:v>
                </c:pt>
                <c:pt idx="6">
                  <c:v>-32.937457781432641</c:v>
                </c:pt>
                <c:pt idx="7">
                  <c:v>-5.6698310247845569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B87-5448-B209-04567399CFFF}"/>
            </c:ext>
          </c:extLst>
        </c:ser>
        <c:ser>
          <c:idx val="1"/>
          <c:order val="1"/>
          <c:tx>
            <c:strRef>
              <c:f>'Matrix Mult Timings'!$A$26</c:f>
              <c:strCache>
                <c:ptCount val="1"/>
                <c:pt idx="0">
                  <c:v>Rust to C++ - 2048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'Matrix Mult Timings'!$B$24:$I$24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</c:numCache>
            </c:numRef>
          </c:cat>
          <c:val>
            <c:numRef>
              <c:f>'Matrix Mult Timings'!$B$26:$I$26</c:f>
              <c:numCache>
                <c:formatCode>0.00</c:formatCode>
                <c:ptCount val="8"/>
                <c:pt idx="0">
                  <c:v>4.7153768375701208</c:v>
                </c:pt>
                <c:pt idx="1">
                  <c:v>-4.8219209997957462</c:v>
                </c:pt>
                <c:pt idx="2">
                  <c:v>-4.3684318135842064</c:v>
                </c:pt>
                <c:pt idx="3">
                  <c:v>-2.164309249432788</c:v>
                </c:pt>
                <c:pt idx="4">
                  <c:v>-7.3638112673950946</c:v>
                </c:pt>
                <c:pt idx="5">
                  <c:v>9.7762937936757517</c:v>
                </c:pt>
                <c:pt idx="6">
                  <c:v>-32.07796243800685</c:v>
                </c:pt>
                <c:pt idx="7">
                  <c:v>-5.3231194310912855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B87-5448-B209-04567399C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1838736"/>
        <c:axId val="1343984452"/>
      </c:barChart>
      <c:catAx>
        <c:axId val="122183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343984452"/>
        <c:crosses val="autoZero"/>
        <c:auto val="1"/>
        <c:lblAlgn val="ctr"/>
        <c:lblOffset val="100"/>
        <c:noMultiLvlLbl val="1"/>
      </c:catAx>
      <c:valAx>
        <c:axId val="1343984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Percentage Difference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2183873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11</xdr:row>
      <xdr:rowOff>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A4C0A52F-680F-5747-9F1F-F4AE262EA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66675</xdr:colOff>
      <xdr:row>43</xdr:row>
      <xdr:rowOff>180975</xdr:rowOff>
    </xdr:from>
    <xdr:ext cx="5715000" cy="3533775"/>
    <xdr:graphicFrame macro="">
      <xdr:nvGraphicFramePr>
        <xdr:cNvPr id="3" name="Chart 5" title="Chart">
          <a:extLst>
            <a:ext uri="{FF2B5EF4-FFF2-40B4-BE49-F238E27FC236}">
              <a16:creationId xmlns:a16="http://schemas.microsoft.com/office/drawing/2014/main" id="{4E8D809D-F893-A046-9298-584C7C979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638175</xdr:colOff>
      <xdr:row>38</xdr:row>
      <xdr:rowOff>161925</xdr:rowOff>
    </xdr:from>
    <xdr:ext cx="5715000" cy="3533775"/>
    <xdr:graphicFrame macro="">
      <xdr:nvGraphicFramePr>
        <xdr:cNvPr id="2" name="Chart 3" title="Chart">
          <a:extLst>
            <a:ext uri="{FF2B5EF4-FFF2-40B4-BE49-F238E27FC236}">
              <a16:creationId xmlns:a16="http://schemas.microsoft.com/office/drawing/2014/main" id="{573C05C6-7A9A-B34F-9973-64B9F9DE3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752475</xdr:colOff>
      <xdr:row>59</xdr:row>
      <xdr:rowOff>57150</xdr:rowOff>
    </xdr:from>
    <xdr:ext cx="5715000" cy="3533775"/>
    <xdr:graphicFrame macro="">
      <xdr:nvGraphicFramePr>
        <xdr:cNvPr id="3" name="Chart 6" title="Chart">
          <a:extLst>
            <a:ext uri="{FF2B5EF4-FFF2-40B4-BE49-F238E27FC236}">
              <a16:creationId xmlns:a16="http://schemas.microsoft.com/office/drawing/2014/main" id="{E6E749EF-B6FC-4341-BA0C-BE6EE4CB1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7</xdr:row>
      <xdr:rowOff>152400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E0EF1A1E-A17A-704A-B6CD-C646D2FB8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39</xdr:row>
      <xdr:rowOff>190500</xdr:rowOff>
    </xdr:from>
    <xdr:ext cx="5715000" cy="3533775"/>
    <xdr:graphicFrame macro="">
      <xdr:nvGraphicFramePr>
        <xdr:cNvPr id="3" name="Chart 4" title="Chart">
          <a:extLst>
            <a:ext uri="{FF2B5EF4-FFF2-40B4-BE49-F238E27FC236}">
              <a16:creationId xmlns:a16="http://schemas.microsoft.com/office/drawing/2014/main" id="{A4892502-80BD-2547-A525-17CC130B8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714375</xdr:colOff>
      <xdr:row>0</xdr:row>
      <xdr:rowOff>104775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9525</xdr:colOff>
      <xdr:row>0</xdr:row>
      <xdr:rowOff>104775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714375</xdr:colOff>
      <xdr:row>20</xdr:row>
      <xdr:rowOff>38100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9525</xdr:colOff>
      <xdr:row>20</xdr:row>
      <xdr:rowOff>38100</xdr:rowOff>
    </xdr:from>
    <xdr:ext cx="5715000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828675</xdr:colOff>
      <xdr:row>18</xdr:row>
      <xdr:rowOff>114300</xdr:rowOff>
    </xdr:from>
    <xdr:ext cx="4495800" cy="28670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828675</xdr:colOff>
      <xdr:row>3</xdr:row>
      <xdr:rowOff>171450</xdr:rowOff>
    </xdr:from>
    <xdr:ext cx="4448175" cy="275272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876300</xdr:colOff>
      <xdr:row>47</xdr:row>
      <xdr:rowOff>9525</xdr:rowOff>
    </xdr:from>
    <xdr:ext cx="5153025" cy="31908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523875</xdr:colOff>
      <xdr:row>74</xdr:row>
      <xdr:rowOff>76200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19050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F3F2B0B3-48C2-0E40-B6B8-7D0CA0BED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371475</xdr:colOff>
      <xdr:row>0</xdr:row>
      <xdr:rowOff>19050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41E28380-4437-6444-B009-8FE4A204C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228600</xdr:colOff>
      <xdr:row>18</xdr:row>
      <xdr:rowOff>133350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143CAF32-8B22-9D4C-94E1-2F704B45F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733425</xdr:colOff>
      <xdr:row>20</xdr:row>
      <xdr:rowOff>57150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6C90B167-ECC4-7946-B68E-19676BE22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1A3D-9A69-5148-BE94-79B5A86C536F}">
  <sheetPr>
    <outlinePr summaryBelow="0" summaryRight="0"/>
  </sheetPr>
  <dimension ref="A1:S50"/>
  <sheetViews>
    <sheetView workbookViewId="0"/>
  </sheetViews>
  <sheetFormatPr baseColWidth="10" defaultColWidth="14.5" defaultRowHeight="15.75" customHeight="1" x14ac:dyDescent="0.15"/>
  <cols>
    <col min="6" max="6" width="19.5" customWidth="1"/>
    <col min="7" max="7" width="18.33203125" customWidth="1"/>
  </cols>
  <sheetData>
    <row r="1" spans="1:17" ht="15.75" customHeight="1" x14ac:dyDescent="0.15">
      <c r="A1" s="8" t="s">
        <v>53</v>
      </c>
      <c r="B1" s="8" t="s">
        <v>29</v>
      </c>
      <c r="C1" s="8" t="s">
        <v>52</v>
      </c>
      <c r="D1" s="8" t="s">
        <v>51</v>
      </c>
      <c r="E1" s="8" t="s">
        <v>50</v>
      </c>
      <c r="F1" s="4" t="s">
        <v>49</v>
      </c>
      <c r="G1" s="4" t="s">
        <v>46</v>
      </c>
      <c r="M1" s="4" t="s">
        <v>48</v>
      </c>
    </row>
    <row r="2" spans="1:17" ht="15.75" customHeight="1" x14ac:dyDescent="0.15">
      <c r="A2" s="2">
        <v>0</v>
      </c>
      <c r="B2" s="2">
        <v>1</v>
      </c>
      <c r="C2" s="2">
        <v>23836.170999999998</v>
      </c>
      <c r="D2" s="2">
        <v>23774.251</v>
      </c>
      <c r="E2" s="2">
        <v>24174.666000000001</v>
      </c>
      <c r="F2">
        <f>E:E/C:C</f>
        <v>1.0142008966121279</v>
      </c>
      <c r="G2">
        <f>E:E/D:D</f>
        <v>1.016842381280487</v>
      </c>
      <c r="J2" s="4" t="s">
        <v>9</v>
      </c>
      <c r="K2" s="4" t="s">
        <v>45</v>
      </c>
      <c r="L2" s="4" t="s">
        <v>44</v>
      </c>
      <c r="M2" s="4" t="s">
        <v>43</v>
      </c>
      <c r="N2" s="4" t="s">
        <v>42</v>
      </c>
      <c r="O2" s="4" t="s">
        <v>41</v>
      </c>
      <c r="P2" s="4" t="s">
        <v>40</v>
      </c>
      <c r="Q2" s="4" t="s">
        <v>39</v>
      </c>
    </row>
    <row r="3" spans="1:17" ht="15.75" customHeight="1" x14ac:dyDescent="0.15">
      <c r="A3" s="2">
        <v>0</v>
      </c>
      <c r="B3" s="2">
        <v>2</v>
      </c>
      <c r="C3" s="2">
        <v>12429.966</v>
      </c>
      <c r="D3" s="2">
        <v>12255.428</v>
      </c>
      <c r="E3" s="2">
        <v>24174.666000000001</v>
      </c>
      <c r="F3">
        <f>E:E/C:C</f>
        <v>1.944869841156444</v>
      </c>
      <c r="G3">
        <f>E:E/D:D</f>
        <v>1.9725680735099582</v>
      </c>
      <c r="J3" s="4">
        <v>1</v>
      </c>
      <c r="K3">
        <v>1.0142008966121279</v>
      </c>
      <c r="L3">
        <v>0.99238944173597787</v>
      </c>
      <c r="M3">
        <v>0.97035529063175774</v>
      </c>
      <c r="N3">
        <v>0.99965671079389151</v>
      </c>
      <c r="O3">
        <v>0.99190348637017278</v>
      </c>
      <c r="P3">
        <v>0.8037037314161396</v>
      </c>
      <c r="Q3">
        <v>1.0002761213276399</v>
      </c>
    </row>
    <row r="4" spans="1:17" ht="15.75" customHeight="1" x14ac:dyDescent="0.15">
      <c r="A4" s="2">
        <v>0</v>
      </c>
      <c r="B4" s="2">
        <v>4</v>
      </c>
      <c r="C4" s="2">
        <v>6811.5550000000003</v>
      </c>
      <c r="D4" s="2">
        <v>6643.41</v>
      </c>
      <c r="E4" s="2">
        <v>24174.666000000001</v>
      </c>
      <c r="F4">
        <f>E:E/C:C</f>
        <v>3.5490671366523503</v>
      </c>
      <c r="G4">
        <f>E:E/D:D</f>
        <v>3.6388941823551462</v>
      </c>
      <c r="J4" s="4">
        <v>2</v>
      </c>
      <c r="K4">
        <v>1.944869841156444</v>
      </c>
      <c r="L4">
        <v>1.731576477438082</v>
      </c>
      <c r="M4">
        <v>1.6601485821278652</v>
      </c>
      <c r="N4">
        <v>1.8900127714624635</v>
      </c>
      <c r="O4">
        <v>1.8745188498329954</v>
      </c>
      <c r="P4">
        <v>1.0565677374146303</v>
      </c>
      <c r="Q4">
        <v>1.8902525460624122</v>
      </c>
    </row>
    <row r="5" spans="1:17" ht="15.75" customHeight="1" x14ac:dyDescent="0.15">
      <c r="A5" s="2">
        <v>0</v>
      </c>
      <c r="B5" s="2">
        <v>6</v>
      </c>
      <c r="C5" s="2">
        <v>4516.9440000000004</v>
      </c>
      <c r="D5" s="2">
        <v>4433.808</v>
      </c>
      <c r="E5" s="2">
        <v>24174.666000000001</v>
      </c>
      <c r="F5">
        <f>E:E/C:C</f>
        <v>5.3519959512449127</v>
      </c>
      <c r="G5">
        <f>E:E/D:D</f>
        <v>5.4523484102153272</v>
      </c>
      <c r="J5" s="4">
        <v>4</v>
      </c>
      <c r="K5">
        <v>3.5490671366523503</v>
      </c>
      <c r="L5">
        <v>3.1484834612234098</v>
      </c>
      <c r="M5">
        <v>2.8052346349329467</v>
      </c>
      <c r="N5">
        <v>3.4112517448322071</v>
      </c>
      <c r="O5">
        <v>3.3808991834032942</v>
      </c>
      <c r="P5">
        <v>1.4118016885216453</v>
      </c>
      <c r="Q5">
        <v>3.4953567988380545</v>
      </c>
    </row>
    <row r="6" spans="1:17" ht="15.75" customHeight="1" x14ac:dyDescent="0.15">
      <c r="A6" s="2">
        <v>0</v>
      </c>
      <c r="B6" s="2">
        <v>8</v>
      </c>
      <c r="C6" s="2">
        <v>3416.4659999999999</v>
      </c>
      <c r="D6" s="2">
        <v>3360.96</v>
      </c>
      <c r="E6" s="2">
        <v>24174.666000000001</v>
      </c>
      <c r="F6">
        <f>E:E/C:C</f>
        <v>7.0759275813077025</v>
      </c>
      <c r="G6">
        <f>E:E/D:D</f>
        <v>7.1927859897172235</v>
      </c>
      <c r="J6" s="4">
        <v>6</v>
      </c>
      <c r="K6">
        <v>5.3519959512449127</v>
      </c>
      <c r="L6">
        <v>4.4342414269056381</v>
      </c>
      <c r="M6">
        <v>3.941189544170574</v>
      </c>
      <c r="N6">
        <v>5.0140019053219813</v>
      </c>
      <c r="O6">
        <v>4.8878423389298247</v>
      </c>
      <c r="P6">
        <v>1.5576768365233689</v>
      </c>
      <c r="Q6">
        <v>5.1764540382104185</v>
      </c>
    </row>
    <row r="7" spans="1:17" ht="15.75" customHeight="1" x14ac:dyDescent="0.15">
      <c r="A7" s="2">
        <v>0</v>
      </c>
      <c r="B7" s="2">
        <v>12</v>
      </c>
      <c r="C7" s="2">
        <v>2560.7829999999999</v>
      </c>
      <c r="D7" s="2">
        <v>2531.1379999999999</v>
      </c>
      <c r="E7" s="2">
        <v>24174.666000000001</v>
      </c>
      <c r="F7">
        <f>E:E/C:C</f>
        <v>9.4403414893022966</v>
      </c>
      <c r="G7">
        <f>E:E/D:D</f>
        <v>9.550907931531194</v>
      </c>
      <c r="J7" s="4">
        <v>8</v>
      </c>
      <c r="K7">
        <v>7.0759275813077025</v>
      </c>
      <c r="L7">
        <v>5.5705198375051692</v>
      </c>
      <c r="M7">
        <v>4.4732039035615561</v>
      </c>
      <c r="N7">
        <v>6.4627380260032838</v>
      </c>
      <c r="O7">
        <v>6.3466396983620568</v>
      </c>
      <c r="P7">
        <v>1.6569591614114085</v>
      </c>
      <c r="Q7">
        <v>6.8494253390876061</v>
      </c>
    </row>
    <row r="8" spans="1:17" ht="15.75" customHeight="1" x14ac:dyDescent="0.15">
      <c r="A8" s="2">
        <v>0</v>
      </c>
      <c r="B8" s="2">
        <v>16</v>
      </c>
      <c r="C8" s="2">
        <v>2069.3220000000001</v>
      </c>
      <c r="D8" s="2">
        <v>2041.1590000000001</v>
      </c>
      <c r="E8" s="2">
        <v>24174.666000000001</v>
      </c>
      <c r="F8">
        <f>E:E/C:C</f>
        <v>11.682409020925695</v>
      </c>
      <c r="G8">
        <f>E:E/D:D</f>
        <v>11.843597681513296</v>
      </c>
      <c r="J8" s="4">
        <v>12</v>
      </c>
      <c r="K8">
        <v>9.4403414893022966</v>
      </c>
      <c r="L8">
        <v>7.3036855049099367</v>
      </c>
      <c r="M8">
        <v>5.6727302371561894</v>
      </c>
      <c r="N8">
        <v>8.5345618220785813</v>
      </c>
      <c r="O8">
        <v>8.2332732250803886</v>
      </c>
      <c r="P8">
        <v>1.868611400247113</v>
      </c>
      <c r="Q8">
        <v>8.9403359713323525</v>
      </c>
    </row>
    <row r="9" spans="1:17" ht="15.75" customHeight="1" x14ac:dyDescent="0.15">
      <c r="A9" s="2">
        <v>1</v>
      </c>
      <c r="B9" s="2">
        <v>1</v>
      </c>
      <c r="C9" s="2">
        <v>14768.299000000001</v>
      </c>
      <c r="D9" s="2">
        <v>14554.225</v>
      </c>
      <c r="E9" s="2">
        <v>14655.904</v>
      </c>
      <c r="F9">
        <f>E:E/C:C</f>
        <v>0.99238944173597787</v>
      </c>
      <c r="G9">
        <f>E:E/D:D</f>
        <v>1.006986218778396</v>
      </c>
      <c r="J9" s="4">
        <v>16</v>
      </c>
      <c r="K9">
        <v>11.682409020925695</v>
      </c>
      <c r="L9">
        <v>8.9164485095452743</v>
      </c>
      <c r="M9">
        <v>6.6885959575803886</v>
      </c>
      <c r="N9">
        <v>10.441316169130847</v>
      </c>
      <c r="O9">
        <v>10.019129658609986</v>
      </c>
      <c r="P9">
        <v>2.1905216247921815</v>
      </c>
      <c r="Q9">
        <v>11.060585294063046</v>
      </c>
    </row>
    <row r="10" spans="1:17" ht="15.75" customHeight="1" x14ac:dyDescent="0.15">
      <c r="A10" s="2">
        <v>1</v>
      </c>
      <c r="B10" s="2">
        <v>2</v>
      </c>
      <c r="C10" s="2">
        <v>8463.9079999999994</v>
      </c>
      <c r="D10" s="2">
        <v>7567.98</v>
      </c>
      <c r="E10" s="2">
        <v>14655.904</v>
      </c>
      <c r="F10">
        <f>E:E/C:C</f>
        <v>1.731576477438082</v>
      </c>
      <c r="G10">
        <f>E:E/D:D</f>
        <v>1.9365674856434612</v>
      </c>
      <c r="K10" s="4"/>
    </row>
    <row r="11" spans="1:17" ht="15.75" customHeight="1" x14ac:dyDescent="0.15">
      <c r="A11" s="2">
        <v>1</v>
      </c>
      <c r="B11" s="2">
        <v>4</v>
      </c>
      <c r="C11" s="2">
        <v>4654.9089999999997</v>
      </c>
      <c r="D11" s="2">
        <v>4060.0650000000001</v>
      </c>
      <c r="E11" s="2">
        <v>14655.904</v>
      </c>
      <c r="F11">
        <f>E:E/C:C</f>
        <v>3.1484834612234098</v>
      </c>
      <c r="G11">
        <f>E:E/D:D</f>
        <v>3.6097707795318548</v>
      </c>
    </row>
    <row r="12" spans="1:17" ht="15.75" customHeight="1" x14ac:dyDescent="0.15">
      <c r="A12" s="2">
        <v>1</v>
      </c>
      <c r="B12" s="2">
        <v>6</v>
      </c>
      <c r="C12" s="2">
        <v>3305.1660000000002</v>
      </c>
      <c r="D12" s="2">
        <v>2704.78</v>
      </c>
      <c r="E12" s="2">
        <v>14655.904</v>
      </c>
      <c r="F12">
        <f>E:E/C:C</f>
        <v>4.4342414269056381</v>
      </c>
      <c r="G12">
        <f>E:E/D:D</f>
        <v>5.4185198056773558</v>
      </c>
    </row>
    <row r="13" spans="1:17" ht="15.75" customHeight="1" x14ac:dyDescent="0.15">
      <c r="A13" s="2">
        <v>1</v>
      </c>
      <c r="B13" s="2">
        <v>8</v>
      </c>
      <c r="C13" s="2">
        <v>2630.9760000000001</v>
      </c>
      <c r="D13" s="2">
        <v>2128.4720000000002</v>
      </c>
      <c r="E13" s="2">
        <v>14655.904</v>
      </c>
      <c r="F13">
        <f>E:E/C:C</f>
        <v>5.5705198375051692</v>
      </c>
      <c r="G13">
        <f>E:E/D:D</f>
        <v>6.8856456650592532</v>
      </c>
    </row>
    <row r="14" spans="1:17" ht="15.75" customHeight="1" x14ac:dyDescent="0.15">
      <c r="A14" s="2">
        <v>1</v>
      </c>
      <c r="B14" s="2">
        <v>12</v>
      </c>
      <c r="C14" s="2">
        <v>2006.645</v>
      </c>
      <c r="D14" s="2">
        <v>1545.1179999999999</v>
      </c>
      <c r="E14" s="2">
        <v>14655.904</v>
      </c>
      <c r="F14">
        <f>E:E/C:C</f>
        <v>7.3036855049099367</v>
      </c>
      <c r="G14">
        <f>E:E/D:D</f>
        <v>9.4852975630340222</v>
      </c>
    </row>
    <row r="15" spans="1:17" ht="15.75" customHeight="1" x14ac:dyDescent="0.15">
      <c r="A15" s="2">
        <v>1</v>
      </c>
      <c r="B15" s="2">
        <v>16</v>
      </c>
      <c r="C15" s="2">
        <v>1643.693</v>
      </c>
      <c r="D15" s="2">
        <v>1247.9770000000001</v>
      </c>
      <c r="E15" s="2">
        <v>14655.904</v>
      </c>
      <c r="F15">
        <f>E:E/C:C</f>
        <v>8.9164485095452743</v>
      </c>
      <c r="G15">
        <f>E:E/D:D</f>
        <v>11.743729251420499</v>
      </c>
    </row>
    <row r="16" spans="1:17" ht="15.75" customHeight="1" x14ac:dyDescent="0.15">
      <c r="A16" s="2">
        <v>2</v>
      </c>
      <c r="B16" s="2">
        <v>1</v>
      </c>
      <c r="C16" s="2">
        <v>5665.1930000000002</v>
      </c>
      <c r="D16" s="2">
        <v>5433.549</v>
      </c>
      <c r="E16" s="2">
        <v>5497.25</v>
      </c>
      <c r="F16">
        <f>E:E/C:C</f>
        <v>0.97035529063175774</v>
      </c>
      <c r="G16">
        <f>E:E/D:D</f>
        <v>1.0117236450798548</v>
      </c>
    </row>
    <row r="17" spans="1:19" ht="15.75" customHeight="1" x14ac:dyDescent="0.15">
      <c r="A17" s="2">
        <v>2</v>
      </c>
      <c r="B17" s="2">
        <v>2</v>
      </c>
      <c r="C17" s="2">
        <v>3311.3</v>
      </c>
      <c r="D17" s="2">
        <v>2802.672</v>
      </c>
      <c r="E17" s="2">
        <v>5497.25</v>
      </c>
      <c r="F17">
        <f>E:E/C:C</f>
        <v>1.6601485821278652</v>
      </c>
      <c r="G17">
        <f>E:E/D:D</f>
        <v>1.9614318050774404</v>
      </c>
    </row>
    <row r="18" spans="1:19" ht="15.75" customHeight="1" x14ac:dyDescent="0.15">
      <c r="A18" s="2">
        <v>2</v>
      </c>
      <c r="B18" s="2">
        <v>4</v>
      </c>
      <c r="C18" s="2">
        <v>1959.64</v>
      </c>
      <c r="D18" s="2">
        <v>1518.809</v>
      </c>
      <c r="E18" s="2">
        <v>5497.25</v>
      </c>
      <c r="F18">
        <f>E:E/C:C</f>
        <v>2.8052346349329467</v>
      </c>
      <c r="G18">
        <f>E:E/D:D</f>
        <v>3.6194478700086714</v>
      </c>
    </row>
    <row r="19" spans="1:19" ht="15.75" customHeight="1" x14ac:dyDescent="0.15">
      <c r="A19" s="2">
        <v>2</v>
      </c>
      <c r="B19" s="2">
        <v>6</v>
      </c>
      <c r="C19" s="2">
        <v>1394.82</v>
      </c>
      <c r="D19" s="2">
        <v>1013.523</v>
      </c>
      <c r="E19" s="2">
        <v>5497.25</v>
      </c>
      <c r="F19">
        <f>E:E/C:C</f>
        <v>3.941189544170574</v>
      </c>
      <c r="G19">
        <f>E:E/D:D</f>
        <v>5.423902565605319</v>
      </c>
    </row>
    <row r="20" spans="1:19" ht="15.75" customHeight="1" x14ac:dyDescent="0.15">
      <c r="A20" s="2">
        <v>2</v>
      </c>
      <c r="B20" s="2">
        <v>8</v>
      </c>
      <c r="C20" s="2">
        <v>1228.9290000000001</v>
      </c>
      <c r="D20" s="2">
        <v>759.31700000000001</v>
      </c>
      <c r="E20" s="2">
        <v>5497.25</v>
      </c>
      <c r="F20">
        <f>E:E/C:C</f>
        <v>4.4732039035615561</v>
      </c>
      <c r="G20">
        <f>E:E/D:D</f>
        <v>7.2397299151737675</v>
      </c>
      <c r="S20" s="4" t="s">
        <v>47</v>
      </c>
    </row>
    <row r="21" spans="1:19" ht="15.75" customHeight="1" x14ac:dyDescent="0.15">
      <c r="A21" s="2">
        <v>2</v>
      </c>
      <c r="B21" s="2">
        <v>12</v>
      </c>
      <c r="C21" s="2">
        <v>969.06600000000003</v>
      </c>
      <c r="D21" s="2">
        <v>580.06399999999996</v>
      </c>
      <c r="E21" s="2">
        <v>5497.25</v>
      </c>
      <c r="F21">
        <f>E:E/C:C</f>
        <v>5.6727302371561894</v>
      </c>
      <c r="G21">
        <f>E:E/D:D</f>
        <v>9.4769715065923759</v>
      </c>
    </row>
    <row r="22" spans="1:19" ht="15.75" customHeight="1" x14ac:dyDescent="0.15">
      <c r="A22" s="2">
        <v>2</v>
      </c>
      <c r="B22" s="2">
        <v>16</v>
      </c>
      <c r="C22" s="2">
        <v>821.88400000000001</v>
      </c>
      <c r="D22" s="2">
        <v>469.47899999999998</v>
      </c>
      <c r="E22" s="2">
        <v>5497.25</v>
      </c>
      <c r="F22">
        <f>E:E/C:C</f>
        <v>6.6885959575803886</v>
      </c>
      <c r="G22">
        <f>E:E/D:D</f>
        <v>11.709256431065075</v>
      </c>
    </row>
    <row r="23" spans="1:19" ht="15.75" customHeight="1" x14ac:dyDescent="0.15">
      <c r="A23" s="2">
        <v>3</v>
      </c>
      <c r="B23" s="2">
        <v>1</v>
      </c>
      <c r="C23" s="2">
        <v>27446.245999999999</v>
      </c>
      <c r="D23" s="2">
        <v>27446.245999999999</v>
      </c>
      <c r="E23" s="2">
        <v>27436.824000000001</v>
      </c>
      <c r="F23">
        <f>E:E/C:C</f>
        <v>0.99965671079389151</v>
      </c>
      <c r="G23">
        <f>E:E/D:D</f>
        <v>0.99965671079389151</v>
      </c>
    </row>
    <row r="24" spans="1:19" ht="15.75" customHeight="1" x14ac:dyDescent="0.15">
      <c r="A24" s="2">
        <v>3</v>
      </c>
      <c r="B24" s="2">
        <v>2</v>
      </c>
      <c r="C24" s="2">
        <v>14516.74</v>
      </c>
      <c r="D24" s="2">
        <v>14012.705</v>
      </c>
      <c r="E24" s="2">
        <v>27436.824000000001</v>
      </c>
      <c r="F24">
        <f>E:E/C:C</f>
        <v>1.8900127714624635</v>
      </c>
      <c r="G24">
        <f>E:E/D:D</f>
        <v>1.9579962612500585</v>
      </c>
    </row>
    <row r="25" spans="1:19" ht="15.75" customHeight="1" x14ac:dyDescent="0.15">
      <c r="A25" s="2">
        <v>3</v>
      </c>
      <c r="B25" s="2">
        <v>4</v>
      </c>
      <c r="C25" s="2">
        <v>8043.0370000000003</v>
      </c>
      <c r="D25" s="2">
        <v>7600.6210000000001</v>
      </c>
      <c r="E25" s="2">
        <v>27436.824000000001</v>
      </c>
      <c r="F25">
        <f>E:E/C:C</f>
        <v>3.4112517448322071</v>
      </c>
      <c r="G25">
        <f>E:E/D:D</f>
        <v>3.6098134612948072</v>
      </c>
    </row>
    <row r="26" spans="1:19" ht="15.75" customHeight="1" x14ac:dyDescent="0.15">
      <c r="A26" s="2">
        <v>3</v>
      </c>
      <c r="B26" s="2">
        <v>6</v>
      </c>
      <c r="C26" s="2">
        <v>5472.0410000000002</v>
      </c>
      <c r="D26" s="2">
        <v>5069.38</v>
      </c>
      <c r="E26" s="2">
        <v>27436.824000000001</v>
      </c>
      <c r="F26">
        <f>E:E/C:C</f>
        <v>5.0140019053219813</v>
      </c>
      <c r="G26">
        <f>E:E/D:D</f>
        <v>5.4122642216602426</v>
      </c>
    </row>
    <row r="27" spans="1:19" ht="15.75" customHeight="1" x14ac:dyDescent="0.15">
      <c r="A27" s="2">
        <v>3</v>
      </c>
      <c r="B27" s="2">
        <v>8</v>
      </c>
      <c r="C27" s="2">
        <v>4245.3869999999997</v>
      </c>
      <c r="D27" s="2">
        <v>3990.0189999999998</v>
      </c>
      <c r="E27" s="2">
        <v>27436.824000000001</v>
      </c>
      <c r="F27">
        <f>E:E/C:C</f>
        <v>6.4627380260032838</v>
      </c>
      <c r="G27">
        <f>E:E/D:D</f>
        <v>6.8763642478895468</v>
      </c>
    </row>
    <row r="28" spans="1:19" ht="15.75" customHeight="1" x14ac:dyDescent="0.15">
      <c r="A28" s="2">
        <v>3</v>
      </c>
      <c r="B28" s="2">
        <v>12</v>
      </c>
      <c r="C28" s="2">
        <v>3214.79</v>
      </c>
      <c r="D28" s="2">
        <v>2898.558</v>
      </c>
      <c r="E28" s="2">
        <v>27436.824000000001</v>
      </c>
      <c r="F28">
        <f>E:E/C:C</f>
        <v>8.5345618220785813</v>
      </c>
      <c r="G28">
        <f>E:E/D:D</f>
        <v>9.4656805211418913</v>
      </c>
    </row>
    <row r="29" spans="1:19" ht="15.75" customHeight="1" x14ac:dyDescent="0.15">
      <c r="A29" s="2">
        <v>3</v>
      </c>
      <c r="B29" s="2">
        <v>16</v>
      </c>
      <c r="C29" s="2">
        <v>2627.7170000000001</v>
      </c>
      <c r="D29" s="2">
        <v>2342.7170000000001</v>
      </c>
      <c r="E29" s="2">
        <v>27436.824000000001</v>
      </c>
      <c r="F29">
        <f>E:E/C:C</f>
        <v>10.441316169130847</v>
      </c>
      <c r="G29">
        <f>E:E/D:D</f>
        <v>11.711540062243968</v>
      </c>
    </row>
    <row r="30" spans="1:19" ht="15.75" customHeight="1" x14ac:dyDescent="0.15">
      <c r="A30" s="2">
        <v>4</v>
      </c>
      <c r="B30" s="2">
        <v>1</v>
      </c>
      <c r="C30" s="2">
        <v>20957.786</v>
      </c>
      <c r="D30" s="2">
        <v>20716.308000000001</v>
      </c>
      <c r="E30" s="2">
        <v>20788.100999999999</v>
      </c>
      <c r="F30">
        <f>E:E/C:C</f>
        <v>0.99190348637017278</v>
      </c>
      <c r="G30">
        <f>E:E/D:D</f>
        <v>1.0034655306341265</v>
      </c>
    </row>
    <row r="31" spans="1:19" ht="15.75" customHeight="1" x14ac:dyDescent="0.15">
      <c r="A31" s="2">
        <v>4</v>
      </c>
      <c r="B31" s="2">
        <v>2</v>
      </c>
      <c r="C31" s="2">
        <v>11089.833000000001</v>
      </c>
      <c r="D31" s="2">
        <v>10609.641</v>
      </c>
      <c r="E31" s="2">
        <v>20788.100999999999</v>
      </c>
      <c r="F31">
        <f>E:E/C:C</f>
        <v>1.8745188498329954</v>
      </c>
      <c r="G31">
        <f>E:E/D:D</f>
        <v>1.9593595108449005</v>
      </c>
    </row>
    <row r="32" spans="1:19" ht="15.75" customHeight="1" x14ac:dyDescent="0.15">
      <c r="A32" s="2">
        <v>4</v>
      </c>
      <c r="B32" s="2">
        <v>4</v>
      </c>
      <c r="C32" s="2">
        <v>6148.69</v>
      </c>
      <c r="D32" s="2">
        <v>5755.0950000000003</v>
      </c>
      <c r="E32" s="2">
        <v>20788.100999999999</v>
      </c>
      <c r="F32">
        <f>E:E/C:C</f>
        <v>3.3808991834032942</v>
      </c>
      <c r="G32">
        <f>E:E/D:D</f>
        <v>3.6121212595100514</v>
      </c>
    </row>
    <row r="33" spans="1:17" ht="15.75" customHeight="1" x14ac:dyDescent="0.15">
      <c r="A33" s="2">
        <v>4</v>
      </c>
      <c r="B33" s="2">
        <v>6</v>
      </c>
      <c r="C33" s="2">
        <v>4253.0219999999999</v>
      </c>
      <c r="D33" s="2">
        <v>3838.03</v>
      </c>
      <c r="E33" s="2">
        <v>20788.100999999999</v>
      </c>
      <c r="F33">
        <f>E:E/C:C</f>
        <v>4.8878423389298247</v>
      </c>
      <c r="G33">
        <f>E:E/D:D</f>
        <v>5.4163466674309468</v>
      </c>
    </row>
    <row r="34" spans="1:17" ht="15.75" customHeight="1" x14ac:dyDescent="0.15">
      <c r="A34" s="2">
        <v>4</v>
      </c>
      <c r="B34" s="2">
        <v>8</v>
      </c>
      <c r="C34" s="2">
        <v>3275.45</v>
      </c>
      <c r="D34" s="2">
        <v>2923.8440000000001</v>
      </c>
      <c r="E34" s="2">
        <v>20788.100999999999</v>
      </c>
      <c r="F34">
        <f>E:E/C:C</f>
        <v>6.3466396983620568</v>
      </c>
      <c r="G34">
        <f>E:E/D:D</f>
        <v>7.1098529880527135</v>
      </c>
      <c r="L34" s="4" t="s">
        <v>46</v>
      </c>
    </row>
    <row r="35" spans="1:17" ht="15.75" customHeight="1" x14ac:dyDescent="0.15">
      <c r="A35" s="2">
        <v>4</v>
      </c>
      <c r="B35" s="2">
        <v>12</v>
      </c>
      <c r="C35" s="2">
        <v>2524.8890000000001</v>
      </c>
      <c r="D35" s="2">
        <v>2193.7869999999998</v>
      </c>
      <c r="E35" s="2">
        <v>20788.100999999999</v>
      </c>
      <c r="F35">
        <f>E:E/C:C</f>
        <v>8.2332732250803886</v>
      </c>
      <c r="G35">
        <f>E:E/D:D</f>
        <v>9.4758976144903766</v>
      </c>
    </row>
    <row r="36" spans="1:17" ht="15.75" customHeight="1" x14ac:dyDescent="0.15">
      <c r="A36" s="2">
        <v>4</v>
      </c>
      <c r="B36" s="2">
        <v>16</v>
      </c>
      <c r="C36" s="2">
        <v>2074.8409999999999</v>
      </c>
      <c r="D36" s="2">
        <v>1771.585</v>
      </c>
      <c r="E36" s="2">
        <v>20788.100999999999</v>
      </c>
      <c r="F36">
        <f>E:E/C:C</f>
        <v>10.019129658609986</v>
      </c>
      <c r="G36">
        <f>E:E/D:D</f>
        <v>11.734182102467564</v>
      </c>
      <c r="J36" s="4"/>
      <c r="K36" s="4" t="s">
        <v>45</v>
      </c>
      <c r="L36" s="4" t="s">
        <v>44</v>
      </c>
      <c r="M36" s="4" t="s">
        <v>43</v>
      </c>
      <c r="N36" s="4" t="s">
        <v>42</v>
      </c>
      <c r="O36" s="4" t="s">
        <v>41</v>
      </c>
      <c r="P36" s="4" t="s">
        <v>40</v>
      </c>
      <c r="Q36" s="4" t="s">
        <v>39</v>
      </c>
    </row>
    <row r="37" spans="1:17" ht="15.75" customHeight="1" x14ac:dyDescent="0.15">
      <c r="A37" s="2">
        <v>5</v>
      </c>
      <c r="B37" s="2">
        <v>1</v>
      </c>
      <c r="C37" s="2">
        <v>5613.2039999999997</v>
      </c>
      <c r="D37" s="2">
        <v>4483.9560000000001</v>
      </c>
      <c r="E37" s="2">
        <v>4511.3530000000001</v>
      </c>
      <c r="F37">
        <f>E:E/C:C</f>
        <v>0.8037037314161396</v>
      </c>
      <c r="G37">
        <f>E:E/D:D</f>
        <v>1.0061100064318205</v>
      </c>
      <c r="J37" s="4">
        <v>1</v>
      </c>
      <c r="K37">
        <v>1.016842381280487</v>
      </c>
      <c r="L37">
        <v>1.006986218778396</v>
      </c>
      <c r="M37">
        <v>1.0117236450798548</v>
      </c>
      <c r="N37">
        <v>0.99965671079389151</v>
      </c>
      <c r="O37">
        <v>1.0034655306341265</v>
      </c>
      <c r="P37">
        <v>1.0061100064318205</v>
      </c>
      <c r="Q37">
        <v>1.0066749848437961</v>
      </c>
    </row>
    <row r="38" spans="1:17" ht="15.75" customHeight="1" x14ac:dyDescent="0.15">
      <c r="A38" s="2">
        <v>5</v>
      </c>
      <c r="B38" s="2">
        <v>2</v>
      </c>
      <c r="C38" s="2">
        <v>4269.8190000000004</v>
      </c>
      <c r="D38" s="2">
        <v>2315.62</v>
      </c>
      <c r="E38" s="2">
        <v>4511.3530000000001</v>
      </c>
      <c r="F38">
        <f>E:E/C:C</f>
        <v>1.0565677374146303</v>
      </c>
      <c r="G38">
        <f>E:E/D:D</f>
        <v>1.9482268247812682</v>
      </c>
      <c r="J38" s="4">
        <v>2</v>
      </c>
      <c r="K38">
        <v>1.9725680735099582</v>
      </c>
      <c r="L38">
        <v>1.9365674856434612</v>
      </c>
      <c r="M38">
        <v>1.9614318050774404</v>
      </c>
      <c r="N38">
        <v>1.9579962612500585</v>
      </c>
      <c r="O38">
        <v>1.9593595108449005</v>
      </c>
      <c r="P38">
        <v>1.9482268247812682</v>
      </c>
      <c r="Q38">
        <v>1.9358664357398212</v>
      </c>
    </row>
    <row r="39" spans="1:17" ht="15.75" customHeight="1" x14ac:dyDescent="0.15">
      <c r="A39" s="2">
        <v>5</v>
      </c>
      <c r="B39" s="2">
        <v>4</v>
      </c>
      <c r="C39" s="2">
        <v>3195.4580000000001</v>
      </c>
      <c r="D39" s="2">
        <v>1252.32</v>
      </c>
      <c r="E39" s="2">
        <v>4511.3530000000001</v>
      </c>
      <c r="F39">
        <f>E:E/C:C</f>
        <v>1.4118016885216453</v>
      </c>
      <c r="G39">
        <f>E:E/D:D</f>
        <v>3.6023963523700013</v>
      </c>
      <c r="J39" s="4">
        <v>4</v>
      </c>
      <c r="K39">
        <v>3.6388941823551462</v>
      </c>
      <c r="L39">
        <v>3.6097707795318548</v>
      </c>
      <c r="M39">
        <v>3.6194478700086714</v>
      </c>
      <c r="N39">
        <v>3.6098134612948072</v>
      </c>
      <c r="O39">
        <v>3.6121212595100514</v>
      </c>
      <c r="P39">
        <v>3.6023963523700013</v>
      </c>
      <c r="Q39">
        <v>3.6112254556803025</v>
      </c>
    </row>
    <row r="40" spans="1:17" ht="15.75" customHeight="1" x14ac:dyDescent="0.15">
      <c r="A40" s="2">
        <v>5</v>
      </c>
      <c r="B40" s="2">
        <v>6</v>
      </c>
      <c r="C40" s="2">
        <v>2896.2060000000001</v>
      </c>
      <c r="D40" s="2">
        <v>834.95600000000002</v>
      </c>
      <c r="E40" s="2">
        <v>4511.3530000000001</v>
      </c>
      <c r="F40">
        <f>E:E/C:C</f>
        <v>1.5576768365233689</v>
      </c>
      <c r="G40">
        <f>E:E/D:D</f>
        <v>5.403102678464494</v>
      </c>
      <c r="J40" s="4">
        <v>6</v>
      </c>
      <c r="K40">
        <v>5.4523484102153272</v>
      </c>
      <c r="L40">
        <v>5.4185198056773558</v>
      </c>
      <c r="M40">
        <v>5.423902565605319</v>
      </c>
      <c r="N40">
        <v>5.4122642216602426</v>
      </c>
      <c r="O40">
        <v>5.4163466674309468</v>
      </c>
      <c r="P40">
        <v>5.403102678464494</v>
      </c>
      <c r="Q40">
        <v>5.4159225318416206</v>
      </c>
    </row>
    <row r="41" spans="1:17" ht="15.75" customHeight="1" x14ac:dyDescent="0.15">
      <c r="A41" s="2">
        <v>5</v>
      </c>
      <c r="B41" s="2">
        <v>8</v>
      </c>
      <c r="C41" s="2">
        <v>2722.67</v>
      </c>
      <c r="D41" s="2">
        <v>653.64</v>
      </c>
      <c r="E41" s="2">
        <v>4511.3530000000001</v>
      </c>
      <c r="F41">
        <f>E:E/C:C</f>
        <v>1.6569591614114085</v>
      </c>
      <c r="G41">
        <f>E:E/D:D</f>
        <v>6.901892479040451</v>
      </c>
      <c r="J41" s="4">
        <v>8</v>
      </c>
      <c r="K41">
        <v>7.1927859897172235</v>
      </c>
      <c r="L41">
        <v>6.8856456650592532</v>
      </c>
      <c r="M41">
        <v>7.2397299151737675</v>
      </c>
      <c r="N41">
        <v>6.8763642478895468</v>
      </c>
      <c r="O41">
        <v>7.1098529880527135</v>
      </c>
      <c r="P41">
        <v>6.901892479040451</v>
      </c>
      <c r="Q41">
        <v>6.9224969339970714</v>
      </c>
    </row>
    <row r="42" spans="1:17" ht="15.75" customHeight="1" x14ac:dyDescent="0.15">
      <c r="A42" s="2">
        <v>5</v>
      </c>
      <c r="B42" s="2">
        <v>12</v>
      </c>
      <c r="C42" s="2">
        <v>2414.2809999999999</v>
      </c>
      <c r="D42" s="2">
        <v>499.86599999999999</v>
      </c>
      <c r="E42" s="2">
        <v>4511.3530000000001</v>
      </c>
      <c r="F42">
        <f>E:E/C:C</f>
        <v>1.868611400247113</v>
      </c>
      <c r="G42">
        <f>E:E/D:D</f>
        <v>9.0251247334285587</v>
      </c>
      <c r="J42" s="4">
        <v>12</v>
      </c>
      <c r="K42">
        <v>9.550907931531194</v>
      </c>
      <c r="L42">
        <v>9.4852975630340222</v>
      </c>
      <c r="M42">
        <v>9.4769715065923759</v>
      </c>
      <c r="N42">
        <v>9.4656805211418913</v>
      </c>
      <c r="O42">
        <v>9.4758976144903766</v>
      </c>
      <c r="P42">
        <v>9.0251247334285587</v>
      </c>
      <c r="Q42">
        <v>9.5000402016937624</v>
      </c>
    </row>
    <row r="43" spans="1:17" ht="15.75" customHeight="1" x14ac:dyDescent="0.15">
      <c r="A43" s="2">
        <v>5</v>
      </c>
      <c r="B43" s="2">
        <v>16</v>
      </c>
      <c r="C43" s="2">
        <v>2059.4879999999998</v>
      </c>
      <c r="D43" s="2">
        <v>416.99299999999999</v>
      </c>
      <c r="E43" s="2">
        <v>4511.3530000000001</v>
      </c>
      <c r="F43">
        <f>E:E/C:C</f>
        <v>2.1905216247921815</v>
      </c>
      <c r="G43">
        <f>E:E/D:D</f>
        <v>10.818773936253127</v>
      </c>
      <c r="J43" s="4">
        <v>16</v>
      </c>
      <c r="K43">
        <v>11.843597681513296</v>
      </c>
      <c r="L43">
        <v>11.743729251420499</v>
      </c>
      <c r="M43">
        <v>11.709256431065075</v>
      </c>
      <c r="N43">
        <v>11.711540062243968</v>
      </c>
      <c r="O43">
        <v>11.734182102467564</v>
      </c>
      <c r="P43">
        <v>10.818773936253127</v>
      </c>
      <c r="Q43">
        <v>11.762793128159373</v>
      </c>
    </row>
    <row r="44" spans="1:17" ht="15.75" customHeight="1" x14ac:dyDescent="0.15">
      <c r="A44" s="2">
        <v>6</v>
      </c>
      <c r="B44" s="2">
        <v>1</v>
      </c>
      <c r="C44" s="2">
        <v>27994.94</v>
      </c>
      <c r="D44" s="2">
        <v>27816.991999999998</v>
      </c>
      <c r="E44" s="2">
        <v>28002.67</v>
      </c>
      <c r="F44">
        <f>E:E/C:C</f>
        <v>1.0002761213276399</v>
      </c>
      <c r="G44">
        <f>E:E/D:D</f>
        <v>1.0066749848437961</v>
      </c>
    </row>
    <row r="45" spans="1:17" ht="15.75" customHeight="1" x14ac:dyDescent="0.15">
      <c r="A45" s="2">
        <v>6</v>
      </c>
      <c r="B45" s="2">
        <v>2</v>
      </c>
      <c r="C45" s="2">
        <v>14814.248</v>
      </c>
      <c r="D45" s="2">
        <v>14465.187</v>
      </c>
      <c r="E45" s="2">
        <v>28002.67</v>
      </c>
      <c r="F45">
        <f>E:E/C:C</f>
        <v>1.8902525460624122</v>
      </c>
      <c r="G45">
        <f>E:E/D:D</f>
        <v>1.9358664357398212</v>
      </c>
    </row>
    <row r="46" spans="1:17" ht="15.75" customHeight="1" x14ac:dyDescent="0.15">
      <c r="A46" s="2">
        <v>6</v>
      </c>
      <c r="B46" s="2">
        <v>4</v>
      </c>
      <c r="C46" s="2">
        <v>8011.3909999999996</v>
      </c>
      <c r="D46" s="2">
        <v>7754.34</v>
      </c>
      <c r="E46" s="2">
        <v>28002.67</v>
      </c>
      <c r="F46">
        <f>E:E/C:C</f>
        <v>3.4953567988380545</v>
      </c>
      <c r="G46">
        <f>E:E/D:D</f>
        <v>3.6112254556803025</v>
      </c>
    </row>
    <row r="47" spans="1:17" ht="15.75" customHeight="1" x14ac:dyDescent="0.15">
      <c r="A47" s="2">
        <v>6</v>
      </c>
      <c r="B47" s="2">
        <v>6</v>
      </c>
      <c r="C47" s="2">
        <v>5409.6239999999998</v>
      </c>
      <c r="D47" s="2">
        <v>5170.4340000000002</v>
      </c>
      <c r="E47" s="2">
        <v>28002.67</v>
      </c>
      <c r="F47">
        <f>E:E/C:C</f>
        <v>5.1764540382104185</v>
      </c>
      <c r="G47">
        <f>E:E/D:D</f>
        <v>5.4159225318416206</v>
      </c>
    </row>
    <row r="48" spans="1:17" ht="15.75" customHeight="1" x14ac:dyDescent="0.15">
      <c r="A48" s="2">
        <v>6</v>
      </c>
      <c r="B48" s="2">
        <v>8</v>
      </c>
      <c r="C48" s="2">
        <v>4088.3240000000001</v>
      </c>
      <c r="D48" s="2">
        <v>4045.1689999999999</v>
      </c>
      <c r="E48" s="2">
        <v>28002.67</v>
      </c>
      <c r="F48">
        <f>E:E/C:C</f>
        <v>6.8494253390876061</v>
      </c>
      <c r="G48">
        <f>E:E/D:D</f>
        <v>6.9224969339970714</v>
      </c>
    </row>
    <row r="49" spans="1:7" ht="15.75" customHeight="1" x14ac:dyDescent="0.15">
      <c r="A49" s="2">
        <v>6</v>
      </c>
      <c r="B49" s="2">
        <v>12</v>
      </c>
      <c r="C49" s="2">
        <v>3132.172</v>
      </c>
      <c r="D49" s="2">
        <v>2947.6370000000002</v>
      </c>
      <c r="E49" s="2">
        <v>28002.67</v>
      </c>
      <c r="F49">
        <f>E:E/C:C</f>
        <v>8.9403359713323525</v>
      </c>
      <c r="G49">
        <f>E:E/D:D</f>
        <v>9.5000402016937624</v>
      </c>
    </row>
    <row r="50" spans="1:7" ht="15.75" customHeight="1" x14ac:dyDescent="0.15">
      <c r="A50" s="2">
        <v>6</v>
      </c>
      <c r="B50" s="2">
        <v>16</v>
      </c>
      <c r="C50" s="2">
        <v>2531.7530000000002</v>
      </c>
      <c r="D50" s="2">
        <v>2380.614</v>
      </c>
      <c r="E50" s="2">
        <v>28002.67</v>
      </c>
      <c r="F50">
        <f>E:E/C:C</f>
        <v>11.060585294063046</v>
      </c>
      <c r="G50">
        <f>E:E/D:D</f>
        <v>11.762793128159373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D06A6-22DA-E842-92CB-A2ACA2AC8BBE}">
  <sheetPr>
    <outlinePr summaryBelow="0" summaryRight="0"/>
  </sheetPr>
  <dimension ref="A1"/>
  <sheetViews>
    <sheetView tabSelected="1" workbookViewId="0"/>
  </sheetViews>
  <sheetFormatPr baseColWidth="10" defaultColWidth="14.5" defaultRowHeight="15.75" customHeight="1" x14ac:dyDescent="0.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E22A3-8717-1049-8C45-E928672C6631}">
  <sheetPr>
    <outlinePr summaryBelow="0" summaryRight="0"/>
  </sheetPr>
  <dimension ref="A1:U77"/>
  <sheetViews>
    <sheetView workbookViewId="0"/>
  </sheetViews>
  <sheetFormatPr baseColWidth="10" defaultColWidth="14.5" defaultRowHeight="15.75" customHeight="1" x14ac:dyDescent="0.15"/>
  <sheetData>
    <row r="1" spans="1:21" ht="15.75" customHeight="1" x14ac:dyDescent="0.15">
      <c r="A1" s="4" t="s">
        <v>45</v>
      </c>
      <c r="B1" s="4" t="s">
        <v>9</v>
      </c>
      <c r="C1">
        <v>0</v>
      </c>
      <c r="D1">
        <v>1</v>
      </c>
      <c r="E1">
        <v>2</v>
      </c>
      <c r="F1">
        <v>4</v>
      </c>
      <c r="G1">
        <v>6</v>
      </c>
      <c r="H1">
        <v>8</v>
      </c>
      <c r="I1">
        <v>12</v>
      </c>
      <c r="J1">
        <v>16</v>
      </c>
      <c r="K1" s="4"/>
      <c r="L1" s="4" t="s">
        <v>45</v>
      </c>
      <c r="M1" s="4" t="s">
        <v>9</v>
      </c>
      <c r="N1">
        <v>0</v>
      </c>
      <c r="O1">
        <v>1</v>
      </c>
      <c r="P1">
        <v>2</v>
      </c>
      <c r="Q1">
        <v>4</v>
      </c>
      <c r="R1">
        <v>6</v>
      </c>
      <c r="S1">
        <v>8</v>
      </c>
      <c r="T1">
        <v>12</v>
      </c>
      <c r="U1">
        <v>16</v>
      </c>
    </row>
    <row r="2" spans="1:21" ht="15.75" customHeight="1" x14ac:dyDescent="0.15">
      <c r="A2" s="10"/>
      <c r="B2" s="4" t="s">
        <v>71</v>
      </c>
      <c r="C2" s="9">
        <v>25136.764999999999</v>
      </c>
      <c r="D2" s="9">
        <v>25288.867999999999</v>
      </c>
      <c r="E2" s="9">
        <v>12694.955</v>
      </c>
      <c r="F2" s="9">
        <v>6721.9120000000003</v>
      </c>
      <c r="G2" s="9">
        <v>4460.6270000000004</v>
      </c>
      <c r="H2" s="9">
        <v>3345.5459999999998</v>
      </c>
      <c r="I2" s="8">
        <v>2525.6979999999999</v>
      </c>
      <c r="J2" s="8">
        <v>2028.7560000000001</v>
      </c>
      <c r="K2" s="10"/>
      <c r="L2" s="10"/>
      <c r="M2" s="4" t="s">
        <v>71</v>
      </c>
      <c r="N2" s="3">
        <f>$C2/C2</f>
        <v>1</v>
      </c>
      <c r="O2" s="3">
        <f>$C2/D2</f>
        <v>0.99398537728141889</v>
      </c>
      <c r="P2" s="3">
        <f>$C2/E2</f>
        <v>1.9800594015496706</v>
      </c>
      <c r="Q2" s="3">
        <f>$C2/F2</f>
        <v>3.7395260455656065</v>
      </c>
      <c r="R2" s="3">
        <f>$C2/G2</f>
        <v>5.6352537434759729</v>
      </c>
      <c r="S2" s="3">
        <f>$C2/H2</f>
        <v>7.5135015330830903</v>
      </c>
      <c r="T2" s="3">
        <f>$C2/I2</f>
        <v>9.9524032564463365</v>
      </c>
      <c r="U2" s="3">
        <f>$C2/J2</f>
        <v>12.390235691231473</v>
      </c>
    </row>
    <row r="3" spans="1:21" ht="15.75" customHeight="1" x14ac:dyDescent="0.15">
      <c r="A3" s="10"/>
      <c r="B3" s="4" t="s">
        <v>70</v>
      </c>
      <c r="C3" s="9">
        <v>25136.764999999999</v>
      </c>
      <c r="D3" s="8">
        <v>23430.789000000001</v>
      </c>
      <c r="E3" s="8">
        <v>11468.7</v>
      </c>
      <c r="F3" s="8">
        <v>6230.6409999999996</v>
      </c>
      <c r="G3" s="8">
        <v>4208.4170000000004</v>
      </c>
      <c r="H3" s="8">
        <v>3241.462</v>
      </c>
      <c r="I3" s="8">
        <v>2386.2139999999999</v>
      </c>
      <c r="J3" s="8">
        <v>1830.4069999999999</v>
      </c>
      <c r="K3" s="10"/>
      <c r="L3" s="10"/>
      <c r="M3" s="4" t="s">
        <v>70</v>
      </c>
      <c r="N3" s="3">
        <f>$C3/C3</f>
        <v>1</v>
      </c>
      <c r="O3" s="3">
        <f>$C3/D3</f>
        <v>1.072809157216174</v>
      </c>
      <c r="P3" s="3">
        <f>$C3/E3</f>
        <v>2.1917710812908173</v>
      </c>
      <c r="Q3" s="3">
        <f>$C3/F3</f>
        <v>4.0343786457926241</v>
      </c>
      <c r="R3" s="3">
        <f>$C3/G3</f>
        <v>5.9729739234491248</v>
      </c>
      <c r="S3" s="3">
        <f>$C3/H3</f>
        <v>7.7547615859757109</v>
      </c>
      <c r="T3" s="3">
        <f>$C3/I3</f>
        <v>10.534162065933735</v>
      </c>
      <c r="U3" s="3">
        <f>$C3/J3</f>
        <v>13.732882905277352</v>
      </c>
    </row>
    <row r="4" spans="1:21" ht="15.75" customHeight="1" x14ac:dyDescent="0.15">
      <c r="A4" s="4"/>
      <c r="B4" s="4"/>
      <c r="K4" s="4"/>
      <c r="L4" s="4"/>
    </row>
    <row r="5" spans="1:21" ht="15.75" customHeight="1" x14ac:dyDescent="0.15">
      <c r="A5" s="4" t="s">
        <v>44</v>
      </c>
      <c r="B5" s="4" t="s">
        <v>9</v>
      </c>
      <c r="C5">
        <v>0</v>
      </c>
      <c r="D5">
        <v>1</v>
      </c>
      <c r="E5">
        <v>2</v>
      </c>
      <c r="F5">
        <v>4</v>
      </c>
      <c r="G5">
        <v>6</v>
      </c>
      <c r="H5">
        <v>8</v>
      </c>
      <c r="I5">
        <v>12</v>
      </c>
      <c r="J5">
        <v>16</v>
      </c>
      <c r="K5" s="4"/>
      <c r="L5" s="4" t="s">
        <v>44</v>
      </c>
      <c r="M5" s="4" t="s">
        <v>9</v>
      </c>
      <c r="N5">
        <v>0</v>
      </c>
      <c r="O5">
        <v>1</v>
      </c>
      <c r="P5">
        <v>2</v>
      </c>
      <c r="Q5">
        <v>4</v>
      </c>
      <c r="R5">
        <v>6</v>
      </c>
      <c r="S5">
        <v>8</v>
      </c>
      <c r="T5">
        <v>12</v>
      </c>
      <c r="U5">
        <v>16</v>
      </c>
    </row>
    <row r="6" spans="1:21" ht="15.75" customHeight="1" x14ac:dyDescent="0.15">
      <c r="B6" s="4" t="s">
        <v>71</v>
      </c>
      <c r="C6" s="8">
        <v>15359.866</v>
      </c>
      <c r="D6" s="8">
        <v>15528.448</v>
      </c>
      <c r="E6" s="8">
        <v>7779.11</v>
      </c>
      <c r="F6" s="8">
        <v>4151.058</v>
      </c>
      <c r="G6" s="8">
        <v>3160.3090000000002</v>
      </c>
      <c r="H6" s="8">
        <v>2150.1089999999999</v>
      </c>
      <c r="I6" s="8">
        <v>1641.838</v>
      </c>
      <c r="J6" s="8">
        <v>1249.076</v>
      </c>
      <c r="M6" s="4" t="s">
        <v>71</v>
      </c>
      <c r="N6" s="3">
        <f>$C6/C6</f>
        <v>1</v>
      </c>
      <c r="O6" s="3">
        <f>$C6/D6</f>
        <v>0.98914366715849511</v>
      </c>
      <c r="P6" s="3">
        <f>$C6/E6</f>
        <v>1.9745017103498987</v>
      </c>
      <c r="Q6" s="3">
        <f>$C6/F6</f>
        <v>3.7002291945812367</v>
      </c>
      <c r="R6" s="3">
        <f>$C6/G6</f>
        <v>4.8602418307830026</v>
      </c>
      <c r="S6" s="3">
        <f>$C6/H6</f>
        <v>7.1437615488331057</v>
      </c>
      <c r="T6" s="3">
        <f>$C6/I6</f>
        <v>9.3552871842410763</v>
      </c>
      <c r="U6" s="3">
        <f>$C6/J6</f>
        <v>12.296982729633745</v>
      </c>
    </row>
    <row r="7" spans="1:21" ht="15.75" customHeight="1" x14ac:dyDescent="0.15">
      <c r="B7" s="4" t="s">
        <v>70</v>
      </c>
      <c r="C7" s="8">
        <v>15359.866</v>
      </c>
      <c r="D7" s="8">
        <v>23430.789000000001</v>
      </c>
      <c r="E7" s="8">
        <v>11468.7</v>
      </c>
      <c r="F7" s="8">
        <v>6230.6409999999996</v>
      </c>
      <c r="G7" s="8">
        <v>4208.4170000000004</v>
      </c>
      <c r="H7" s="8">
        <v>3241.462</v>
      </c>
      <c r="I7" s="8">
        <v>2386.2139999999999</v>
      </c>
      <c r="J7" s="8">
        <v>1830.4069999999999</v>
      </c>
      <c r="M7" s="4" t="s">
        <v>70</v>
      </c>
      <c r="N7" s="3">
        <f>$C7/C7</f>
        <v>1</v>
      </c>
      <c r="O7" s="3">
        <f>$C7/D7</f>
        <v>0.65554198793732466</v>
      </c>
      <c r="P7" s="3">
        <f>$C7/E7</f>
        <v>1.3392857080575826</v>
      </c>
      <c r="Q7" s="3">
        <f>$C7/F7</f>
        <v>2.4652144137336753</v>
      </c>
      <c r="R7" s="3">
        <f>$C7/G7</f>
        <v>3.6497965862223252</v>
      </c>
      <c r="S7" s="3">
        <f>$C7/H7</f>
        <v>4.7385611801094694</v>
      </c>
      <c r="T7" s="3">
        <f>$C7/I7</f>
        <v>6.4369189016576049</v>
      </c>
      <c r="U7" s="3">
        <f>$C7/J7</f>
        <v>8.3915030919352915</v>
      </c>
    </row>
    <row r="8" spans="1:21" ht="15.75" customHeight="1" x14ac:dyDescent="0.15">
      <c r="B8" s="4"/>
    </row>
    <row r="9" spans="1:21" ht="15.75" customHeight="1" x14ac:dyDescent="0.15">
      <c r="A9" s="4" t="s">
        <v>43</v>
      </c>
      <c r="B9" s="4" t="s">
        <v>9</v>
      </c>
      <c r="C9">
        <v>0</v>
      </c>
      <c r="D9">
        <v>1</v>
      </c>
      <c r="E9">
        <v>2</v>
      </c>
      <c r="F9">
        <v>4</v>
      </c>
      <c r="G9">
        <v>6</v>
      </c>
      <c r="H9">
        <v>8</v>
      </c>
      <c r="I9">
        <v>12</v>
      </c>
      <c r="J9">
        <v>16</v>
      </c>
      <c r="K9" s="4"/>
      <c r="L9" s="4" t="s">
        <v>43</v>
      </c>
      <c r="M9" s="4" t="s">
        <v>9</v>
      </c>
      <c r="N9">
        <v>0</v>
      </c>
      <c r="O9">
        <v>1</v>
      </c>
      <c r="P9">
        <v>2</v>
      </c>
      <c r="Q9">
        <v>4</v>
      </c>
      <c r="R9">
        <v>6</v>
      </c>
      <c r="S9">
        <v>8</v>
      </c>
      <c r="T9">
        <v>12</v>
      </c>
      <c r="U9">
        <v>16</v>
      </c>
    </row>
    <row r="10" spans="1:21" ht="15.75" customHeight="1" x14ac:dyDescent="0.15">
      <c r="A10" s="10"/>
      <c r="B10" s="4" t="s">
        <v>71</v>
      </c>
      <c r="C10">
        <v>5788.2219999999998</v>
      </c>
      <c r="D10">
        <v>5926.78</v>
      </c>
      <c r="E10">
        <v>2913.2530000000002</v>
      </c>
      <c r="F10">
        <v>1565.999</v>
      </c>
      <c r="G10">
        <v>1200.3800000000001</v>
      </c>
      <c r="H10">
        <v>832.08600000000001</v>
      </c>
      <c r="I10">
        <v>638.29399999999998</v>
      </c>
      <c r="J10">
        <v>478.04899999999998</v>
      </c>
      <c r="K10" s="10"/>
      <c r="L10" s="10"/>
      <c r="M10" s="4" t="s">
        <v>71</v>
      </c>
      <c r="N10" s="3">
        <f>$C10/C10</f>
        <v>1</v>
      </c>
      <c r="O10" s="3">
        <f>$C10/D10</f>
        <v>0.97662170689649352</v>
      </c>
      <c r="P10" s="3">
        <f>$C10/E10</f>
        <v>1.9868586765378768</v>
      </c>
      <c r="Q10" s="3">
        <f>$C10/F10</f>
        <v>3.6961849911781552</v>
      </c>
      <c r="R10" s="3">
        <f>$C10/G10</f>
        <v>4.8219913693996892</v>
      </c>
      <c r="S10" s="3">
        <f>$C10/H10</f>
        <v>6.9562785577452324</v>
      </c>
      <c r="T10" s="3">
        <f>$C10/I10</f>
        <v>9.0682694808348501</v>
      </c>
      <c r="U10" s="3">
        <f>$C10/J10</f>
        <v>12.108009848362824</v>
      </c>
    </row>
    <row r="11" spans="1:21" ht="15.75" customHeight="1" x14ac:dyDescent="0.15">
      <c r="A11" s="10"/>
      <c r="B11" s="4" t="s">
        <v>70</v>
      </c>
      <c r="C11">
        <v>5788.2219999999998</v>
      </c>
      <c r="D11">
        <v>8807.3040000000001</v>
      </c>
      <c r="E11">
        <v>4287.9269999999997</v>
      </c>
      <c r="F11">
        <v>2414.2179999999998</v>
      </c>
      <c r="G11">
        <v>1805.0219999999999</v>
      </c>
      <c r="H11">
        <v>1163.69</v>
      </c>
      <c r="I11">
        <v>988.96299999999997</v>
      </c>
      <c r="J11">
        <v>691.02099999999996</v>
      </c>
      <c r="K11" s="10"/>
      <c r="L11" s="10"/>
      <c r="M11" s="4" t="s">
        <v>70</v>
      </c>
      <c r="N11" s="3">
        <f>$C11/C11</f>
        <v>1</v>
      </c>
      <c r="O11" s="3">
        <f>$C11/D11</f>
        <v>0.65720701817491478</v>
      </c>
      <c r="P11" s="3">
        <f>$C11/E11</f>
        <v>1.3498881860628691</v>
      </c>
      <c r="Q11" s="3">
        <f>$C11/F11</f>
        <v>2.3975556474187503</v>
      </c>
      <c r="R11" s="3">
        <f>$C11/G11</f>
        <v>3.2067321063122778</v>
      </c>
      <c r="S11" s="3">
        <f>$C11/H11</f>
        <v>4.9740240098307966</v>
      </c>
      <c r="T11" s="3">
        <f>$C11/I11</f>
        <v>5.8528195695895597</v>
      </c>
      <c r="U11" s="3">
        <f>$C11/J11</f>
        <v>8.3763329913273257</v>
      </c>
    </row>
    <row r="12" spans="1:21" ht="15.75" customHeight="1" x14ac:dyDescent="0.15">
      <c r="A12" s="4"/>
      <c r="B12" s="4"/>
      <c r="K12" s="4"/>
      <c r="L12" s="4"/>
    </row>
    <row r="13" spans="1:21" ht="15.75" customHeight="1" x14ac:dyDescent="0.15">
      <c r="A13" s="4" t="s">
        <v>72</v>
      </c>
      <c r="B13" s="4" t="s">
        <v>9</v>
      </c>
      <c r="C13">
        <v>0</v>
      </c>
      <c r="D13">
        <v>1</v>
      </c>
      <c r="E13">
        <v>2</v>
      </c>
      <c r="F13">
        <v>4</v>
      </c>
      <c r="G13">
        <v>6</v>
      </c>
      <c r="H13">
        <v>8</v>
      </c>
      <c r="I13">
        <v>12</v>
      </c>
      <c r="J13">
        <v>16</v>
      </c>
      <c r="K13" s="4"/>
      <c r="L13" s="4" t="s">
        <v>72</v>
      </c>
      <c r="M13" s="4" t="s">
        <v>9</v>
      </c>
      <c r="N13">
        <v>0</v>
      </c>
      <c r="O13">
        <v>1</v>
      </c>
      <c r="P13">
        <v>2</v>
      </c>
      <c r="Q13">
        <v>4</v>
      </c>
      <c r="R13">
        <v>6</v>
      </c>
      <c r="S13">
        <v>8</v>
      </c>
      <c r="T13">
        <v>12</v>
      </c>
      <c r="U13">
        <v>16</v>
      </c>
    </row>
    <row r="14" spans="1:21" ht="15.75" customHeight="1" x14ac:dyDescent="0.15">
      <c r="A14" s="10"/>
      <c r="B14" s="4" t="s">
        <v>71</v>
      </c>
      <c r="C14">
        <v>28762.149000000001</v>
      </c>
      <c r="D14">
        <v>29043.034</v>
      </c>
      <c r="E14">
        <v>14550.319</v>
      </c>
      <c r="F14">
        <v>7678.7349999999997</v>
      </c>
      <c r="G14">
        <v>5142.7719999999999</v>
      </c>
      <c r="H14">
        <v>4141.3890000000001</v>
      </c>
      <c r="I14">
        <v>2901.4639999999999</v>
      </c>
      <c r="J14">
        <v>2332.06</v>
      </c>
      <c r="K14" s="10"/>
      <c r="L14" s="10"/>
      <c r="M14" s="4" t="s">
        <v>71</v>
      </c>
      <c r="N14" s="3">
        <f>$C14/C14</f>
        <v>1</v>
      </c>
      <c r="O14" s="3">
        <f>$C14/D14</f>
        <v>0.99032866194351465</v>
      </c>
      <c r="P14" s="3">
        <f>$C14/E14</f>
        <v>1.9767366612374617</v>
      </c>
      <c r="Q14" s="3">
        <f>$C14/F14</f>
        <v>3.7456884499855776</v>
      </c>
      <c r="R14" s="3">
        <f>$C14/G14</f>
        <v>5.5927326741298273</v>
      </c>
      <c r="S14" s="3">
        <f>$C14/H14</f>
        <v>6.9450488712844898</v>
      </c>
      <c r="T14" s="3">
        <f>$C14/I14</f>
        <v>9.9129780690024081</v>
      </c>
      <c r="U14" s="3">
        <f>$C14/J14</f>
        <v>12.33336577961116</v>
      </c>
    </row>
    <row r="15" spans="1:21" ht="15.75" customHeight="1" x14ac:dyDescent="0.15">
      <c r="A15" s="10"/>
      <c r="B15" s="4" t="s">
        <v>70</v>
      </c>
      <c r="C15">
        <v>28762.149000000001</v>
      </c>
      <c r="D15">
        <v>43882.37</v>
      </c>
      <c r="E15">
        <v>22001.668000000001</v>
      </c>
      <c r="F15">
        <v>11607.995999999999</v>
      </c>
      <c r="G15">
        <v>7750.326</v>
      </c>
      <c r="H15">
        <v>6279.5230000000001</v>
      </c>
      <c r="I15">
        <v>4311.8649999999998</v>
      </c>
      <c r="J15">
        <v>3429.5410000000002</v>
      </c>
      <c r="K15" s="10"/>
      <c r="L15" s="10"/>
      <c r="M15" s="4" t="s">
        <v>70</v>
      </c>
      <c r="N15" s="3">
        <f>$C15/C15</f>
        <v>1</v>
      </c>
      <c r="O15" s="3">
        <f>$C15/D15</f>
        <v>0.65543745700152478</v>
      </c>
      <c r="P15" s="3">
        <f>$C15/E15</f>
        <v>1.3072712941582429</v>
      </c>
      <c r="Q15" s="3">
        <f>$C15/F15</f>
        <v>2.4777876387965678</v>
      </c>
      <c r="R15" s="3">
        <f>$C15/G15</f>
        <v>3.7110889270980345</v>
      </c>
      <c r="S15" s="3">
        <f>$C15/H15</f>
        <v>4.5803079310323414</v>
      </c>
      <c r="T15" s="3">
        <f>$C15/I15</f>
        <v>6.6704660280412309</v>
      </c>
      <c r="U15" s="3">
        <f>$C15/J15</f>
        <v>8.386588467669581</v>
      </c>
    </row>
    <row r="16" spans="1:21" ht="15.75" customHeight="1" x14ac:dyDescent="0.15">
      <c r="A16" s="4"/>
      <c r="B16" s="4"/>
      <c r="K16" s="4"/>
      <c r="L16" s="4"/>
    </row>
    <row r="17" spans="1:21" ht="15.75" customHeight="1" x14ac:dyDescent="0.15">
      <c r="A17" s="4" t="s">
        <v>41</v>
      </c>
      <c r="B17" s="4" t="s">
        <v>9</v>
      </c>
      <c r="C17">
        <v>0</v>
      </c>
      <c r="D17">
        <v>1</v>
      </c>
      <c r="E17">
        <v>2</v>
      </c>
      <c r="F17">
        <v>4</v>
      </c>
      <c r="G17">
        <v>6</v>
      </c>
      <c r="H17">
        <v>8</v>
      </c>
      <c r="I17">
        <v>12</v>
      </c>
      <c r="J17">
        <v>16</v>
      </c>
      <c r="K17" s="4"/>
      <c r="L17" s="4" t="s">
        <v>41</v>
      </c>
      <c r="M17" s="4" t="s">
        <v>9</v>
      </c>
      <c r="N17">
        <v>0</v>
      </c>
      <c r="O17">
        <v>1</v>
      </c>
      <c r="P17">
        <v>2</v>
      </c>
      <c r="Q17">
        <v>4</v>
      </c>
      <c r="R17">
        <v>6</v>
      </c>
      <c r="S17">
        <v>8</v>
      </c>
      <c r="T17">
        <v>12</v>
      </c>
      <c r="U17">
        <v>16</v>
      </c>
    </row>
    <row r="18" spans="1:21" ht="15.75" customHeight="1" x14ac:dyDescent="0.15">
      <c r="B18" s="4" t="s">
        <v>71</v>
      </c>
      <c r="C18">
        <v>21797.58</v>
      </c>
      <c r="D18">
        <v>22039.222000000002</v>
      </c>
      <c r="E18">
        <v>11071.893</v>
      </c>
      <c r="F18">
        <v>5826.8760000000002</v>
      </c>
      <c r="G18">
        <v>3902.5830000000001</v>
      </c>
      <c r="H18">
        <v>2913.7979999999998</v>
      </c>
      <c r="I18">
        <v>2203.3560000000002</v>
      </c>
      <c r="J18">
        <v>1769.299</v>
      </c>
      <c r="M18" s="4" t="s">
        <v>71</v>
      </c>
      <c r="N18" s="3">
        <f>$C18/C18</f>
        <v>1</v>
      </c>
      <c r="O18" s="3">
        <f>$C18/D18</f>
        <v>0.98903581986696265</v>
      </c>
      <c r="P18" s="3">
        <f>$C18/E18</f>
        <v>1.9687310923254047</v>
      </c>
      <c r="Q18" s="3">
        <f>$C18/F18</f>
        <v>3.7408690351399279</v>
      </c>
      <c r="R18" s="3">
        <f>$C18/G18</f>
        <v>5.5854238077703924</v>
      </c>
      <c r="S18" s="3">
        <f>$C18/H18</f>
        <v>7.4808137008811189</v>
      </c>
      <c r="T18" s="3">
        <f>$C18/I18</f>
        <v>9.8928997402144727</v>
      </c>
      <c r="U18" s="3">
        <f>$C18/J18</f>
        <v>12.319896184873219</v>
      </c>
    </row>
    <row r="19" spans="1:21" ht="15.75" customHeight="1" x14ac:dyDescent="0.15">
      <c r="B19" s="4" t="s">
        <v>70</v>
      </c>
      <c r="C19">
        <v>21797.58</v>
      </c>
      <c r="D19">
        <v>33204.271000000001</v>
      </c>
      <c r="E19">
        <v>16719.896000000001</v>
      </c>
      <c r="F19">
        <v>8790.2199999999993</v>
      </c>
      <c r="G19">
        <v>5883.6949999999997</v>
      </c>
      <c r="H19">
        <v>4399.3990000000003</v>
      </c>
      <c r="I19">
        <v>3261.4949999999999</v>
      </c>
      <c r="J19">
        <v>2592.5059999999999</v>
      </c>
      <c r="M19" s="4" t="s">
        <v>70</v>
      </c>
      <c r="N19" s="3">
        <f>$C19/C19</f>
        <v>1</v>
      </c>
      <c r="O19" s="3">
        <f>$C19/D19</f>
        <v>0.65646916325914828</v>
      </c>
      <c r="P19" s="3">
        <f>$C19/E19</f>
        <v>1.3036911234376098</v>
      </c>
      <c r="Q19" s="3">
        <f>$C19/F19</f>
        <v>2.4797536352901295</v>
      </c>
      <c r="R19" s="3">
        <f>$C19/G19</f>
        <v>3.7047433628017772</v>
      </c>
      <c r="S19" s="3">
        <f>$C19/H19</f>
        <v>4.9546722177279214</v>
      </c>
      <c r="T19" s="3">
        <f>$C19/I19</f>
        <v>6.6833093412683455</v>
      </c>
      <c r="U19" s="3">
        <f>$C19/J19</f>
        <v>8.4079188244887391</v>
      </c>
    </row>
    <row r="20" spans="1:21" ht="15.75" customHeight="1" x14ac:dyDescent="0.15">
      <c r="B20" s="4"/>
    </row>
    <row r="21" spans="1:21" ht="15.75" customHeight="1" x14ac:dyDescent="0.15">
      <c r="A21" s="4" t="s">
        <v>40</v>
      </c>
      <c r="B21" s="4" t="s">
        <v>9</v>
      </c>
      <c r="C21">
        <v>0</v>
      </c>
      <c r="D21">
        <v>1</v>
      </c>
      <c r="E21">
        <v>2</v>
      </c>
      <c r="F21">
        <v>4</v>
      </c>
      <c r="G21">
        <v>6</v>
      </c>
      <c r="H21">
        <v>8</v>
      </c>
      <c r="I21">
        <v>12</v>
      </c>
      <c r="J21">
        <v>16</v>
      </c>
      <c r="K21" s="4"/>
      <c r="L21" s="4" t="s">
        <v>40</v>
      </c>
      <c r="M21" s="4" t="s">
        <v>9</v>
      </c>
      <c r="N21">
        <v>0</v>
      </c>
      <c r="O21">
        <v>1</v>
      </c>
      <c r="P21">
        <v>2</v>
      </c>
      <c r="Q21">
        <v>4</v>
      </c>
      <c r="R21">
        <v>6</v>
      </c>
      <c r="S21">
        <v>8</v>
      </c>
      <c r="T21">
        <v>12</v>
      </c>
      <c r="U21">
        <v>16</v>
      </c>
    </row>
    <row r="22" spans="1:21" ht="15.75" customHeight="1" x14ac:dyDescent="0.15">
      <c r="B22" s="4" t="s">
        <v>71</v>
      </c>
      <c r="C22">
        <v>4770.29</v>
      </c>
      <c r="D22">
        <v>5261.0330000000004</v>
      </c>
      <c r="E22">
        <v>2653.2950000000001</v>
      </c>
      <c r="F22">
        <v>1394.71</v>
      </c>
      <c r="G22">
        <v>1089.826</v>
      </c>
      <c r="H22">
        <v>832.90099999999995</v>
      </c>
      <c r="I22">
        <v>698.43899999999996</v>
      </c>
      <c r="J22">
        <v>474.50400000000002</v>
      </c>
      <c r="M22" s="4" t="s">
        <v>71</v>
      </c>
      <c r="N22" s="3">
        <f>$C22/C22</f>
        <v>1</v>
      </c>
      <c r="O22" s="3">
        <f>$C22/D22</f>
        <v>0.90672117053818135</v>
      </c>
      <c r="P22" s="3">
        <f>$C22/E22</f>
        <v>1.7978739642595338</v>
      </c>
      <c r="Q22" s="3">
        <f>$C22/F22</f>
        <v>3.4202737486645969</v>
      </c>
      <c r="R22" s="3">
        <f>$C22/G22</f>
        <v>4.3771115756093177</v>
      </c>
      <c r="S22" s="3">
        <f>$C22/H22</f>
        <v>5.7273193332701009</v>
      </c>
      <c r="T22" s="3">
        <f>$C22/I22</f>
        <v>6.8299307455626046</v>
      </c>
      <c r="U22" s="3">
        <f>$C22/J22</f>
        <v>10.053213460792744</v>
      </c>
    </row>
    <row r="23" spans="1:21" ht="15.75" customHeight="1" x14ac:dyDescent="0.15">
      <c r="B23" s="4" t="s">
        <v>70</v>
      </c>
      <c r="C23">
        <v>4770.29</v>
      </c>
      <c r="D23">
        <v>7524.1750000000002</v>
      </c>
      <c r="E23">
        <v>3630.9580000000001</v>
      </c>
      <c r="F23">
        <v>2042.8910000000001</v>
      </c>
      <c r="G23">
        <v>1673.2750000000001</v>
      </c>
      <c r="H23">
        <v>1152.4179999999999</v>
      </c>
      <c r="I23">
        <v>1136.2950000000001</v>
      </c>
      <c r="J23">
        <v>680.86</v>
      </c>
      <c r="M23" s="4" t="s">
        <v>70</v>
      </c>
      <c r="N23" s="3">
        <f>$C23/C23</f>
        <v>1</v>
      </c>
      <c r="O23" s="3">
        <f>$C23/D23</f>
        <v>0.63399508916259917</v>
      </c>
      <c r="P23" s="3">
        <f>$C23/E23</f>
        <v>1.3137827537525908</v>
      </c>
      <c r="Q23" s="3">
        <f>$C23/F23</f>
        <v>2.3350682929240962</v>
      </c>
      <c r="R23" s="3">
        <f>$C23/G23</f>
        <v>2.8508702992634203</v>
      </c>
      <c r="S23" s="3">
        <f>$C23/H23</f>
        <v>4.1393747754720946</v>
      </c>
      <c r="T23" s="3">
        <f>$C23/I23</f>
        <v>4.1981087657694518</v>
      </c>
      <c r="U23" s="3">
        <f>$C23/J23</f>
        <v>7.0062714801868227</v>
      </c>
    </row>
    <row r="24" spans="1:21" ht="15.75" customHeight="1" x14ac:dyDescent="0.15">
      <c r="B24" s="4"/>
    </row>
    <row r="25" spans="1:21" ht="15.75" customHeight="1" x14ac:dyDescent="0.15">
      <c r="A25" s="4" t="s">
        <v>39</v>
      </c>
      <c r="B25" s="4" t="s">
        <v>9</v>
      </c>
      <c r="C25">
        <v>0</v>
      </c>
      <c r="D25">
        <v>1</v>
      </c>
      <c r="E25">
        <v>2</v>
      </c>
      <c r="F25">
        <v>4</v>
      </c>
      <c r="G25">
        <v>6</v>
      </c>
      <c r="H25">
        <v>8</v>
      </c>
      <c r="I25">
        <v>12</v>
      </c>
      <c r="J25">
        <v>16</v>
      </c>
      <c r="K25" s="4"/>
      <c r="L25" s="4" t="s">
        <v>39</v>
      </c>
      <c r="M25" s="4" t="s">
        <v>9</v>
      </c>
      <c r="N25">
        <v>0</v>
      </c>
      <c r="O25">
        <v>1</v>
      </c>
      <c r="P25">
        <v>2</v>
      </c>
      <c r="Q25">
        <v>4</v>
      </c>
      <c r="R25">
        <v>6</v>
      </c>
      <c r="S25">
        <v>8</v>
      </c>
      <c r="T25">
        <v>12</v>
      </c>
      <c r="U25">
        <v>16</v>
      </c>
    </row>
    <row r="26" spans="1:21" ht="15.75" customHeight="1" x14ac:dyDescent="0.15">
      <c r="A26" s="10"/>
      <c r="B26" s="4" t="s">
        <v>71</v>
      </c>
      <c r="C26">
        <v>29365.118999999999</v>
      </c>
      <c r="D26">
        <v>29686.941999999999</v>
      </c>
      <c r="E26">
        <v>14499.915999999999</v>
      </c>
      <c r="F26">
        <v>7874.76</v>
      </c>
      <c r="G26">
        <v>5274.4380000000001</v>
      </c>
      <c r="H26">
        <v>4097.8339999999998</v>
      </c>
      <c r="I26">
        <v>3080.7689999999998</v>
      </c>
      <c r="J26">
        <v>2374.7730000000001</v>
      </c>
      <c r="K26" s="10"/>
      <c r="L26" s="10"/>
      <c r="M26" s="4" t="s">
        <v>71</v>
      </c>
      <c r="N26" s="3">
        <f>$C26/C26</f>
        <v>1</v>
      </c>
      <c r="O26" s="3">
        <f>$C26/D26</f>
        <v>0.98915944255895405</v>
      </c>
      <c r="P26" s="3">
        <f>$C26/E26</f>
        <v>2.0251923528384577</v>
      </c>
      <c r="Q26" s="3">
        <f>$C26/F26</f>
        <v>3.7290176462520761</v>
      </c>
      <c r="R26" s="3">
        <f>$C26/G26</f>
        <v>5.5674403604706315</v>
      </c>
      <c r="S26" s="3">
        <f>$C26/H26</f>
        <v>7.1660098969357957</v>
      </c>
      <c r="T26" s="3">
        <f>$C26/I26</f>
        <v>9.5317497027527871</v>
      </c>
      <c r="U26" s="3">
        <f>$C26/J26</f>
        <v>12.365442507557564</v>
      </c>
    </row>
    <row r="27" spans="1:21" ht="15.75" customHeight="1" x14ac:dyDescent="0.15">
      <c r="A27" s="10"/>
      <c r="B27" s="4" t="s">
        <v>70</v>
      </c>
      <c r="C27">
        <v>29365.118999999999</v>
      </c>
      <c r="D27">
        <v>44702.786</v>
      </c>
      <c r="E27">
        <v>22413.754000000001</v>
      </c>
      <c r="F27">
        <v>11858.151</v>
      </c>
      <c r="G27">
        <v>7888.0879999999997</v>
      </c>
      <c r="H27">
        <v>6148.7820000000002</v>
      </c>
      <c r="I27">
        <v>4504.4889999999996</v>
      </c>
      <c r="J27">
        <v>3483.8560000000002</v>
      </c>
      <c r="K27" s="10"/>
      <c r="L27" s="10"/>
      <c r="M27" s="4" t="s">
        <v>70</v>
      </c>
      <c r="N27" s="3">
        <f>$C27/C27</f>
        <v>1</v>
      </c>
      <c r="O27" s="3">
        <f>$C27/D27</f>
        <v>0.65689684307371798</v>
      </c>
      <c r="P27" s="3">
        <f>$C27/E27</f>
        <v>1.3101383641490845</v>
      </c>
      <c r="Q27" s="3">
        <f>$C27/F27</f>
        <v>2.4763657504445677</v>
      </c>
      <c r="R27" s="3">
        <f>$C27/G27</f>
        <v>3.7227169625896668</v>
      </c>
      <c r="S27" s="3">
        <f>$C27/H27</f>
        <v>4.7757619313873869</v>
      </c>
      <c r="T27" s="3">
        <f>$C27/I27</f>
        <v>6.5190788566694247</v>
      </c>
      <c r="U27" s="3">
        <f>$C27/J27</f>
        <v>8.4289129631075443</v>
      </c>
    </row>
    <row r="31" spans="1:21" ht="15.75" customHeight="1" x14ac:dyDescent="0.15"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</row>
    <row r="32" spans="1:21" ht="15.75" customHeight="1" x14ac:dyDescent="0.15">
      <c r="M32">
        <v>0.98915944255895405</v>
      </c>
      <c r="N32">
        <v>0.98915944255895405</v>
      </c>
      <c r="O32">
        <v>0.98915944255895405</v>
      </c>
      <c r="P32">
        <v>0.98915944255895405</v>
      </c>
      <c r="Q32">
        <v>0.98915944255895405</v>
      </c>
      <c r="R32">
        <v>0.98915944255895405</v>
      </c>
      <c r="S32">
        <v>0.98915944255895405</v>
      </c>
      <c r="T32">
        <v>0.98915944255895405</v>
      </c>
    </row>
    <row r="33" spans="13:20" ht="15.75" customHeight="1" x14ac:dyDescent="0.15">
      <c r="M33">
        <v>2.0251923528384577</v>
      </c>
      <c r="N33">
        <v>2.0251923528384577</v>
      </c>
      <c r="O33">
        <v>2.0251923528384577</v>
      </c>
      <c r="P33">
        <v>2.0251923528384577</v>
      </c>
      <c r="Q33">
        <v>2.0251923528384577</v>
      </c>
      <c r="R33">
        <v>2.0251923528384577</v>
      </c>
      <c r="S33">
        <v>2.0251923528384577</v>
      </c>
      <c r="T33">
        <v>2.0251923528384577</v>
      </c>
    </row>
    <row r="34" spans="13:20" ht="15.75" customHeight="1" x14ac:dyDescent="0.15">
      <c r="M34">
        <v>3.7290176462520761</v>
      </c>
      <c r="N34">
        <v>3.7290176462520761</v>
      </c>
      <c r="O34">
        <v>3.7290176462520761</v>
      </c>
      <c r="P34">
        <v>3.7290176462520761</v>
      </c>
      <c r="Q34">
        <v>3.7290176462520761</v>
      </c>
      <c r="R34">
        <v>3.7290176462520761</v>
      </c>
      <c r="S34">
        <v>3.7290176462520761</v>
      </c>
      <c r="T34">
        <v>3.7290176462520761</v>
      </c>
    </row>
    <row r="35" spans="13:20" ht="15.75" customHeight="1" x14ac:dyDescent="0.15">
      <c r="M35">
        <v>5.5674403604706315</v>
      </c>
      <c r="N35">
        <v>5.5674403604706315</v>
      </c>
      <c r="O35">
        <v>5.5674403604706315</v>
      </c>
      <c r="P35">
        <v>5.5674403604706315</v>
      </c>
      <c r="Q35">
        <v>5.5674403604706315</v>
      </c>
      <c r="R35">
        <v>5.5674403604706315</v>
      </c>
      <c r="S35">
        <v>5.5674403604706315</v>
      </c>
      <c r="T35">
        <v>5.5674403604706315</v>
      </c>
    </row>
    <row r="36" spans="13:20" ht="15.75" customHeight="1" x14ac:dyDescent="0.15">
      <c r="M36">
        <v>7.1660098969357957</v>
      </c>
      <c r="N36">
        <v>7.1660098969357957</v>
      </c>
      <c r="O36">
        <v>7.1660098969357957</v>
      </c>
      <c r="P36">
        <v>7.1660098969357957</v>
      </c>
      <c r="Q36">
        <v>7.1660098969357957</v>
      </c>
      <c r="R36">
        <v>7.1660098969357957</v>
      </c>
      <c r="S36">
        <v>7.1660098969357957</v>
      </c>
      <c r="T36">
        <v>7.1660098969357957</v>
      </c>
    </row>
    <row r="37" spans="13:20" ht="15.75" customHeight="1" x14ac:dyDescent="0.15">
      <c r="M37">
        <v>9.5317497027527871</v>
      </c>
      <c r="N37">
        <v>9.5317497027527871</v>
      </c>
      <c r="O37">
        <v>9.5317497027527871</v>
      </c>
      <c r="P37">
        <v>9.5317497027527871</v>
      </c>
      <c r="Q37">
        <v>9.5317497027527871</v>
      </c>
      <c r="R37">
        <v>9.5317497027527871</v>
      </c>
      <c r="S37">
        <v>9.5317497027527871</v>
      </c>
      <c r="T37">
        <v>9.5317497027527871</v>
      </c>
    </row>
    <row r="38" spans="13:20" ht="15.75" customHeight="1" x14ac:dyDescent="0.15">
      <c r="M38">
        <v>12.365442507557564</v>
      </c>
      <c r="N38">
        <v>12.365442507557564</v>
      </c>
      <c r="O38">
        <v>12.365442507557564</v>
      </c>
      <c r="P38">
        <v>12.365442507557564</v>
      </c>
      <c r="Q38">
        <v>12.365442507557564</v>
      </c>
      <c r="R38">
        <v>12.365442507557564</v>
      </c>
      <c r="S38">
        <v>12.365442507557564</v>
      </c>
      <c r="T38">
        <v>12.365442507557564</v>
      </c>
    </row>
    <row r="44" spans="13:20" ht="15.75" customHeight="1" x14ac:dyDescent="0.15">
      <c r="N44" s="4" t="s">
        <v>69</v>
      </c>
      <c r="O44" s="4" t="s">
        <v>68</v>
      </c>
      <c r="P44" s="4" t="s">
        <v>67</v>
      </c>
      <c r="Q44" s="4" t="s">
        <v>66</v>
      </c>
      <c r="R44" s="4" t="s">
        <v>65</v>
      </c>
      <c r="S44" s="4" t="s">
        <v>64</v>
      </c>
      <c r="T44" s="4" t="s">
        <v>63</v>
      </c>
    </row>
    <row r="45" spans="13:20" ht="15.75" customHeight="1" x14ac:dyDescent="0.15">
      <c r="M45" s="4">
        <v>1</v>
      </c>
      <c r="N45">
        <v>0.99398537728141889</v>
      </c>
      <c r="O45">
        <v>0.98914366715849511</v>
      </c>
      <c r="P45">
        <v>0.97662170689649352</v>
      </c>
      <c r="Q45">
        <v>0.99032866194351465</v>
      </c>
      <c r="R45">
        <v>0.98903581986696265</v>
      </c>
      <c r="S45">
        <v>0.90672117053818135</v>
      </c>
      <c r="T45">
        <v>0.98915944255895405</v>
      </c>
    </row>
    <row r="46" spans="13:20" ht="15.75" customHeight="1" x14ac:dyDescent="0.15">
      <c r="M46" s="4">
        <v>2</v>
      </c>
      <c r="N46">
        <v>1.9800594015496706</v>
      </c>
      <c r="O46">
        <v>1.9745017103498987</v>
      </c>
      <c r="P46">
        <v>1.9868586765378768</v>
      </c>
      <c r="Q46">
        <v>1.9767366612374617</v>
      </c>
      <c r="R46">
        <v>1.9687310923254047</v>
      </c>
      <c r="S46">
        <v>1.7978739642595338</v>
      </c>
      <c r="T46">
        <v>2.0251923528384577</v>
      </c>
    </row>
    <row r="47" spans="13:20" ht="15.75" customHeight="1" x14ac:dyDescent="0.15">
      <c r="M47" s="4">
        <v>4</v>
      </c>
      <c r="N47">
        <v>3.7395260455656065</v>
      </c>
      <c r="O47">
        <v>3.7002291945812367</v>
      </c>
      <c r="P47">
        <v>3.6961849911781552</v>
      </c>
      <c r="Q47">
        <v>3.7456884499855776</v>
      </c>
      <c r="R47">
        <v>3.7408690351399279</v>
      </c>
      <c r="S47">
        <v>3.4202737486645969</v>
      </c>
      <c r="T47">
        <v>3.7290176462520761</v>
      </c>
    </row>
    <row r="48" spans="13:20" ht="15.75" customHeight="1" x14ac:dyDescent="0.15">
      <c r="M48" s="4">
        <v>6</v>
      </c>
      <c r="N48">
        <v>5.6352537434759729</v>
      </c>
      <c r="O48">
        <v>4.8602418307830026</v>
      </c>
      <c r="P48">
        <v>4.8219913693996892</v>
      </c>
      <c r="Q48">
        <v>5.5927326741298273</v>
      </c>
      <c r="R48">
        <v>5.5854238077703924</v>
      </c>
      <c r="S48">
        <v>4.3771115756093177</v>
      </c>
      <c r="T48">
        <v>5.5674403604706315</v>
      </c>
    </row>
    <row r="49" spans="13:21" ht="15.75" customHeight="1" x14ac:dyDescent="0.15">
      <c r="M49" s="4">
        <v>8</v>
      </c>
      <c r="N49">
        <v>7.5135015330830903</v>
      </c>
      <c r="O49">
        <v>7.1437615488331057</v>
      </c>
      <c r="P49">
        <v>6.9562785577452324</v>
      </c>
      <c r="Q49">
        <v>6.9450488712844898</v>
      </c>
      <c r="R49">
        <v>7.4808137008811189</v>
      </c>
      <c r="S49">
        <v>5.7273193332701009</v>
      </c>
      <c r="T49">
        <v>7.1660098969357957</v>
      </c>
    </row>
    <row r="50" spans="13:21" ht="15.75" customHeight="1" x14ac:dyDescent="0.15">
      <c r="M50" s="4">
        <v>12</v>
      </c>
      <c r="N50">
        <v>9.9524032564463365</v>
      </c>
      <c r="O50">
        <v>9.3552871842410763</v>
      </c>
      <c r="P50">
        <v>9.0682694808348501</v>
      </c>
      <c r="Q50">
        <v>9.9129780690024081</v>
      </c>
      <c r="R50">
        <v>9.8928997402144727</v>
      </c>
      <c r="S50">
        <v>6.8299307455626046</v>
      </c>
      <c r="T50">
        <v>9.5317497027527871</v>
      </c>
    </row>
    <row r="51" spans="13:21" ht="15.75" customHeight="1" x14ac:dyDescent="0.15">
      <c r="M51" s="4">
        <v>16</v>
      </c>
      <c r="N51">
        <v>12.390235691231473</v>
      </c>
      <c r="O51">
        <v>12.296982729633745</v>
      </c>
      <c r="P51">
        <v>12.108009848362824</v>
      </c>
      <c r="Q51">
        <v>12.33336577961116</v>
      </c>
      <c r="R51">
        <v>12.319896184873219</v>
      </c>
      <c r="S51">
        <v>10.053213460792744</v>
      </c>
      <c r="T51">
        <v>12.365442507557564</v>
      </c>
    </row>
    <row r="57" spans="13:21" ht="13" x14ac:dyDescent="0.15"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3:21" ht="13" x14ac:dyDescent="0.15">
      <c r="N58">
        <v>0.65689684307371798</v>
      </c>
      <c r="O58">
        <v>0.65689684307371798</v>
      </c>
      <c r="P58">
        <v>0.65689684307371798</v>
      </c>
      <c r="Q58">
        <v>0.65689684307371798</v>
      </c>
      <c r="R58">
        <v>0.65689684307371798</v>
      </c>
      <c r="S58">
        <v>0.65689684307371798</v>
      </c>
      <c r="T58">
        <v>0.65689684307371798</v>
      </c>
      <c r="U58">
        <v>0.65689684307371798</v>
      </c>
    </row>
    <row r="59" spans="13:21" ht="13" x14ac:dyDescent="0.15">
      <c r="N59">
        <v>1.3101383641490845</v>
      </c>
      <c r="O59">
        <v>1.3101383641490845</v>
      </c>
      <c r="P59">
        <v>1.3101383641490845</v>
      </c>
      <c r="Q59">
        <v>1.3101383641490845</v>
      </c>
      <c r="R59">
        <v>1.3101383641490845</v>
      </c>
      <c r="S59">
        <v>1.3101383641490845</v>
      </c>
      <c r="T59">
        <v>1.3101383641490845</v>
      </c>
      <c r="U59">
        <v>1.3101383641490845</v>
      </c>
    </row>
    <row r="60" spans="13:21" ht="13" x14ac:dyDescent="0.15">
      <c r="N60">
        <v>2.4763657504445677</v>
      </c>
      <c r="O60">
        <v>2.4763657504445677</v>
      </c>
      <c r="P60">
        <v>2.4763657504445677</v>
      </c>
      <c r="Q60">
        <v>2.4763657504445677</v>
      </c>
      <c r="R60">
        <v>2.4763657504445677</v>
      </c>
      <c r="S60">
        <v>2.4763657504445677</v>
      </c>
      <c r="T60">
        <v>2.4763657504445677</v>
      </c>
      <c r="U60">
        <v>2.4763657504445677</v>
      </c>
    </row>
    <row r="61" spans="13:21" ht="13" x14ac:dyDescent="0.15">
      <c r="N61">
        <v>3.7227169625896668</v>
      </c>
      <c r="O61">
        <v>3.7227169625896668</v>
      </c>
      <c r="P61">
        <v>3.7227169625896668</v>
      </c>
      <c r="Q61">
        <v>3.7227169625896668</v>
      </c>
      <c r="R61">
        <v>3.7227169625896668</v>
      </c>
      <c r="S61">
        <v>3.7227169625896668</v>
      </c>
      <c r="T61">
        <v>3.7227169625896668</v>
      </c>
      <c r="U61">
        <v>3.7227169625896668</v>
      </c>
    </row>
    <row r="62" spans="13:21" ht="13" x14ac:dyDescent="0.15">
      <c r="N62">
        <v>4.7757619313873869</v>
      </c>
      <c r="O62">
        <v>4.7757619313873869</v>
      </c>
      <c r="P62">
        <v>4.7757619313873869</v>
      </c>
      <c r="Q62">
        <v>4.7757619313873869</v>
      </c>
      <c r="R62">
        <v>4.7757619313873869</v>
      </c>
      <c r="S62">
        <v>4.7757619313873869</v>
      </c>
      <c r="T62">
        <v>4.7757619313873869</v>
      </c>
      <c r="U62">
        <v>4.7757619313873869</v>
      </c>
    </row>
    <row r="63" spans="13:21" ht="13" x14ac:dyDescent="0.15">
      <c r="N63">
        <v>6.5190788566694247</v>
      </c>
      <c r="O63">
        <v>6.5190788566694247</v>
      </c>
      <c r="P63">
        <v>6.5190788566694247</v>
      </c>
      <c r="Q63">
        <v>6.5190788566694247</v>
      </c>
      <c r="R63">
        <v>6.5190788566694247</v>
      </c>
      <c r="S63">
        <v>6.5190788566694247</v>
      </c>
      <c r="T63">
        <v>6.5190788566694247</v>
      </c>
      <c r="U63">
        <v>6.5190788566694247</v>
      </c>
    </row>
    <row r="64" spans="13:21" ht="13" x14ac:dyDescent="0.15">
      <c r="N64">
        <v>8.4289129631075443</v>
      </c>
      <c r="O64">
        <v>8.4289129631075443</v>
      </c>
      <c r="P64">
        <v>8.4289129631075443</v>
      </c>
      <c r="Q64">
        <v>8.4289129631075443</v>
      </c>
      <c r="R64">
        <v>8.4289129631075443</v>
      </c>
      <c r="S64">
        <v>8.4289129631075443</v>
      </c>
      <c r="T64">
        <v>8.4289129631075443</v>
      </c>
      <c r="U64">
        <v>8.4289129631075443</v>
      </c>
    </row>
    <row r="70" spans="13:20" ht="13" x14ac:dyDescent="0.15">
      <c r="N70" s="4" t="s">
        <v>69</v>
      </c>
      <c r="O70" s="4" t="s">
        <v>68</v>
      </c>
      <c r="P70" s="4" t="s">
        <v>67</v>
      </c>
      <c r="Q70" s="4" t="s">
        <v>66</v>
      </c>
      <c r="R70" s="4" t="s">
        <v>65</v>
      </c>
      <c r="S70" s="4" t="s">
        <v>64</v>
      </c>
      <c r="T70" s="4" t="s">
        <v>63</v>
      </c>
    </row>
    <row r="71" spans="13:20" ht="13" x14ac:dyDescent="0.15">
      <c r="M71" s="4">
        <v>1</v>
      </c>
      <c r="N71">
        <v>1.072809157216174</v>
      </c>
      <c r="O71">
        <v>0.65554198793732466</v>
      </c>
      <c r="P71">
        <v>0.65720701817491478</v>
      </c>
      <c r="Q71">
        <v>0.65543745700152478</v>
      </c>
      <c r="R71">
        <v>0.65646916325914828</v>
      </c>
      <c r="S71">
        <v>0.63399508916259917</v>
      </c>
      <c r="T71">
        <v>0.65689684307371798</v>
      </c>
    </row>
    <row r="72" spans="13:20" ht="13" x14ac:dyDescent="0.15">
      <c r="M72" s="4">
        <v>2</v>
      </c>
      <c r="N72">
        <v>2.1917710812908173</v>
      </c>
      <c r="O72">
        <v>1.3392857080575826</v>
      </c>
      <c r="P72">
        <v>1.3498881860628691</v>
      </c>
      <c r="Q72">
        <v>1.3072712941582429</v>
      </c>
      <c r="R72">
        <v>1.3036911234376098</v>
      </c>
      <c r="S72">
        <v>1.3137827537525908</v>
      </c>
      <c r="T72">
        <v>1.3101383641490845</v>
      </c>
    </row>
    <row r="73" spans="13:20" ht="13" x14ac:dyDescent="0.15">
      <c r="M73" s="4">
        <v>4</v>
      </c>
      <c r="N73">
        <v>4.0343786457926241</v>
      </c>
      <c r="O73">
        <v>2.4652144137336753</v>
      </c>
      <c r="P73">
        <v>2.3975556474187503</v>
      </c>
      <c r="Q73">
        <v>2.4777876387965678</v>
      </c>
      <c r="R73">
        <v>2.4797536352901295</v>
      </c>
      <c r="S73">
        <v>2.3350682929240962</v>
      </c>
      <c r="T73">
        <v>2.4763657504445677</v>
      </c>
    </row>
    <row r="74" spans="13:20" ht="13" x14ac:dyDescent="0.15">
      <c r="M74" s="4">
        <v>6</v>
      </c>
      <c r="N74">
        <v>5.9729739234491248</v>
      </c>
      <c r="O74">
        <v>3.6497965862223252</v>
      </c>
      <c r="P74">
        <v>3.2067321063122778</v>
      </c>
      <c r="Q74">
        <v>3.7110889270980345</v>
      </c>
      <c r="R74">
        <v>3.7047433628017772</v>
      </c>
      <c r="S74">
        <v>2.8508702992634203</v>
      </c>
      <c r="T74">
        <v>3.7227169625896668</v>
      </c>
    </row>
    <row r="75" spans="13:20" ht="13" x14ac:dyDescent="0.15">
      <c r="M75" s="4">
        <v>8</v>
      </c>
      <c r="N75">
        <v>7.7547615859757109</v>
      </c>
      <c r="O75">
        <v>4.7385611801094694</v>
      </c>
      <c r="P75">
        <v>4.9740240098307966</v>
      </c>
      <c r="Q75">
        <v>4.5803079310323414</v>
      </c>
      <c r="R75">
        <v>4.9546722177279214</v>
      </c>
      <c r="S75">
        <v>4.1393747754720946</v>
      </c>
      <c r="T75">
        <v>4.7757619313873869</v>
      </c>
    </row>
    <row r="76" spans="13:20" ht="13" x14ac:dyDescent="0.15">
      <c r="M76" s="4">
        <v>12</v>
      </c>
      <c r="N76">
        <v>10.534162065933735</v>
      </c>
      <c r="O76">
        <v>6.4369189016576049</v>
      </c>
      <c r="P76">
        <v>5.8528195695895597</v>
      </c>
      <c r="Q76">
        <v>6.6704660280412309</v>
      </c>
      <c r="R76">
        <v>6.6833093412683455</v>
      </c>
      <c r="S76">
        <v>4.1981087657694518</v>
      </c>
      <c r="T76">
        <v>6.5190788566694247</v>
      </c>
    </row>
    <row r="77" spans="13:20" ht="13" x14ac:dyDescent="0.15">
      <c r="M77" s="4">
        <v>16</v>
      </c>
      <c r="N77">
        <v>13.732882905277352</v>
      </c>
      <c r="O77">
        <v>8.3915030919352915</v>
      </c>
      <c r="P77">
        <v>8.3763329913273257</v>
      </c>
      <c r="Q77">
        <v>8.386588467669581</v>
      </c>
      <c r="R77">
        <v>8.4079188244887391</v>
      </c>
      <c r="S77">
        <v>7.0062714801868227</v>
      </c>
      <c r="T77">
        <v>8.4289129631075443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DF1A-0DB0-AB4C-98EF-CB7C2923A0D7}">
  <sheetPr>
    <outlinePr summaryBelow="0" summaryRight="0"/>
  </sheetPr>
  <dimension ref="A2:U39"/>
  <sheetViews>
    <sheetView workbookViewId="0"/>
  </sheetViews>
  <sheetFormatPr baseColWidth="10" defaultColWidth="14.5" defaultRowHeight="15.75" customHeight="1" x14ac:dyDescent="0.15"/>
  <sheetData>
    <row r="2" spans="1:21" ht="15.75" customHeight="1" x14ac:dyDescent="0.15">
      <c r="N2" s="3"/>
      <c r="O2" s="3"/>
      <c r="P2" s="3"/>
      <c r="Q2" s="3"/>
      <c r="R2" s="3"/>
      <c r="S2" s="3"/>
      <c r="T2" s="3"/>
      <c r="U2" s="3"/>
    </row>
    <row r="3" spans="1:21" ht="15.75" customHeight="1" x14ac:dyDescent="0.15">
      <c r="N3" s="3"/>
      <c r="O3" s="3"/>
      <c r="P3" s="3"/>
      <c r="Q3" s="3"/>
      <c r="R3" s="3"/>
      <c r="S3" s="3"/>
      <c r="T3" s="3"/>
      <c r="U3" s="3"/>
    </row>
    <row r="5" spans="1:21" ht="15.75" customHeight="1" x14ac:dyDescent="0.15">
      <c r="A5" s="4" t="s">
        <v>9</v>
      </c>
      <c r="B5" s="4">
        <v>1</v>
      </c>
      <c r="C5" s="4">
        <v>2</v>
      </c>
      <c r="D5" s="4">
        <v>4</v>
      </c>
      <c r="E5" s="4">
        <v>6</v>
      </c>
      <c r="F5" s="4">
        <v>8</v>
      </c>
      <c r="G5" s="4">
        <v>12</v>
      </c>
      <c r="H5" s="4">
        <v>16</v>
      </c>
    </row>
    <row r="6" spans="1:21" ht="15.75" customHeight="1" x14ac:dyDescent="0.15">
      <c r="A6" s="4" t="s">
        <v>62</v>
      </c>
      <c r="B6">
        <v>28694.565999999999</v>
      </c>
      <c r="C6">
        <v>13998.999</v>
      </c>
      <c r="D6">
        <v>7600.1180000000004</v>
      </c>
      <c r="E6">
        <v>5067.8370000000004</v>
      </c>
      <c r="F6">
        <v>3989.2559999999999</v>
      </c>
      <c r="G6">
        <v>2897.8609999999999</v>
      </c>
      <c r="H6">
        <v>2340.9920000000002</v>
      </c>
      <c r="I6" s="3"/>
      <c r="J6" s="3"/>
      <c r="K6" s="3"/>
      <c r="L6" s="3"/>
      <c r="M6" s="3"/>
      <c r="N6" s="3"/>
      <c r="O6" s="3"/>
    </row>
    <row r="7" spans="1:21" ht="15.75" customHeight="1" x14ac:dyDescent="0.15">
      <c r="A7" s="4" t="s">
        <v>61</v>
      </c>
      <c r="B7">
        <v>29043.034</v>
      </c>
      <c r="C7">
        <v>14550.319</v>
      </c>
      <c r="D7">
        <v>7678.7349999999997</v>
      </c>
      <c r="E7">
        <v>5142.7719999999999</v>
      </c>
      <c r="F7">
        <v>4141.3890000000001</v>
      </c>
      <c r="G7">
        <v>2901.4639999999999</v>
      </c>
      <c r="H7">
        <v>2332.06</v>
      </c>
      <c r="N7" s="3"/>
      <c r="O7" s="3"/>
      <c r="P7" s="3"/>
      <c r="Q7" s="3"/>
      <c r="R7" s="3"/>
      <c r="S7" s="3"/>
      <c r="T7" s="3"/>
      <c r="U7" s="3"/>
    </row>
    <row r="10" spans="1:21" ht="15.75" customHeight="1" x14ac:dyDescent="0.15">
      <c r="N10" s="3"/>
      <c r="O10" s="3"/>
      <c r="P10" s="3"/>
      <c r="Q10" s="3"/>
      <c r="R10" s="3"/>
      <c r="S10" s="3"/>
      <c r="T10" s="3"/>
      <c r="U10" s="3"/>
    </row>
    <row r="11" spans="1:21" ht="15.75" customHeight="1" x14ac:dyDescent="0.15">
      <c r="N11" s="3"/>
      <c r="O11" s="3"/>
      <c r="P11" s="3"/>
      <c r="Q11" s="3"/>
      <c r="R11" s="3"/>
      <c r="S11" s="3"/>
      <c r="T11" s="3"/>
      <c r="U11" s="3"/>
    </row>
    <row r="14" spans="1:21" ht="15.75" customHeight="1" x14ac:dyDescent="0.15">
      <c r="N14" s="3"/>
      <c r="O14" s="3"/>
      <c r="P14" s="3"/>
      <c r="Q14" s="3"/>
      <c r="R14" s="3"/>
      <c r="S14" s="3"/>
      <c r="T14" s="3"/>
      <c r="U14" s="3"/>
    </row>
    <row r="15" spans="1:21" ht="15.75" customHeight="1" x14ac:dyDescent="0.15">
      <c r="N15" s="3"/>
      <c r="O15" s="3"/>
      <c r="P15" s="3"/>
      <c r="Q15" s="3"/>
      <c r="R15" s="3"/>
      <c r="S15" s="3"/>
      <c r="T15" s="3"/>
      <c r="U15" s="3"/>
    </row>
    <row r="18" spans="1:21" ht="15.75" customHeight="1" x14ac:dyDescent="0.15">
      <c r="N18" s="3"/>
      <c r="O18" s="3"/>
      <c r="P18" s="3"/>
      <c r="Q18" s="3"/>
      <c r="R18" s="3"/>
      <c r="S18" s="3"/>
      <c r="T18" s="3"/>
      <c r="U18" s="3"/>
    </row>
    <row r="19" spans="1:21" ht="15.75" customHeight="1" x14ac:dyDescent="0.15">
      <c r="N19" s="3"/>
      <c r="O19" s="3"/>
      <c r="P19" s="3"/>
      <c r="Q19" s="3"/>
      <c r="R19" s="3"/>
      <c r="S19" s="3"/>
      <c r="T19" s="3"/>
      <c r="U19" s="3"/>
    </row>
    <row r="22" spans="1:21" ht="15.75" customHeight="1" x14ac:dyDescent="0.15">
      <c r="N22" s="3"/>
      <c r="O22" s="3"/>
      <c r="P22" s="3"/>
      <c r="Q22" s="3"/>
      <c r="R22" s="3"/>
      <c r="S22" s="3"/>
      <c r="T22" s="3"/>
      <c r="U22" s="3"/>
    </row>
    <row r="23" spans="1:21" ht="15.75" customHeight="1" x14ac:dyDescent="0.15">
      <c r="N23" s="3"/>
      <c r="O23" s="3"/>
      <c r="P23" s="3"/>
      <c r="Q23" s="3"/>
      <c r="R23" s="3"/>
      <c r="S23" s="3"/>
      <c r="T23" s="3"/>
      <c r="U23" s="3"/>
    </row>
    <row r="26" spans="1:21" ht="15.75" customHeight="1" x14ac:dyDescent="0.15">
      <c r="N26" s="3"/>
      <c r="O26" s="3"/>
      <c r="P26" s="3"/>
      <c r="Q26" s="3"/>
      <c r="R26" s="3"/>
      <c r="S26" s="3"/>
      <c r="T26" s="3"/>
      <c r="U26" s="3"/>
    </row>
    <row r="27" spans="1:21" ht="15.75" customHeight="1" x14ac:dyDescent="0.15">
      <c r="N27" s="3"/>
      <c r="O27" s="3"/>
      <c r="P27" s="3"/>
      <c r="Q27" s="3"/>
      <c r="R27" s="3"/>
      <c r="S27" s="3"/>
      <c r="T27" s="3"/>
      <c r="U27" s="3"/>
    </row>
    <row r="30" spans="1:21" ht="15.75" customHeight="1" x14ac:dyDescent="0.15">
      <c r="A30" s="4" t="s">
        <v>57</v>
      </c>
      <c r="B30" s="4">
        <v>0</v>
      </c>
      <c r="C30" s="4">
        <v>1</v>
      </c>
      <c r="D30" s="4">
        <v>2</v>
      </c>
      <c r="E30" s="4">
        <v>3</v>
      </c>
      <c r="F30" s="4">
        <v>4</v>
      </c>
      <c r="G30" s="4">
        <v>5</v>
      </c>
      <c r="H30" s="4">
        <v>6</v>
      </c>
    </row>
    <row r="31" spans="1:21" ht="15.75" customHeight="1" x14ac:dyDescent="0.15">
      <c r="A31" s="4" t="s">
        <v>60</v>
      </c>
      <c r="B31">
        <v>25087.685000000001</v>
      </c>
      <c r="C31">
        <v>15329.956</v>
      </c>
      <c r="D31">
        <v>5738.47</v>
      </c>
      <c r="E31">
        <v>28702.947</v>
      </c>
      <c r="F31">
        <v>21736.312000000002</v>
      </c>
      <c r="G31">
        <v>4744.8450000000003</v>
      </c>
      <c r="H31">
        <v>29290.519</v>
      </c>
    </row>
    <row r="32" spans="1:21" ht="15.75" customHeight="1" x14ac:dyDescent="0.15">
      <c r="A32" s="4" t="s">
        <v>59</v>
      </c>
      <c r="B32" s="9">
        <v>25136.764999999999</v>
      </c>
      <c r="C32" s="8">
        <v>15359.866</v>
      </c>
      <c r="D32">
        <v>5788.2219999999998</v>
      </c>
      <c r="E32">
        <v>28762.149000000001</v>
      </c>
      <c r="F32">
        <v>21797.58</v>
      </c>
      <c r="G32">
        <v>4770.29</v>
      </c>
      <c r="H32">
        <v>29365.118999999999</v>
      </c>
    </row>
    <row r="33" spans="1:8" ht="15.75" customHeight="1" x14ac:dyDescent="0.15">
      <c r="A33" s="4" t="s">
        <v>58</v>
      </c>
      <c r="B33">
        <f>B32-B31</f>
        <v>49.079999999998108</v>
      </c>
      <c r="C33">
        <f>C32-C31</f>
        <v>29.909999999999854</v>
      </c>
      <c r="D33">
        <f>D32-D31</f>
        <v>49.751999999999498</v>
      </c>
      <c r="E33">
        <f>E32-E31</f>
        <v>59.202000000001135</v>
      </c>
      <c r="F33">
        <f>F32-F31</f>
        <v>61.268000000000029</v>
      </c>
      <c r="G33">
        <f>G32-G31</f>
        <v>25.444999999999709</v>
      </c>
      <c r="H33">
        <f>H32-H31</f>
        <v>74.599999999998545</v>
      </c>
    </row>
    <row r="34" spans="1:8" ht="15.75" customHeight="1" x14ac:dyDescent="0.15">
      <c r="B34">
        <f>B33/B31*100</f>
        <v>0.19563383389100314</v>
      </c>
      <c r="C34">
        <f>C33/C31*100</f>
        <v>0.19510819209135274</v>
      </c>
      <c r="D34">
        <f>D33/D31*100</f>
        <v>0.86699067870006274</v>
      </c>
      <c r="E34">
        <f>E33/E31*100</f>
        <v>0.20625756651399293</v>
      </c>
      <c r="F34">
        <f>F33/F31*100</f>
        <v>0.28186934379668466</v>
      </c>
      <c r="G34">
        <f>G33/G31*100</f>
        <v>0.53626620047651097</v>
      </c>
      <c r="H34">
        <f>H33/H31*100</f>
        <v>0.25468992201878887</v>
      </c>
    </row>
    <row r="36" spans="1:8" ht="15.75" customHeight="1" x14ac:dyDescent="0.15">
      <c r="A36" s="4" t="s">
        <v>57</v>
      </c>
      <c r="B36" s="4">
        <v>0</v>
      </c>
      <c r="C36" s="4">
        <v>1</v>
      </c>
      <c r="D36" s="4">
        <v>2</v>
      </c>
      <c r="E36" s="4">
        <v>3</v>
      </c>
      <c r="F36" s="4">
        <v>4</v>
      </c>
      <c r="G36" s="4">
        <v>5</v>
      </c>
      <c r="H36" s="4">
        <v>6</v>
      </c>
    </row>
    <row r="37" spans="1:8" ht="15.75" customHeight="1" x14ac:dyDescent="0.15">
      <c r="A37" s="4" t="s">
        <v>56</v>
      </c>
      <c r="B37">
        <v>25084.886999999999</v>
      </c>
      <c r="C37">
        <v>15328.779</v>
      </c>
      <c r="D37">
        <v>5742.7669999999998</v>
      </c>
      <c r="E37">
        <v>28694.565999999999</v>
      </c>
      <c r="F37">
        <v>21738.173999999999</v>
      </c>
      <c r="G37">
        <v>4732.7669999999998</v>
      </c>
      <c r="H37">
        <v>29294.444</v>
      </c>
    </row>
    <row r="38" spans="1:8" ht="15.75" customHeight="1" x14ac:dyDescent="0.15">
      <c r="A38" s="4" t="s">
        <v>55</v>
      </c>
      <c r="B38" s="9">
        <v>25288.867999999999</v>
      </c>
      <c r="C38" s="8">
        <v>15528.448</v>
      </c>
      <c r="D38">
        <v>5926.78</v>
      </c>
      <c r="E38">
        <v>29043.034</v>
      </c>
      <c r="F38">
        <v>22039.222000000002</v>
      </c>
      <c r="G38" s="4">
        <v>5261.0330000000004</v>
      </c>
      <c r="H38">
        <v>29686.941999999999</v>
      </c>
    </row>
    <row r="39" spans="1:8" ht="15.75" customHeight="1" x14ac:dyDescent="0.15">
      <c r="A39" s="4" t="s">
        <v>54</v>
      </c>
      <c r="B39">
        <f>B38-B37</f>
        <v>203.98099999999977</v>
      </c>
      <c r="C39">
        <f>C38-C37</f>
        <v>199.66899999999987</v>
      </c>
      <c r="D39">
        <f>D38-D37</f>
        <v>184.01299999999992</v>
      </c>
      <c r="E39">
        <f>E38-E37</f>
        <v>348.46800000000076</v>
      </c>
      <c r="F39">
        <f>F38-F37</f>
        <v>301.0480000000025</v>
      </c>
      <c r="G39">
        <f>G38-G37</f>
        <v>528.26600000000053</v>
      </c>
      <c r="H39">
        <f>H38-H37</f>
        <v>392.49799999999959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4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16.83203125" customWidth="1"/>
  </cols>
  <sheetData>
    <row r="1" spans="1:18" ht="15.75" customHeight="1" x14ac:dyDescent="0.15">
      <c r="A1" s="1" t="s">
        <v>1</v>
      </c>
      <c r="B1" s="1"/>
    </row>
    <row r="2" spans="1:18" ht="15.75" customHeight="1" x14ac:dyDescent="0.15">
      <c r="A2" s="1">
        <v>1024</v>
      </c>
      <c r="B2" s="1"/>
    </row>
    <row r="3" spans="1:18" ht="15.75" customHeight="1" x14ac:dyDescent="0.15">
      <c r="A3" s="1" t="s">
        <v>6</v>
      </c>
      <c r="B3" s="1">
        <v>0</v>
      </c>
      <c r="C3" s="1">
        <v>1</v>
      </c>
      <c r="D3" s="1">
        <v>2</v>
      </c>
      <c r="E3" s="1">
        <v>4</v>
      </c>
      <c r="F3" s="1">
        <v>6</v>
      </c>
      <c r="G3" s="1">
        <v>8</v>
      </c>
      <c r="H3" s="1">
        <v>12</v>
      </c>
      <c r="I3" s="1">
        <v>16</v>
      </c>
      <c r="K3" s="1">
        <v>0</v>
      </c>
      <c r="L3" s="1">
        <v>1</v>
      </c>
      <c r="M3" s="1">
        <v>2</v>
      </c>
      <c r="N3" s="1">
        <v>4</v>
      </c>
      <c r="O3" s="1">
        <v>6</v>
      </c>
      <c r="P3" s="1">
        <v>8</v>
      </c>
      <c r="Q3" s="1">
        <v>12</v>
      </c>
      <c r="R3" s="1">
        <v>16</v>
      </c>
    </row>
    <row r="4" spans="1:18" ht="15.75" customHeight="1" x14ac:dyDescent="0.15">
      <c r="A4" s="1" t="s">
        <v>7</v>
      </c>
      <c r="B4" s="1">
        <v>1938.1880000000001</v>
      </c>
      <c r="C4" s="1">
        <v>1944.7719999999999</v>
      </c>
      <c r="D4" s="1">
        <v>990.47299999999996</v>
      </c>
      <c r="E4" s="1">
        <v>535.43399999999997</v>
      </c>
      <c r="F4" s="1">
        <v>357.44400000000002</v>
      </c>
      <c r="G4" s="1">
        <v>304.45400000000001</v>
      </c>
      <c r="H4" s="1">
        <v>362.13200000000001</v>
      </c>
      <c r="I4" s="1">
        <v>285.66000000000003</v>
      </c>
      <c r="K4" s="1" t="s">
        <v>8</v>
      </c>
      <c r="L4" s="3">
        <f t="shared" ref="L4:R4" si="0">$B$4/C4</f>
        <v>0.99661451316658212</v>
      </c>
      <c r="M4" s="3">
        <f t="shared" si="0"/>
        <v>1.9568307263297438</v>
      </c>
      <c r="N4" s="3">
        <f t="shared" si="0"/>
        <v>3.6198448361516085</v>
      </c>
      <c r="O4" s="3">
        <f t="shared" si="0"/>
        <v>5.4223542708787953</v>
      </c>
      <c r="P4" s="3">
        <f t="shared" si="0"/>
        <v>6.3661111366577545</v>
      </c>
      <c r="Q4" s="3">
        <f t="shared" si="0"/>
        <v>5.3521588812919045</v>
      </c>
      <c r="R4" s="3">
        <f t="shared" si="0"/>
        <v>6.7849471399565919</v>
      </c>
    </row>
    <row r="5" spans="1:18" ht="15.75" customHeight="1" x14ac:dyDescent="0.15">
      <c r="A5" s="1" t="s">
        <v>13</v>
      </c>
      <c r="B5" s="1">
        <v>1938.1880000000001</v>
      </c>
      <c r="C5" s="1">
        <v>1944.607</v>
      </c>
      <c r="D5" s="1">
        <v>979.48599999999999</v>
      </c>
      <c r="E5" s="1">
        <v>532.35299999999995</v>
      </c>
      <c r="F5" s="1">
        <v>355.99099999999999</v>
      </c>
      <c r="G5" s="1">
        <v>297.78899999999999</v>
      </c>
      <c r="H5" s="1">
        <v>362.11099999999999</v>
      </c>
      <c r="I5" s="1">
        <v>280.28500000000003</v>
      </c>
      <c r="K5" s="1" t="s">
        <v>14</v>
      </c>
      <c r="L5" s="3">
        <f t="shared" ref="L5:R5" si="1">$B$5/C5</f>
        <v>0.99669907595725005</v>
      </c>
      <c r="M5" s="3">
        <f t="shared" si="1"/>
        <v>1.9787807074322656</v>
      </c>
      <c r="N5" s="3">
        <f t="shared" si="1"/>
        <v>3.6407947358237864</v>
      </c>
      <c r="O5" s="3">
        <f t="shared" si="1"/>
        <v>5.4444859561056322</v>
      </c>
      <c r="P5" s="3">
        <f t="shared" si="1"/>
        <v>6.5085950119044025</v>
      </c>
      <c r="Q5" s="3">
        <f t="shared" si="1"/>
        <v>5.352469270472314</v>
      </c>
      <c r="R5" s="3">
        <f t="shared" si="1"/>
        <v>6.9150614553044223</v>
      </c>
    </row>
    <row r="7" spans="1:18" ht="15.75" customHeight="1" x14ac:dyDescent="0.15">
      <c r="A7" s="1">
        <v>2048</v>
      </c>
      <c r="B7" s="1"/>
      <c r="C7" s="1"/>
      <c r="D7" s="1"/>
      <c r="E7" s="1"/>
      <c r="F7" s="1"/>
      <c r="G7" s="1"/>
      <c r="H7" s="1"/>
      <c r="I7" s="1"/>
    </row>
    <row r="8" spans="1:18" ht="15.75" customHeight="1" x14ac:dyDescent="0.15">
      <c r="A8" s="1" t="s">
        <v>6</v>
      </c>
      <c r="B8" s="1">
        <v>0</v>
      </c>
      <c r="C8" s="1">
        <v>1</v>
      </c>
      <c r="D8" s="1">
        <v>2</v>
      </c>
      <c r="E8" s="1">
        <v>4</v>
      </c>
      <c r="F8" s="1">
        <v>6</v>
      </c>
      <c r="G8" s="1">
        <v>8</v>
      </c>
      <c r="H8" s="1">
        <v>12</v>
      </c>
      <c r="I8" s="1">
        <v>16</v>
      </c>
      <c r="K8" s="1">
        <v>0</v>
      </c>
      <c r="L8" s="1">
        <v>1</v>
      </c>
      <c r="M8" s="1">
        <v>2</v>
      </c>
      <c r="N8" s="1">
        <v>4</v>
      </c>
      <c r="O8" s="1">
        <v>6</v>
      </c>
      <c r="P8" s="1">
        <v>8</v>
      </c>
      <c r="Q8" s="1">
        <v>12</v>
      </c>
      <c r="R8" s="1">
        <v>16</v>
      </c>
    </row>
    <row r="9" spans="1:18" ht="15.75" customHeight="1" x14ac:dyDescent="0.15">
      <c r="A9" s="1" t="s">
        <v>7</v>
      </c>
      <c r="B9" s="1">
        <v>15509.540999999999</v>
      </c>
      <c r="C9" s="1">
        <v>17222.489000000001</v>
      </c>
      <c r="D9" s="1">
        <v>8682.9869999999992</v>
      </c>
      <c r="E9" s="1">
        <v>4500.299</v>
      </c>
      <c r="F9" s="1">
        <v>3145.6770000000001</v>
      </c>
      <c r="G9" s="1">
        <v>2277.6019999999999</v>
      </c>
      <c r="H9" s="1">
        <v>2864.491</v>
      </c>
      <c r="I9" s="1">
        <v>2264.2130000000002</v>
      </c>
      <c r="K9" s="1" t="s">
        <v>8</v>
      </c>
      <c r="L9" s="3">
        <f t="shared" ref="L9:R9" si="2">$B$9/C9</f>
        <v>0.90054004389261033</v>
      </c>
      <c r="M9" s="3">
        <f t="shared" si="2"/>
        <v>1.7861988046279467</v>
      </c>
      <c r="N9" s="3">
        <f t="shared" si="2"/>
        <v>3.4463356768072519</v>
      </c>
      <c r="O9" s="3">
        <f t="shared" si="2"/>
        <v>4.9304302380695786</v>
      </c>
      <c r="P9" s="3">
        <f t="shared" si="2"/>
        <v>6.8095922817068129</v>
      </c>
      <c r="Q9" s="3">
        <f t="shared" si="2"/>
        <v>5.4144142886118338</v>
      </c>
      <c r="R9" s="3">
        <f t="shared" si="2"/>
        <v>6.8498595317666657</v>
      </c>
    </row>
    <row r="10" spans="1:18" ht="15.75" customHeight="1" x14ac:dyDescent="0.15">
      <c r="A10" s="1" t="s">
        <v>13</v>
      </c>
      <c r="B10" s="1">
        <v>15509.540999999999</v>
      </c>
      <c r="C10" s="1">
        <v>17222.489000000001</v>
      </c>
      <c r="D10" s="1">
        <v>8682.9869999999992</v>
      </c>
      <c r="E10" s="1">
        <v>4500.299</v>
      </c>
      <c r="F10" s="1">
        <v>3145.6770000000001</v>
      </c>
      <c r="G10" s="1">
        <v>2257.1030000000001</v>
      </c>
      <c r="H10" s="1">
        <v>2864.491</v>
      </c>
      <c r="I10" s="1">
        <v>2263.4960000000001</v>
      </c>
      <c r="K10" s="1" t="s">
        <v>14</v>
      </c>
      <c r="L10" s="3">
        <f t="shared" ref="L10:R10" si="3">$B$10/C10</f>
        <v>0.90054004389261033</v>
      </c>
      <c r="M10" s="3">
        <f t="shared" si="3"/>
        <v>1.7861988046279467</v>
      </c>
      <c r="N10" s="3">
        <f t="shared" si="3"/>
        <v>3.4463356768072519</v>
      </c>
      <c r="O10" s="3">
        <f t="shared" si="3"/>
        <v>4.9304302380695786</v>
      </c>
      <c r="P10" s="3">
        <f t="shared" si="3"/>
        <v>6.8714369703110574</v>
      </c>
      <c r="Q10" s="3">
        <f t="shared" si="3"/>
        <v>5.4144142886118338</v>
      </c>
      <c r="R10" s="3">
        <f t="shared" si="3"/>
        <v>6.8520293386867035</v>
      </c>
    </row>
    <row r="13" spans="1:18" ht="15.75" customHeight="1" x14ac:dyDescent="0.15">
      <c r="A13" s="1" t="s">
        <v>15</v>
      </c>
      <c r="B13" s="1"/>
    </row>
    <row r="14" spans="1:18" ht="15.75" customHeight="1" x14ac:dyDescent="0.15">
      <c r="A14" s="1">
        <v>1024</v>
      </c>
      <c r="B14" s="1"/>
    </row>
    <row r="15" spans="1:18" ht="15.75" customHeight="1" x14ac:dyDescent="0.15">
      <c r="A15" s="1" t="s">
        <v>6</v>
      </c>
      <c r="B15" s="1">
        <v>0</v>
      </c>
      <c r="C15" s="1">
        <v>1</v>
      </c>
      <c r="D15" s="1">
        <v>2</v>
      </c>
      <c r="E15" s="1">
        <v>4</v>
      </c>
      <c r="F15" s="1">
        <v>6</v>
      </c>
      <c r="G15" s="1">
        <v>8</v>
      </c>
      <c r="H15" s="1">
        <v>12</v>
      </c>
      <c r="I15" s="1">
        <v>16</v>
      </c>
      <c r="K15" s="1">
        <v>0</v>
      </c>
      <c r="L15" s="1">
        <v>1</v>
      </c>
      <c r="M15" s="1">
        <v>2</v>
      </c>
      <c r="N15" s="1">
        <v>4</v>
      </c>
      <c r="O15" s="1">
        <v>6</v>
      </c>
      <c r="P15" s="1">
        <v>8</v>
      </c>
      <c r="Q15" s="1">
        <v>12</v>
      </c>
      <c r="R15" s="1">
        <v>16</v>
      </c>
    </row>
    <row r="16" spans="1:18" ht="15.75" customHeight="1" x14ac:dyDescent="0.15">
      <c r="A16" s="1" t="s">
        <v>7</v>
      </c>
      <c r="B16" s="1">
        <v>2035.808</v>
      </c>
      <c r="C16" s="1">
        <v>2067.096</v>
      </c>
      <c r="D16" s="1">
        <v>1052.5740000000001</v>
      </c>
      <c r="E16" s="1">
        <v>537.80799999999999</v>
      </c>
      <c r="F16" s="1">
        <v>435.411</v>
      </c>
      <c r="G16" s="1">
        <v>360.15100000000001</v>
      </c>
      <c r="H16" s="1">
        <v>272.392</v>
      </c>
      <c r="I16" s="1">
        <v>265.24599999999998</v>
      </c>
      <c r="K16" s="1" t="s">
        <v>16</v>
      </c>
      <c r="L16" s="3">
        <f t="shared" ref="L16:R16" si="4">$B$16/C16</f>
        <v>0.98486378958693743</v>
      </c>
      <c r="M16" s="3">
        <f t="shared" si="4"/>
        <v>1.934123396549791</v>
      </c>
      <c r="N16" s="3">
        <f t="shared" si="4"/>
        <v>3.7853806562936958</v>
      </c>
      <c r="O16" s="3">
        <f t="shared" si="4"/>
        <v>4.6756007542299116</v>
      </c>
      <c r="P16" s="3">
        <f t="shared" si="4"/>
        <v>5.6526512490594225</v>
      </c>
      <c r="Q16" s="3">
        <f t="shared" si="4"/>
        <v>7.4738171458779998</v>
      </c>
      <c r="R16" s="3">
        <f t="shared" si="4"/>
        <v>7.6751694653265279</v>
      </c>
    </row>
    <row r="18" spans="1:18" ht="15.75" customHeight="1" x14ac:dyDescent="0.15">
      <c r="A18" s="1">
        <v>2048</v>
      </c>
      <c r="B18" s="1"/>
    </row>
    <row r="19" spans="1:18" ht="15.75" customHeight="1" x14ac:dyDescent="0.15">
      <c r="A19" s="1" t="s">
        <v>6</v>
      </c>
      <c r="B19" s="1">
        <v>0</v>
      </c>
      <c r="C19" s="1">
        <v>1</v>
      </c>
      <c r="D19" s="1">
        <v>2</v>
      </c>
      <c r="E19" s="1">
        <v>4</v>
      </c>
      <c r="F19" s="1">
        <v>6</v>
      </c>
      <c r="G19" s="1">
        <v>8</v>
      </c>
      <c r="H19" s="1">
        <v>12</v>
      </c>
      <c r="I19" s="1">
        <v>16</v>
      </c>
      <c r="K19" s="1">
        <v>0</v>
      </c>
      <c r="L19" s="1">
        <v>1</v>
      </c>
      <c r="M19" s="1">
        <v>2</v>
      </c>
      <c r="N19" s="1">
        <v>4</v>
      </c>
      <c r="O19" s="1">
        <v>6</v>
      </c>
      <c r="P19" s="1">
        <v>8</v>
      </c>
      <c r="Q19" s="1">
        <v>12</v>
      </c>
      <c r="R19" s="1">
        <v>16</v>
      </c>
    </row>
    <row r="20" spans="1:18" ht="15.75" customHeight="1" x14ac:dyDescent="0.15">
      <c r="A20" s="1" t="s">
        <v>7</v>
      </c>
      <c r="B20" s="1">
        <v>16277.066000000001</v>
      </c>
      <c r="C20" s="1">
        <v>16430.236000000001</v>
      </c>
      <c r="D20" s="1">
        <v>8319.5529999999999</v>
      </c>
      <c r="E20" s="1">
        <v>4404.9620000000004</v>
      </c>
      <c r="F20" s="1">
        <v>2929.9229999999998</v>
      </c>
      <c r="G20" s="1">
        <v>2501.674</v>
      </c>
      <c r="H20" s="1">
        <v>2168.788</v>
      </c>
      <c r="I20" s="1">
        <v>2149.0970000000002</v>
      </c>
      <c r="K20" s="1" t="s">
        <v>16</v>
      </c>
      <c r="L20" s="3">
        <f t="shared" ref="L20:R20" si="5">$B$20/C20</f>
        <v>0.99067755326216855</v>
      </c>
      <c r="M20" s="3">
        <f t="shared" si="5"/>
        <v>1.9564832389432463</v>
      </c>
      <c r="N20" s="3">
        <f t="shared" si="5"/>
        <v>3.6951660422950297</v>
      </c>
      <c r="O20" s="3">
        <f t="shared" si="5"/>
        <v>5.5554586246805808</v>
      </c>
      <c r="P20" s="3">
        <f t="shared" si="5"/>
        <v>6.506469667910368</v>
      </c>
      <c r="Q20" s="3">
        <f t="shared" si="5"/>
        <v>7.5051438868160467</v>
      </c>
      <c r="R20" s="3">
        <f t="shared" si="5"/>
        <v>7.5739094140469225</v>
      </c>
    </row>
    <row r="24" spans="1:18" ht="15.75" customHeight="1" x14ac:dyDescent="0.15">
      <c r="A24" s="1" t="s">
        <v>6</v>
      </c>
      <c r="B24" s="1">
        <v>0</v>
      </c>
      <c r="C24" s="1">
        <v>1</v>
      </c>
      <c r="D24" s="1">
        <v>2</v>
      </c>
      <c r="E24" s="1">
        <v>4</v>
      </c>
      <c r="F24" s="1">
        <v>6</v>
      </c>
      <c r="G24" s="1">
        <v>8</v>
      </c>
      <c r="H24" s="1">
        <v>12</v>
      </c>
      <c r="I24" s="1">
        <v>16</v>
      </c>
    </row>
    <row r="25" spans="1:18" ht="15.75" customHeight="1" x14ac:dyDescent="0.15">
      <c r="A25" s="1" t="s">
        <v>17</v>
      </c>
      <c r="B25" s="3">
        <f t="shared" ref="B25:I25" si="6">(B16-MIN(B4:B5)) / B16 * 100</f>
        <v>4.7951476760087344</v>
      </c>
      <c r="C25" s="3">
        <f t="shared" si="6"/>
        <v>5.9256560895091486</v>
      </c>
      <c r="D25" s="3">
        <f t="shared" si="6"/>
        <v>6.9437398225683014</v>
      </c>
      <c r="E25" s="3">
        <f t="shared" si="6"/>
        <v>1.0143025020081593</v>
      </c>
      <c r="F25" s="3">
        <f t="shared" si="6"/>
        <v>18.240237384907594</v>
      </c>
      <c r="G25" s="3">
        <f t="shared" si="6"/>
        <v>17.315514881258146</v>
      </c>
      <c r="H25" s="3">
        <f t="shared" si="6"/>
        <v>-32.937457781432641</v>
      </c>
      <c r="I25" s="3">
        <f t="shared" si="6"/>
        <v>-5.6698310247845569</v>
      </c>
    </row>
    <row r="26" spans="1:18" ht="15.75" customHeight="1" x14ac:dyDescent="0.15">
      <c r="A26" s="1" t="s">
        <v>18</v>
      </c>
      <c r="B26" s="3">
        <f t="shared" ref="B26:I26" si="7">(B20-MIN(B9:B10)) / B20 * 100</f>
        <v>4.7153768375701208</v>
      </c>
      <c r="C26" s="3">
        <f t="shared" si="7"/>
        <v>-4.8219209997957462</v>
      </c>
      <c r="D26" s="3">
        <f t="shared" si="7"/>
        <v>-4.3684318135842064</v>
      </c>
      <c r="E26" s="3">
        <f t="shared" si="7"/>
        <v>-2.164309249432788</v>
      </c>
      <c r="F26" s="3">
        <f t="shared" si="7"/>
        <v>-7.3638112673950946</v>
      </c>
      <c r="G26" s="3">
        <f t="shared" si="7"/>
        <v>9.7762937936757517</v>
      </c>
      <c r="H26" s="3">
        <f t="shared" si="7"/>
        <v>-32.07796243800685</v>
      </c>
      <c r="I26" s="3">
        <f t="shared" si="7"/>
        <v>-5.3231194310912855</v>
      </c>
    </row>
    <row r="32" spans="1:18" ht="15.75" customHeight="1" x14ac:dyDescent="0.15">
      <c r="B32" s="1" t="s">
        <v>19</v>
      </c>
      <c r="C32" s="1" t="s">
        <v>21</v>
      </c>
    </row>
    <row r="33" spans="1:3" ht="15.75" customHeight="1" x14ac:dyDescent="0.15">
      <c r="A33" s="1">
        <v>1024</v>
      </c>
      <c r="B33" s="1">
        <v>1938.1880000000001</v>
      </c>
      <c r="C33" s="1">
        <v>2035.808</v>
      </c>
    </row>
    <row r="34" spans="1:3" ht="15.75" customHeight="1" x14ac:dyDescent="0.15">
      <c r="A34" s="1">
        <v>2048</v>
      </c>
      <c r="B34" s="1">
        <v>15509.540999999999</v>
      </c>
      <c r="C34" s="1">
        <v>16277.066000000001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>
      <selection activeCell="G13" sqref="G13"/>
    </sheetView>
  </sheetViews>
  <sheetFormatPr baseColWidth="10" defaultColWidth="14.5" defaultRowHeight="15.75" customHeight="1" x14ac:dyDescent="0.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8" max="8" width="18.1640625" customWidth="1"/>
  </cols>
  <sheetData>
    <row r="1" spans="1:8" ht="15.75" customHeight="1" x14ac:dyDescent="0.15">
      <c r="A1" s="1"/>
      <c r="B1" s="1"/>
      <c r="C1" s="1"/>
      <c r="D1" s="1"/>
      <c r="E1" s="1" t="s">
        <v>2</v>
      </c>
      <c r="F1" s="1" t="s">
        <v>3</v>
      </c>
      <c r="G1" s="1" t="s">
        <v>4</v>
      </c>
      <c r="H1" s="1" t="s">
        <v>5</v>
      </c>
    </row>
    <row r="2" spans="1:8" ht="15.75" customHeight="1" x14ac:dyDescent="0.15">
      <c r="A2" s="1">
        <v>1</v>
      </c>
      <c r="B2" s="1">
        <v>1000000</v>
      </c>
      <c r="C2" s="2">
        <v>133</v>
      </c>
      <c r="D2" s="2">
        <v>34</v>
      </c>
      <c r="E2" s="1">
        <v>150</v>
      </c>
      <c r="F2" s="1">
        <v>37</v>
      </c>
      <c r="G2" s="1">
        <f t="shared" ref="G2:H2" si="0">C:C/E:E</f>
        <v>0.88666666666666671</v>
      </c>
      <c r="H2">
        <f t="shared" si="0"/>
        <v>0.91891891891891897</v>
      </c>
    </row>
    <row r="3" spans="1:8" ht="15.75" customHeight="1" x14ac:dyDescent="0.15">
      <c r="A3" s="1">
        <v>1</v>
      </c>
      <c r="B3" s="1">
        <v>10000000</v>
      </c>
      <c r="C3" s="2">
        <v>925</v>
      </c>
      <c r="D3" s="2">
        <v>395</v>
      </c>
      <c r="E3" s="1">
        <v>1158</v>
      </c>
      <c r="F3" s="1">
        <v>381</v>
      </c>
      <c r="G3" s="1">
        <f t="shared" ref="G3:H3" si="1">C:C/E:E</f>
        <v>0.79879101899827287</v>
      </c>
      <c r="H3">
        <f t="shared" si="1"/>
        <v>1.0367454068241471</v>
      </c>
    </row>
    <row r="4" spans="1:8" ht="15.75" customHeight="1" x14ac:dyDescent="0.15">
      <c r="A4" s="1">
        <v>1</v>
      </c>
      <c r="B4" s="1">
        <v>100000000</v>
      </c>
      <c r="C4" s="2">
        <v>10908</v>
      </c>
      <c r="D4" s="2">
        <v>3611</v>
      </c>
      <c r="E4" s="1">
        <v>11236</v>
      </c>
      <c r="F4" s="1">
        <v>3733</v>
      </c>
      <c r="G4" s="1">
        <f t="shared" ref="G4:H4" si="2">C:C/E:E</f>
        <v>0.97080811676753298</v>
      </c>
      <c r="H4">
        <f t="shared" si="2"/>
        <v>0.96731851058130192</v>
      </c>
    </row>
    <row r="5" spans="1:8" ht="15.75" customHeight="1" x14ac:dyDescent="0.15">
      <c r="A5" s="1">
        <v>2</v>
      </c>
      <c r="B5" s="1">
        <v>1000000</v>
      </c>
      <c r="C5" s="2">
        <v>133</v>
      </c>
      <c r="D5" s="2">
        <v>34</v>
      </c>
      <c r="E5" s="1">
        <v>93</v>
      </c>
      <c r="F5" s="1">
        <v>31</v>
      </c>
      <c r="G5" s="1">
        <f t="shared" ref="G5:H5" si="3">C:C/E:E</f>
        <v>1.4301075268817205</v>
      </c>
      <c r="H5">
        <f t="shared" si="3"/>
        <v>1.096774193548387</v>
      </c>
    </row>
    <row r="6" spans="1:8" ht="15.75" customHeight="1" x14ac:dyDescent="0.15">
      <c r="A6" s="1">
        <v>2</v>
      </c>
      <c r="B6" s="1">
        <v>10000000</v>
      </c>
      <c r="C6" s="2">
        <v>925</v>
      </c>
      <c r="D6" s="2">
        <v>395</v>
      </c>
      <c r="E6" s="1">
        <v>619</v>
      </c>
      <c r="F6" s="1">
        <v>245</v>
      </c>
      <c r="G6" s="1">
        <f t="shared" ref="G6:H6" si="4">C:C/E:E</f>
        <v>1.494345718901454</v>
      </c>
      <c r="H6">
        <f t="shared" si="4"/>
        <v>1.6122448979591837</v>
      </c>
    </row>
    <row r="7" spans="1:8" ht="15.75" customHeight="1" x14ac:dyDescent="0.15">
      <c r="A7" s="1">
        <v>2</v>
      </c>
      <c r="B7" s="1">
        <v>100000000</v>
      </c>
      <c r="C7" s="2">
        <v>10908</v>
      </c>
      <c r="D7" s="2">
        <v>3611</v>
      </c>
      <c r="E7" s="1">
        <v>5582</v>
      </c>
      <c r="F7" s="1">
        <v>1985</v>
      </c>
      <c r="G7" s="1">
        <f t="shared" ref="G7:H7" si="5">C:C/E:E</f>
        <v>1.9541383016839842</v>
      </c>
      <c r="H7">
        <f t="shared" si="5"/>
        <v>1.8191435768261965</v>
      </c>
    </row>
    <row r="8" spans="1:8" ht="15.75" customHeight="1" x14ac:dyDescent="0.15">
      <c r="A8" s="1">
        <v>4</v>
      </c>
      <c r="B8" s="1">
        <v>1000000</v>
      </c>
      <c r="C8" s="2">
        <v>133</v>
      </c>
      <c r="D8" s="2">
        <v>34</v>
      </c>
      <c r="E8" s="1">
        <v>39</v>
      </c>
      <c r="F8" s="1">
        <v>19</v>
      </c>
      <c r="G8" s="1">
        <f t="shared" ref="G8:H8" si="6">C:C/E:E</f>
        <v>3.4102564102564101</v>
      </c>
      <c r="H8">
        <f t="shared" si="6"/>
        <v>1.7894736842105263</v>
      </c>
    </row>
    <row r="9" spans="1:8" ht="15.75" customHeight="1" x14ac:dyDescent="0.15">
      <c r="A9" s="1">
        <v>4</v>
      </c>
      <c r="B9" s="1">
        <v>10000000</v>
      </c>
      <c r="C9" s="2">
        <v>925</v>
      </c>
      <c r="D9" s="2">
        <v>395</v>
      </c>
      <c r="E9" s="1">
        <v>351</v>
      </c>
      <c r="F9" s="1">
        <v>151</v>
      </c>
      <c r="G9" s="1">
        <f t="shared" ref="G9:H9" si="7">C:C/E:E</f>
        <v>2.6353276353276351</v>
      </c>
      <c r="H9">
        <f t="shared" si="7"/>
        <v>2.6158940397350992</v>
      </c>
    </row>
    <row r="10" spans="1:8" ht="15.75" customHeight="1" x14ac:dyDescent="0.15">
      <c r="A10" s="1">
        <v>4</v>
      </c>
      <c r="B10" s="1">
        <v>100000000</v>
      </c>
      <c r="C10" s="2">
        <v>10908</v>
      </c>
      <c r="D10" s="2">
        <v>3611</v>
      </c>
      <c r="E10" s="1">
        <v>3144</v>
      </c>
      <c r="F10" s="1">
        <v>1213</v>
      </c>
      <c r="G10" s="1">
        <f t="shared" ref="G10:H10" si="8">C:C/E:E</f>
        <v>3.4694656488549618</v>
      </c>
      <c r="H10">
        <f t="shared" si="8"/>
        <v>2.9769167353668591</v>
      </c>
    </row>
    <row r="11" spans="1:8" ht="15.75" customHeight="1" x14ac:dyDescent="0.15">
      <c r="A11" s="1">
        <v>6</v>
      </c>
      <c r="B11" s="1">
        <v>1000000</v>
      </c>
      <c r="C11" s="2">
        <v>133</v>
      </c>
      <c r="D11" s="2">
        <v>34</v>
      </c>
      <c r="E11" s="1">
        <v>21</v>
      </c>
      <c r="F11" s="1">
        <v>10</v>
      </c>
      <c r="G11" s="1">
        <f t="shared" ref="G11:H11" si="9">C:C/E:E</f>
        <v>6.333333333333333</v>
      </c>
      <c r="H11">
        <f t="shared" si="9"/>
        <v>3.4</v>
      </c>
    </row>
    <row r="12" spans="1:8" ht="15.75" customHeight="1" x14ac:dyDescent="0.15">
      <c r="A12" s="1">
        <v>6</v>
      </c>
      <c r="B12" s="1">
        <v>10000000</v>
      </c>
      <c r="C12" s="2">
        <v>925</v>
      </c>
      <c r="D12" s="2">
        <v>395</v>
      </c>
      <c r="E12" s="1">
        <v>253</v>
      </c>
      <c r="F12" s="1">
        <v>128</v>
      </c>
      <c r="G12" s="1">
        <f t="shared" ref="G12:H12" si="10">C:C/E:E</f>
        <v>3.6561264822134389</v>
      </c>
      <c r="H12">
        <f t="shared" si="10"/>
        <v>3.0859375</v>
      </c>
    </row>
    <row r="13" spans="1:8" ht="15.75" customHeight="1" x14ac:dyDescent="0.15">
      <c r="A13" s="1">
        <v>6</v>
      </c>
      <c r="B13" s="1">
        <v>100000000</v>
      </c>
      <c r="C13" s="2">
        <v>10908</v>
      </c>
      <c r="D13" s="2">
        <v>3611</v>
      </c>
      <c r="E13" s="1">
        <v>2127</v>
      </c>
      <c r="F13" s="1">
        <v>938</v>
      </c>
      <c r="G13" s="1">
        <f t="shared" ref="G13:H13" si="11">C:C/E:E</f>
        <v>5.1283497884344147</v>
      </c>
      <c r="H13">
        <f t="shared" si="11"/>
        <v>3.8496801705756929</v>
      </c>
    </row>
    <row r="14" spans="1:8" ht="15.75" customHeight="1" x14ac:dyDescent="0.15">
      <c r="A14" s="1">
        <v>8</v>
      </c>
      <c r="B14" s="1">
        <v>1000000</v>
      </c>
      <c r="C14" s="2">
        <v>133</v>
      </c>
      <c r="D14" s="2">
        <v>34</v>
      </c>
      <c r="E14" s="1">
        <v>15</v>
      </c>
      <c r="F14" s="1">
        <v>6</v>
      </c>
      <c r="G14" s="1">
        <f t="shared" ref="G14:H14" si="12">C:C/E:E</f>
        <v>8.8666666666666671</v>
      </c>
      <c r="H14">
        <f t="shared" si="12"/>
        <v>5.666666666666667</v>
      </c>
    </row>
    <row r="15" spans="1:8" ht="15.75" customHeight="1" x14ac:dyDescent="0.15">
      <c r="A15" s="1">
        <v>8</v>
      </c>
      <c r="B15" s="1">
        <v>10000000</v>
      </c>
      <c r="C15" s="2">
        <v>925</v>
      </c>
      <c r="D15" s="2">
        <v>395</v>
      </c>
      <c r="E15" s="1">
        <v>181</v>
      </c>
      <c r="F15" s="1">
        <v>92</v>
      </c>
      <c r="G15" s="1">
        <f t="shared" ref="G15:H15" si="13">C:C/E:E</f>
        <v>5.1104972375690609</v>
      </c>
      <c r="H15">
        <f t="shared" si="13"/>
        <v>4.2934782608695654</v>
      </c>
    </row>
    <row r="16" spans="1:8" ht="15.75" customHeight="1" x14ac:dyDescent="0.15">
      <c r="A16" s="1">
        <v>8</v>
      </c>
      <c r="B16" s="1">
        <v>100000000</v>
      </c>
      <c r="C16" s="2">
        <v>10908</v>
      </c>
      <c r="D16" s="2">
        <v>3611</v>
      </c>
      <c r="E16" s="1">
        <v>1834</v>
      </c>
      <c r="F16" s="1">
        <v>835</v>
      </c>
      <c r="G16" s="1">
        <f t="shared" ref="G16:H16" si="14">C:C/E:E</f>
        <v>5.9476553980370772</v>
      </c>
      <c r="H16">
        <f t="shared" si="14"/>
        <v>4.3245508982035927</v>
      </c>
    </row>
    <row r="17" spans="1:11" ht="15.75" customHeight="1" x14ac:dyDescent="0.15">
      <c r="A17" s="1">
        <v>12</v>
      </c>
      <c r="B17" s="1">
        <v>1000000</v>
      </c>
      <c r="C17" s="2">
        <v>133</v>
      </c>
      <c r="D17" s="2">
        <v>34</v>
      </c>
      <c r="E17" s="1">
        <v>11</v>
      </c>
      <c r="F17" s="1">
        <v>5</v>
      </c>
      <c r="G17" s="1">
        <f t="shared" ref="G17:H17" si="15">C:C/E:E</f>
        <v>12.090909090909092</v>
      </c>
      <c r="H17">
        <f t="shared" si="15"/>
        <v>6.8</v>
      </c>
    </row>
    <row r="18" spans="1:11" ht="15.75" customHeight="1" x14ac:dyDescent="0.15">
      <c r="A18" s="1">
        <v>12</v>
      </c>
      <c r="B18" s="1">
        <v>10000000</v>
      </c>
      <c r="C18" s="2">
        <v>925</v>
      </c>
      <c r="D18" s="2">
        <v>395</v>
      </c>
      <c r="E18" s="1">
        <v>139</v>
      </c>
      <c r="F18" s="1">
        <v>74</v>
      </c>
      <c r="G18" s="1">
        <f t="shared" ref="G18:H18" si="16">C:C/E:E</f>
        <v>6.6546762589928061</v>
      </c>
      <c r="H18">
        <f t="shared" si="16"/>
        <v>5.3378378378378377</v>
      </c>
    </row>
    <row r="19" spans="1:11" ht="15.75" customHeight="1" x14ac:dyDescent="0.15">
      <c r="A19" s="1">
        <v>12</v>
      </c>
      <c r="B19" s="1">
        <v>100000000</v>
      </c>
      <c r="C19" s="2">
        <v>10908</v>
      </c>
      <c r="D19" s="2">
        <v>3611</v>
      </c>
      <c r="E19" s="1">
        <v>1380</v>
      </c>
      <c r="F19" s="1">
        <v>775</v>
      </c>
      <c r="G19" s="1">
        <f t="shared" ref="G19:H19" si="17">C:C/E:E</f>
        <v>7.9043478260869566</v>
      </c>
      <c r="H19">
        <f t="shared" si="17"/>
        <v>4.6593548387096773</v>
      </c>
    </row>
    <row r="20" spans="1:11" ht="15.75" customHeight="1" x14ac:dyDescent="0.15">
      <c r="A20" s="1">
        <v>16</v>
      </c>
      <c r="B20" s="1">
        <v>1000000</v>
      </c>
      <c r="C20" s="2">
        <v>133</v>
      </c>
      <c r="D20" s="2">
        <v>34</v>
      </c>
      <c r="E20" s="1">
        <v>10</v>
      </c>
      <c r="F20" s="1">
        <v>5</v>
      </c>
      <c r="G20" s="1">
        <f t="shared" ref="G20:H20" si="18">C:C/E:E</f>
        <v>13.3</v>
      </c>
      <c r="H20">
        <f t="shared" si="18"/>
        <v>6.8</v>
      </c>
    </row>
    <row r="21" spans="1:11" ht="15.75" customHeight="1" x14ac:dyDescent="0.15">
      <c r="A21" s="1">
        <v>16</v>
      </c>
      <c r="B21" s="1">
        <v>10000000</v>
      </c>
      <c r="C21" s="2">
        <v>925</v>
      </c>
      <c r="D21" s="2">
        <v>395</v>
      </c>
      <c r="E21" s="1">
        <v>125</v>
      </c>
      <c r="F21" s="1">
        <v>82</v>
      </c>
      <c r="G21" s="1">
        <f t="shared" ref="G21:H21" si="19">C:C/E:E</f>
        <v>7.4</v>
      </c>
      <c r="H21">
        <f t="shared" si="19"/>
        <v>4.8170731707317076</v>
      </c>
    </row>
    <row r="22" spans="1:11" ht="15.75" customHeight="1" x14ac:dyDescent="0.15">
      <c r="A22" s="1">
        <v>16</v>
      </c>
      <c r="B22" s="1">
        <v>100000000</v>
      </c>
      <c r="C22" s="2">
        <v>10908</v>
      </c>
      <c r="D22" s="2">
        <v>3611</v>
      </c>
      <c r="E22" s="1">
        <v>1226</v>
      </c>
      <c r="F22" s="1">
        <v>684</v>
      </c>
      <c r="G22" s="1">
        <f t="shared" ref="G22:H22" si="20">C:C/E:E</f>
        <v>8.8972267536704734</v>
      </c>
      <c r="H22">
        <f t="shared" si="20"/>
        <v>5.2792397660818713</v>
      </c>
    </row>
    <row r="25" spans="1:11" ht="15.75" customHeight="1" x14ac:dyDescent="0.15">
      <c r="B25" s="2"/>
      <c r="C25" s="2"/>
      <c r="D25" s="2"/>
      <c r="E25" s="2"/>
      <c r="F25" s="2"/>
      <c r="G25" s="2"/>
      <c r="H25" s="2"/>
      <c r="I25" s="2"/>
      <c r="J25" s="2"/>
      <c r="K25" s="2" t="s">
        <v>20</v>
      </c>
    </row>
    <row r="26" spans="1:11" ht="15.75" customHeight="1" x14ac:dyDescent="0.15">
      <c r="D26" s="2"/>
      <c r="E26" s="2"/>
      <c r="F26" s="2"/>
      <c r="G26" s="2"/>
      <c r="H26" s="2"/>
      <c r="I26" s="2"/>
      <c r="J26" s="2"/>
      <c r="K26" s="2" t="s">
        <v>20</v>
      </c>
    </row>
    <row r="27" spans="1:11" ht="15.75" customHeight="1" x14ac:dyDescent="0.15">
      <c r="D27" s="2"/>
      <c r="E27" s="2"/>
      <c r="F27" s="2"/>
      <c r="G27" s="2"/>
      <c r="H27" s="2"/>
      <c r="I27" s="2"/>
      <c r="J27" s="2"/>
      <c r="K27" s="2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4"/>
  <sheetViews>
    <sheetView workbookViewId="0"/>
  </sheetViews>
  <sheetFormatPr baseColWidth="10" defaultColWidth="14.5" defaultRowHeight="15.75" customHeight="1" x14ac:dyDescent="0.15"/>
  <cols>
    <col min="8" max="8" width="17.5" customWidth="1"/>
  </cols>
  <sheetData>
    <row r="1" spans="1:9" ht="15.75" customHeight="1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9" ht="15.75" customHeight="1" x14ac:dyDescent="0.15">
      <c r="A2" s="2"/>
      <c r="B2" s="2"/>
      <c r="C2" s="2"/>
      <c r="D2" s="2"/>
      <c r="E2" s="2"/>
      <c r="F2" s="2"/>
      <c r="G2" s="2"/>
      <c r="H2" s="2"/>
    </row>
    <row r="3" spans="1:9" ht="15.75" customHeight="1" x14ac:dyDescent="0.15">
      <c r="A3" s="2" t="s">
        <v>9</v>
      </c>
      <c r="B3" s="2" t="s">
        <v>10</v>
      </c>
      <c r="C3" s="2"/>
      <c r="D3" s="2"/>
      <c r="E3" s="2"/>
      <c r="F3" s="2"/>
      <c r="G3" s="2"/>
      <c r="H3" s="2" t="s">
        <v>11</v>
      </c>
      <c r="I3" s="1" t="s">
        <v>12</v>
      </c>
    </row>
    <row r="4" spans="1:9" ht="15.75" customHeight="1" x14ac:dyDescent="0.15">
      <c r="A4" s="2">
        <v>1</v>
      </c>
      <c r="B4" s="2">
        <v>1000000</v>
      </c>
      <c r="C4" s="2">
        <v>63.463999999999999</v>
      </c>
      <c r="D4" s="2">
        <v>57.828000000000003</v>
      </c>
      <c r="E4" s="2">
        <v>59.652999999999999</v>
      </c>
      <c r="F4" s="2">
        <v>59.98</v>
      </c>
      <c r="G4" s="2"/>
      <c r="H4" s="2">
        <f t="shared" ref="H4:I4" si="0">C:C/E:E</f>
        <v>1.0638861415184484</v>
      </c>
      <c r="I4">
        <f t="shared" si="0"/>
        <v>0.96412137379126384</v>
      </c>
    </row>
    <row r="5" spans="1:9" ht="15.75" customHeight="1" x14ac:dyDescent="0.15">
      <c r="A5" s="2">
        <v>1</v>
      </c>
      <c r="B5" s="2">
        <v>10000000</v>
      </c>
      <c r="C5" s="2">
        <v>738.05499999999995</v>
      </c>
      <c r="D5" s="2">
        <v>703.63099999999997</v>
      </c>
      <c r="E5" s="2">
        <v>715.77700000000004</v>
      </c>
      <c r="F5" s="2">
        <v>707.97199999999998</v>
      </c>
      <c r="G5" s="2"/>
      <c r="H5" s="2">
        <f t="shared" ref="H5:I5" si="1">C:C/E:E</f>
        <v>1.0311242188558725</v>
      </c>
      <c r="I5">
        <f t="shared" si="1"/>
        <v>0.99386840157520351</v>
      </c>
    </row>
    <row r="6" spans="1:9" ht="15.75" customHeight="1" x14ac:dyDescent="0.15">
      <c r="A6" s="2">
        <v>1</v>
      </c>
      <c r="B6" s="2">
        <v>100000000</v>
      </c>
      <c r="C6" s="2">
        <v>8467.6229999999996</v>
      </c>
      <c r="D6" s="2">
        <v>7851.0519999999997</v>
      </c>
      <c r="E6" s="2">
        <v>8271.44</v>
      </c>
      <c r="F6" s="2">
        <v>8083.82</v>
      </c>
      <c r="G6" s="2"/>
      <c r="H6" s="2">
        <f t="shared" ref="H6:I6" si="2">C:C/E:E</f>
        <v>1.0237181192150338</v>
      </c>
      <c r="I6">
        <f t="shared" si="2"/>
        <v>0.97120569235831578</v>
      </c>
    </row>
    <row r="7" spans="1:9" ht="15.75" customHeight="1" x14ac:dyDescent="0.15">
      <c r="A7" s="2">
        <v>2</v>
      </c>
      <c r="B7" s="2">
        <v>1000000</v>
      </c>
      <c r="C7" s="2">
        <v>65.248999999999995</v>
      </c>
      <c r="D7" s="2">
        <v>59.804000000000002</v>
      </c>
      <c r="E7" s="2">
        <v>67.343000000000004</v>
      </c>
      <c r="F7" s="2">
        <v>53.948999999999998</v>
      </c>
      <c r="G7" s="2"/>
      <c r="H7" s="2">
        <f t="shared" ref="H7:I7" si="3">C:C/E:E</f>
        <v>0.96890545416747087</v>
      </c>
      <c r="I7">
        <f t="shared" si="3"/>
        <v>1.108528424993976</v>
      </c>
    </row>
    <row r="8" spans="1:9" ht="15.75" customHeight="1" x14ac:dyDescent="0.15">
      <c r="A8" s="2">
        <v>2</v>
      </c>
      <c r="B8" s="2">
        <v>10000000</v>
      </c>
      <c r="C8" s="2">
        <v>740.26499999999999</v>
      </c>
      <c r="D8" s="2">
        <v>674.29200000000003</v>
      </c>
      <c r="E8" s="2">
        <v>411.29300000000001</v>
      </c>
      <c r="F8" s="2">
        <v>445.78100000000001</v>
      </c>
      <c r="G8" s="2"/>
      <c r="H8" s="2">
        <f t="shared" ref="H8:I8" si="4">C:C/E:E</f>
        <v>1.7998482833405869</v>
      </c>
      <c r="I8">
        <f t="shared" si="4"/>
        <v>1.5126082089635944</v>
      </c>
    </row>
    <row r="9" spans="1:9" ht="15.75" customHeight="1" x14ac:dyDescent="0.15">
      <c r="A9" s="2">
        <v>2</v>
      </c>
      <c r="B9" s="2">
        <v>100000000</v>
      </c>
      <c r="C9" s="2">
        <v>8436.8430000000008</v>
      </c>
      <c r="D9" s="2">
        <v>7778.777</v>
      </c>
      <c r="E9" s="2">
        <v>3548.3020000000001</v>
      </c>
      <c r="F9" s="2">
        <v>4301.0169999999998</v>
      </c>
      <c r="G9" s="2"/>
      <c r="H9" s="2">
        <f t="shared" ref="H9:I9" si="5">C:C/E:E</f>
        <v>2.3777127764209474</v>
      </c>
      <c r="I9">
        <f t="shared" si="5"/>
        <v>1.8085901543751164</v>
      </c>
    </row>
    <row r="10" spans="1:9" ht="15.75" customHeight="1" x14ac:dyDescent="0.15">
      <c r="A10" s="2">
        <v>4</v>
      </c>
      <c r="B10" s="2">
        <v>1000000</v>
      </c>
      <c r="C10" s="2">
        <v>64.772999999999996</v>
      </c>
      <c r="D10" s="2">
        <v>59.371000000000002</v>
      </c>
      <c r="E10" s="2">
        <v>37.857999999999997</v>
      </c>
      <c r="F10" s="2">
        <v>33.472999999999999</v>
      </c>
      <c r="G10" s="2"/>
      <c r="H10" s="2">
        <f t="shared" ref="H10:I10" si="6">C:C/E:E</f>
        <v>1.7109461672565904</v>
      </c>
      <c r="I10">
        <f t="shared" si="6"/>
        <v>1.7736982045230485</v>
      </c>
    </row>
    <row r="11" spans="1:9" ht="15.75" customHeight="1" x14ac:dyDescent="0.15">
      <c r="A11" s="2">
        <v>4</v>
      </c>
      <c r="B11" s="2">
        <v>10000000</v>
      </c>
      <c r="C11" s="2">
        <v>725.81299999999999</v>
      </c>
      <c r="D11" s="2">
        <v>681.75300000000004</v>
      </c>
      <c r="E11" s="2">
        <v>252.124</v>
      </c>
      <c r="F11" s="2">
        <v>250.01499999999999</v>
      </c>
      <c r="G11" s="2"/>
      <c r="H11" s="2">
        <f t="shared" ref="H11:I11" si="7">C:C/E:E</f>
        <v>2.8787937681458331</v>
      </c>
      <c r="I11">
        <f t="shared" si="7"/>
        <v>2.7268483890966544</v>
      </c>
    </row>
    <row r="12" spans="1:9" ht="15.75" customHeight="1" x14ac:dyDescent="0.15">
      <c r="A12" s="2">
        <v>4</v>
      </c>
      <c r="B12" s="2">
        <v>100000000</v>
      </c>
      <c r="C12" s="2">
        <v>8360.4660000000003</v>
      </c>
      <c r="D12" s="2">
        <v>7925.2349999999997</v>
      </c>
      <c r="E12" s="2">
        <v>2052.8519999999999</v>
      </c>
      <c r="F12" s="2">
        <v>2353.0709999999999</v>
      </c>
      <c r="G12" s="2"/>
      <c r="H12" s="2">
        <f t="shared" ref="H12:I12" si="8">C:C/E:E</f>
        <v>4.072610202781302</v>
      </c>
      <c r="I12">
        <f t="shared" si="8"/>
        <v>3.3680390434457776</v>
      </c>
    </row>
    <row r="13" spans="1:9" ht="15.75" customHeight="1" x14ac:dyDescent="0.15">
      <c r="A13" s="2">
        <v>6</v>
      </c>
      <c r="B13" s="2">
        <v>1000000</v>
      </c>
      <c r="C13" s="2">
        <v>64.471000000000004</v>
      </c>
      <c r="D13" s="2">
        <v>57.83</v>
      </c>
      <c r="E13" s="2">
        <v>29.782</v>
      </c>
      <c r="F13" s="2">
        <v>26.492000000000001</v>
      </c>
      <c r="G13" s="2"/>
      <c r="H13" s="2">
        <f t="shared" ref="H13:I13" si="9">C:C/E:E</f>
        <v>2.1647639513800283</v>
      </c>
      <c r="I13">
        <f t="shared" si="9"/>
        <v>2.1829231466102974</v>
      </c>
    </row>
    <row r="14" spans="1:9" ht="15.75" customHeight="1" x14ac:dyDescent="0.15">
      <c r="A14" s="2">
        <v>6</v>
      </c>
      <c r="B14" s="2">
        <v>10000000</v>
      </c>
      <c r="C14" s="2">
        <v>752.13900000000001</v>
      </c>
      <c r="D14" s="2">
        <v>677.23199999999997</v>
      </c>
      <c r="E14" s="2">
        <v>231.136</v>
      </c>
      <c r="F14" s="2">
        <v>238.54</v>
      </c>
      <c r="G14" s="2"/>
      <c r="H14" s="2">
        <f t="shared" ref="H14:I14" si="10">C:C/E:E</f>
        <v>3.2540971549217779</v>
      </c>
      <c r="I14">
        <f t="shared" si="10"/>
        <v>2.8390710153433387</v>
      </c>
    </row>
    <row r="15" spans="1:9" ht="15.75" customHeight="1" x14ac:dyDescent="0.15">
      <c r="A15" s="2">
        <v>6</v>
      </c>
      <c r="B15" s="2">
        <v>100000000</v>
      </c>
      <c r="C15" s="2">
        <v>8448.9189999999999</v>
      </c>
      <c r="D15" s="2">
        <v>7914.116</v>
      </c>
      <c r="E15" s="2">
        <v>1755.422</v>
      </c>
      <c r="F15" s="2">
        <v>1765.3869999999999</v>
      </c>
      <c r="G15" s="2"/>
      <c r="H15" s="2">
        <f t="shared" ref="H15:I15" si="11">C:C/E:E</f>
        <v>4.8130415364510641</v>
      </c>
      <c r="I15">
        <f t="shared" si="11"/>
        <v>4.4829354696732215</v>
      </c>
    </row>
    <row r="16" spans="1:9" ht="15.75" customHeight="1" x14ac:dyDescent="0.15">
      <c r="A16" s="2">
        <v>8</v>
      </c>
      <c r="B16" s="2">
        <v>1000000</v>
      </c>
      <c r="C16" s="2">
        <v>63.116999999999997</v>
      </c>
      <c r="D16" s="2">
        <v>58.152000000000001</v>
      </c>
      <c r="E16" s="2">
        <v>23.795999999999999</v>
      </c>
      <c r="F16" s="2">
        <v>21.122</v>
      </c>
      <c r="G16" s="2"/>
      <c r="H16" s="2">
        <f t="shared" ref="H16:I16" si="12">C:C/E:E</f>
        <v>2.6524205748865355</v>
      </c>
      <c r="I16">
        <f t="shared" si="12"/>
        <v>2.7531483761007483</v>
      </c>
    </row>
    <row r="17" spans="1:9" ht="15.75" customHeight="1" x14ac:dyDescent="0.15">
      <c r="A17" s="2">
        <v>8</v>
      </c>
      <c r="B17" s="2">
        <v>10000000</v>
      </c>
      <c r="C17" s="2">
        <v>728.84199999999998</v>
      </c>
      <c r="D17" s="2">
        <v>733.827</v>
      </c>
      <c r="E17" s="2">
        <v>193.28800000000001</v>
      </c>
      <c r="F17" s="2">
        <v>182.352</v>
      </c>
      <c r="G17" s="2"/>
      <c r="H17" s="2">
        <f t="shared" ref="H17:I17" si="13">C:C/E:E</f>
        <v>3.7707565912006951</v>
      </c>
      <c r="I17">
        <f t="shared" si="13"/>
        <v>4.0242333508818113</v>
      </c>
    </row>
    <row r="18" spans="1:9" ht="15.75" customHeight="1" x14ac:dyDescent="0.15">
      <c r="A18" s="2">
        <v>8</v>
      </c>
      <c r="B18" s="2">
        <v>100000000</v>
      </c>
      <c r="C18" s="2">
        <v>8456.3279999999995</v>
      </c>
      <c r="D18" s="2">
        <v>7910.4830000000002</v>
      </c>
      <c r="E18" s="2">
        <v>1689.9680000000001</v>
      </c>
      <c r="F18" s="2">
        <v>1520.925</v>
      </c>
      <c r="G18" s="2"/>
      <c r="H18" s="2">
        <f t="shared" ref="H18:I18" si="14">C:C/E:E</f>
        <v>5.0038391259479464</v>
      </c>
      <c r="I18">
        <f t="shared" si="14"/>
        <v>5.2010999884938443</v>
      </c>
    </row>
    <row r="19" spans="1:9" ht="15.75" customHeight="1" x14ac:dyDescent="0.15">
      <c r="A19" s="2">
        <v>12</v>
      </c>
      <c r="B19" s="2">
        <v>1000000</v>
      </c>
      <c r="C19" s="2">
        <v>61.415999999999997</v>
      </c>
      <c r="D19" s="2">
        <v>58.189</v>
      </c>
      <c r="E19" s="2">
        <v>19.248000000000001</v>
      </c>
      <c r="F19" s="2">
        <v>19.664999999999999</v>
      </c>
      <c r="G19" s="2"/>
      <c r="H19" s="2">
        <f t="shared" ref="H19:I19" si="15">C:C/E:E</f>
        <v>3.1907730673316705</v>
      </c>
      <c r="I19">
        <f t="shared" si="15"/>
        <v>2.9590134757182813</v>
      </c>
    </row>
    <row r="20" spans="1:9" ht="15.75" customHeight="1" x14ac:dyDescent="0.15">
      <c r="A20" s="2">
        <v>12</v>
      </c>
      <c r="B20" s="2">
        <v>10000000</v>
      </c>
      <c r="C20" s="2">
        <v>727.875</v>
      </c>
      <c r="D20" s="2">
        <v>683.52800000000002</v>
      </c>
      <c r="E20" s="2">
        <v>153.58799999999999</v>
      </c>
      <c r="F20" s="2">
        <v>182.57300000000001</v>
      </c>
      <c r="G20" s="2"/>
      <c r="H20" s="2">
        <f t="shared" ref="H20:I20" si="16">C:C/E:E</f>
        <v>4.7391397765450431</v>
      </c>
      <c r="I20">
        <f t="shared" si="16"/>
        <v>3.7438613595657628</v>
      </c>
    </row>
    <row r="21" spans="1:9" ht="15.75" customHeight="1" x14ac:dyDescent="0.15">
      <c r="A21" s="2">
        <v>12</v>
      </c>
      <c r="B21" s="2">
        <v>100000000</v>
      </c>
      <c r="C21" s="2">
        <v>8633.81</v>
      </c>
      <c r="D21" s="2">
        <v>8177.3990000000003</v>
      </c>
      <c r="E21" s="2">
        <v>1534.067</v>
      </c>
      <c r="F21" s="2">
        <v>1239.279</v>
      </c>
      <c r="G21" s="2"/>
      <c r="H21" s="2">
        <f t="shared" ref="H21:I21" si="17">C:C/E:E</f>
        <v>5.6280527512813974</v>
      </c>
      <c r="I21">
        <f t="shared" si="17"/>
        <v>6.5985133291212072</v>
      </c>
    </row>
    <row r="22" spans="1:9" ht="15.75" customHeight="1" x14ac:dyDescent="0.15">
      <c r="A22" s="2">
        <v>16</v>
      </c>
      <c r="B22" s="2">
        <v>1000000</v>
      </c>
      <c r="C22" s="2">
        <v>62.429000000000002</v>
      </c>
      <c r="D22" s="2">
        <v>58.371000000000002</v>
      </c>
      <c r="E22" s="2">
        <v>15.007</v>
      </c>
      <c r="F22" s="2">
        <v>15.351000000000001</v>
      </c>
      <c r="G22" s="2"/>
      <c r="H22" s="2">
        <f t="shared" ref="H22:I22" si="18">C:C/E:E</f>
        <v>4.1599920037315918</v>
      </c>
      <c r="I22">
        <f t="shared" si="18"/>
        <v>3.8024232948993548</v>
      </c>
    </row>
    <row r="23" spans="1:9" ht="15.75" customHeight="1" x14ac:dyDescent="0.15">
      <c r="A23" s="2">
        <v>16</v>
      </c>
      <c r="B23" s="2">
        <v>10000000</v>
      </c>
      <c r="C23" s="2">
        <v>726.44100000000003</v>
      </c>
      <c r="D23" s="2">
        <v>681.85400000000004</v>
      </c>
      <c r="E23" s="2">
        <v>147.98699999999999</v>
      </c>
      <c r="F23" s="2">
        <v>142.88399999999999</v>
      </c>
      <c r="G23" s="2"/>
      <c r="H23" s="2">
        <f t="shared" ref="H23:I23" si="19">C:C/E:E</f>
        <v>4.9088163149465833</v>
      </c>
      <c r="I23">
        <f t="shared" si="19"/>
        <v>4.7720808488004263</v>
      </c>
    </row>
    <row r="24" spans="1:9" ht="15.75" customHeight="1" x14ac:dyDescent="0.15">
      <c r="A24" s="2">
        <v>16</v>
      </c>
      <c r="B24" s="2">
        <v>100000000</v>
      </c>
      <c r="C24" s="2">
        <v>9029.652</v>
      </c>
      <c r="D24" s="2">
        <v>8816.973</v>
      </c>
      <c r="E24" s="2">
        <v>1476.2460000000001</v>
      </c>
      <c r="F24" s="2">
        <v>975.36800000000005</v>
      </c>
      <c r="G24" s="2"/>
      <c r="H24" s="2">
        <f t="shared" ref="H24:I24" si="20">C:C/E:E</f>
        <v>6.1166309680093969</v>
      </c>
      <c r="I24">
        <f t="shared" si="20"/>
        <v>9.0396373471346188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76"/>
  <sheetViews>
    <sheetView workbookViewId="0"/>
  </sheetViews>
  <sheetFormatPr baseColWidth="10" defaultColWidth="14.5" defaultRowHeight="15.75" customHeight="1" x14ac:dyDescent="0.15"/>
  <cols>
    <col min="6" max="6" width="16.83203125" customWidth="1"/>
    <col min="7" max="7" width="16.5" customWidth="1"/>
  </cols>
  <sheetData>
    <row r="1" spans="1:21" ht="15.75" customHeight="1" x14ac:dyDescent="0.15">
      <c r="A1" s="1">
        <v>1</v>
      </c>
      <c r="B1" s="1">
        <v>1</v>
      </c>
      <c r="C1" s="1">
        <v>1</v>
      </c>
      <c r="D1" s="1">
        <v>2</v>
      </c>
      <c r="E1" s="1">
        <v>2</v>
      </c>
      <c r="F1" s="1">
        <v>2</v>
      </c>
      <c r="G1" s="1">
        <v>4</v>
      </c>
      <c r="H1" s="1">
        <v>4</v>
      </c>
      <c r="I1" s="1">
        <v>4</v>
      </c>
      <c r="J1" s="1">
        <v>6</v>
      </c>
      <c r="K1" s="1">
        <v>6</v>
      </c>
      <c r="L1" s="1">
        <v>6</v>
      </c>
      <c r="M1" s="1">
        <v>8</v>
      </c>
      <c r="N1" s="1">
        <v>8</v>
      </c>
      <c r="O1" s="1">
        <v>8</v>
      </c>
      <c r="P1" s="1">
        <v>12</v>
      </c>
      <c r="Q1" s="1">
        <v>12</v>
      </c>
      <c r="R1" s="1">
        <v>12</v>
      </c>
      <c r="S1" s="1">
        <v>16</v>
      </c>
      <c r="T1" s="1">
        <v>16</v>
      </c>
      <c r="U1" s="1">
        <v>16</v>
      </c>
    </row>
    <row r="2" spans="1:21" ht="15.75" customHeight="1" x14ac:dyDescent="0.15">
      <c r="A2" s="1">
        <v>1000000</v>
      </c>
      <c r="B2" s="1">
        <v>10000000</v>
      </c>
      <c r="C2" s="1">
        <v>100000000</v>
      </c>
      <c r="D2" s="1">
        <v>1000000</v>
      </c>
      <c r="E2" s="1">
        <v>10000000</v>
      </c>
      <c r="F2" s="1">
        <v>100000000</v>
      </c>
      <c r="G2" s="1">
        <v>1000000</v>
      </c>
      <c r="H2" s="1">
        <v>10000000</v>
      </c>
      <c r="I2" s="1">
        <v>100000000</v>
      </c>
      <c r="J2" s="1">
        <v>1000000</v>
      </c>
      <c r="K2" s="1">
        <v>10000000</v>
      </c>
      <c r="L2" s="1">
        <v>100000000</v>
      </c>
      <c r="M2" s="1">
        <v>1000000</v>
      </c>
      <c r="N2" s="1">
        <v>10000000</v>
      </c>
      <c r="O2" s="1">
        <v>100000000</v>
      </c>
      <c r="P2" s="1">
        <v>1000000</v>
      </c>
      <c r="Q2" s="1">
        <v>10000000</v>
      </c>
      <c r="R2" s="1">
        <v>100000000</v>
      </c>
      <c r="S2" s="1">
        <v>1000000</v>
      </c>
      <c r="T2" s="1">
        <v>10000000</v>
      </c>
      <c r="U2" s="1">
        <v>100000000</v>
      </c>
    </row>
    <row r="3" spans="1:21" ht="15.75" customHeight="1" x14ac:dyDescent="0.15">
      <c r="A3" s="4">
        <v>0.88666666666666671</v>
      </c>
      <c r="B3" s="4">
        <v>0.79879101899827287</v>
      </c>
      <c r="C3" s="4">
        <v>0.97080811676753298</v>
      </c>
      <c r="D3" s="4">
        <v>1.4301075268817205</v>
      </c>
      <c r="E3" s="4">
        <v>1.494345718901454</v>
      </c>
      <c r="F3" s="4">
        <v>1.9541383016839842</v>
      </c>
      <c r="G3" s="4">
        <v>3.4102564102564101</v>
      </c>
      <c r="H3" s="4">
        <v>2.6353276353276351</v>
      </c>
      <c r="I3" s="4">
        <v>3.4694656488549618</v>
      </c>
      <c r="J3" s="4">
        <v>6.333333333333333</v>
      </c>
      <c r="K3" s="4">
        <v>3.6561264822134389</v>
      </c>
      <c r="L3" s="4">
        <v>5.1283497884344147</v>
      </c>
      <c r="M3" s="4">
        <v>8.8666666666666671</v>
      </c>
      <c r="N3" s="4">
        <v>5.1104972375690609</v>
      </c>
      <c r="O3" s="4">
        <v>5.9476553980370772</v>
      </c>
      <c r="P3" s="4">
        <v>12.090909090909092</v>
      </c>
      <c r="Q3" s="4">
        <v>6.6546762589928061</v>
      </c>
      <c r="R3" s="4">
        <v>7.9043478260869566</v>
      </c>
      <c r="S3" s="4">
        <v>13.3</v>
      </c>
      <c r="T3" s="4">
        <v>7.4</v>
      </c>
      <c r="U3" s="4">
        <v>8.8972267536704734</v>
      </c>
    </row>
    <row r="4" spans="1:21" ht="15.75" customHeight="1" x14ac:dyDescent="0.15">
      <c r="A4" s="2"/>
      <c r="B4" s="2"/>
    </row>
    <row r="5" spans="1:21" ht="15.75" customHeight="1" x14ac:dyDescent="0.15">
      <c r="A5" s="2"/>
      <c r="B5" s="2"/>
    </row>
    <row r="6" spans="1:21" ht="15.75" customHeight="1" x14ac:dyDescent="0.15">
      <c r="A6" s="2"/>
      <c r="B6" s="2"/>
      <c r="C6" s="1" t="s">
        <v>22</v>
      </c>
    </row>
    <row r="7" spans="1:21" ht="15.75" customHeight="1" x14ac:dyDescent="0.15">
      <c r="A7" s="2"/>
      <c r="B7" s="2"/>
    </row>
    <row r="8" spans="1:21" ht="15.75" customHeight="1" x14ac:dyDescent="0.15">
      <c r="A8" s="2"/>
      <c r="B8" s="2" t="s">
        <v>23</v>
      </c>
      <c r="C8" s="2" t="s">
        <v>24</v>
      </c>
      <c r="D8" s="2" t="s">
        <v>25</v>
      </c>
      <c r="E8" s="2" t="s">
        <v>26</v>
      </c>
      <c r="F8" s="5" t="s">
        <v>27</v>
      </c>
      <c r="G8" s="2" t="s">
        <v>28</v>
      </c>
    </row>
    <row r="9" spans="1:21" ht="15.75" customHeight="1" x14ac:dyDescent="0.15">
      <c r="A9" s="2">
        <v>1</v>
      </c>
      <c r="B9" s="6">
        <v>0.96412137379126384</v>
      </c>
      <c r="C9">
        <v>0.99386840157520351</v>
      </c>
      <c r="D9">
        <v>0.97120569235831578</v>
      </c>
      <c r="E9">
        <v>0.91891891891891897</v>
      </c>
      <c r="F9">
        <v>1.0367454068241471</v>
      </c>
      <c r="G9">
        <v>0.96731851058130192</v>
      </c>
    </row>
    <row r="10" spans="1:21" ht="15.75" customHeight="1" x14ac:dyDescent="0.15">
      <c r="A10" s="2">
        <v>2</v>
      </c>
      <c r="B10">
        <v>1.108528424993976</v>
      </c>
      <c r="C10">
        <v>1.5126082089635944</v>
      </c>
      <c r="D10">
        <v>1.8085901543751164</v>
      </c>
      <c r="E10">
        <v>1.096774193548387</v>
      </c>
      <c r="F10">
        <v>1.6122448979591837</v>
      </c>
      <c r="G10">
        <v>1.8191435768261965</v>
      </c>
    </row>
    <row r="11" spans="1:21" ht="15.75" customHeight="1" x14ac:dyDescent="0.15">
      <c r="A11" s="2">
        <v>4</v>
      </c>
      <c r="B11">
        <v>1.7736982045230485</v>
      </c>
      <c r="C11">
        <v>2.7268483890966544</v>
      </c>
      <c r="D11">
        <v>3.3680390434457776</v>
      </c>
      <c r="E11">
        <v>1.7894736842105263</v>
      </c>
      <c r="F11">
        <v>2.6158940397350992</v>
      </c>
      <c r="G11">
        <v>2.9769167353668591</v>
      </c>
    </row>
    <row r="12" spans="1:21" ht="15.75" customHeight="1" x14ac:dyDescent="0.15">
      <c r="A12" s="2">
        <v>6</v>
      </c>
      <c r="B12">
        <v>2.1829231466102974</v>
      </c>
      <c r="C12">
        <v>2.8390710153433387</v>
      </c>
      <c r="D12">
        <v>4.4829354696732215</v>
      </c>
      <c r="E12">
        <v>3.4</v>
      </c>
      <c r="F12">
        <v>3.0859375</v>
      </c>
      <c r="G12">
        <v>3.8496801705756929</v>
      </c>
    </row>
    <row r="13" spans="1:21" ht="15.75" customHeight="1" x14ac:dyDescent="0.15">
      <c r="A13" s="2">
        <v>8</v>
      </c>
      <c r="B13">
        <v>2.7531483761007483</v>
      </c>
      <c r="C13">
        <v>4.0242333508818113</v>
      </c>
      <c r="D13">
        <v>5.2010999884938443</v>
      </c>
      <c r="E13">
        <v>5.666666666666667</v>
      </c>
      <c r="F13">
        <v>4.2934782608695654</v>
      </c>
      <c r="G13">
        <v>4.3245508982035927</v>
      </c>
    </row>
    <row r="14" spans="1:21" ht="15.75" customHeight="1" x14ac:dyDescent="0.15">
      <c r="A14" s="2">
        <v>12</v>
      </c>
      <c r="B14">
        <v>2.9590134757182813</v>
      </c>
      <c r="C14">
        <v>3.7438613595657628</v>
      </c>
      <c r="D14">
        <v>6.5985133291212072</v>
      </c>
      <c r="E14">
        <v>6.8</v>
      </c>
      <c r="F14">
        <v>5.3378378378378377</v>
      </c>
      <c r="G14">
        <v>4.6593548387096773</v>
      </c>
    </row>
    <row r="15" spans="1:21" ht="15.75" customHeight="1" x14ac:dyDescent="0.15">
      <c r="A15" s="2">
        <v>16</v>
      </c>
      <c r="B15">
        <v>3.8024232948993548</v>
      </c>
      <c r="C15">
        <v>4.7720808488004263</v>
      </c>
      <c r="D15">
        <v>9.0396373471346188</v>
      </c>
      <c r="E15">
        <v>6.8</v>
      </c>
      <c r="F15">
        <v>4.8170731707317076</v>
      </c>
      <c r="G15">
        <v>5.2792397660818713</v>
      </c>
    </row>
    <row r="16" spans="1:21" ht="15.75" customHeight="1" x14ac:dyDescent="0.15">
      <c r="A16" s="2"/>
      <c r="B16" s="2"/>
    </row>
    <row r="17" spans="1:7" ht="15.75" customHeight="1" x14ac:dyDescent="0.15">
      <c r="A17" s="2"/>
      <c r="B17" s="2"/>
      <c r="C17" s="1" t="s">
        <v>2</v>
      </c>
    </row>
    <row r="18" spans="1:7" ht="15.75" customHeight="1" x14ac:dyDescent="0.15">
      <c r="A18" s="2"/>
      <c r="B18" s="2"/>
    </row>
    <row r="19" spans="1:7" ht="15.75" customHeight="1" x14ac:dyDescent="0.15">
      <c r="A19" s="2"/>
      <c r="B19" s="2" t="s">
        <v>23</v>
      </c>
      <c r="C19" s="2" t="s">
        <v>24</v>
      </c>
      <c r="D19" s="2" t="s">
        <v>25</v>
      </c>
      <c r="E19" s="2" t="s">
        <v>26</v>
      </c>
      <c r="F19" s="5" t="s">
        <v>27</v>
      </c>
      <c r="G19" s="2" t="s">
        <v>28</v>
      </c>
    </row>
    <row r="20" spans="1:7" ht="15.75" customHeight="1" x14ac:dyDescent="0.15">
      <c r="A20" s="2">
        <v>1</v>
      </c>
      <c r="B20" s="4">
        <v>1.0638861415184484</v>
      </c>
      <c r="C20" s="4">
        <v>1.0311242188558725</v>
      </c>
      <c r="D20" s="4">
        <v>1.0237181192150338</v>
      </c>
      <c r="E20" s="4">
        <v>0.88666666666666671</v>
      </c>
      <c r="F20" s="4">
        <v>0.79879101899827287</v>
      </c>
      <c r="G20" s="4">
        <v>0.97080811676753298</v>
      </c>
    </row>
    <row r="21" spans="1:7" ht="15.75" customHeight="1" x14ac:dyDescent="0.15">
      <c r="A21" s="2">
        <v>2</v>
      </c>
      <c r="B21" s="4">
        <v>0.96890545416747087</v>
      </c>
      <c r="C21" s="4">
        <v>1.7998482833405869</v>
      </c>
      <c r="D21" s="4">
        <v>2.3777127764209474</v>
      </c>
      <c r="E21" s="4">
        <v>1.4301075268817205</v>
      </c>
      <c r="F21" s="4">
        <v>1.494345718901454</v>
      </c>
      <c r="G21" s="4">
        <v>1.9541383016839842</v>
      </c>
    </row>
    <row r="22" spans="1:7" ht="15.75" customHeight="1" x14ac:dyDescent="0.15">
      <c r="A22" s="1">
        <v>4</v>
      </c>
      <c r="B22" s="4">
        <v>1.7109461672565904</v>
      </c>
      <c r="C22" s="4">
        <v>2.8787937681458331</v>
      </c>
      <c r="D22" s="4">
        <v>4.072610202781302</v>
      </c>
      <c r="E22" s="4">
        <v>3.4102564102564101</v>
      </c>
      <c r="F22" s="4">
        <v>2.6353276353276351</v>
      </c>
      <c r="G22" s="4">
        <v>3.4694656488549618</v>
      </c>
    </row>
    <row r="23" spans="1:7" ht="15.75" customHeight="1" x14ac:dyDescent="0.15">
      <c r="A23" s="1">
        <v>6</v>
      </c>
      <c r="B23" s="4">
        <v>2.1647639513800283</v>
      </c>
      <c r="C23" s="4">
        <v>3.2540971549217779</v>
      </c>
      <c r="D23" s="4">
        <v>4.8130415364510641</v>
      </c>
      <c r="E23" s="4">
        <v>6.333333333333333</v>
      </c>
      <c r="F23" s="4">
        <v>3.6561264822134389</v>
      </c>
      <c r="G23" s="4">
        <v>5.1283497884344147</v>
      </c>
    </row>
    <row r="24" spans="1:7" ht="15.75" customHeight="1" x14ac:dyDescent="0.15">
      <c r="A24" s="1">
        <v>8</v>
      </c>
      <c r="B24" s="4">
        <v>2.6524205748865355</v>
      </c>
      <c r="C24" s="4">
        <v>3.7707565912006951</v>
      </c>
      <c r="D24" s="4">
        <v>5.0038391259479464</v>
      </c>
      <c r="E24" s="4">
        <v>8.8666666666666671</v>
      </c>
      <c r="F24" s="4">
        <v>5.1104972375690609</v>
      </c>
      <c r="G24" s="4">
        <v>5.9476553980370772</v>
      </c>
    </row>
    <row r="25" spans="1:7" ht="15.75" customHeight="1" x14ac:dyDescent="0.15">
      <c r="A25" s="1">
        <v>12</v>
      </c>
      <c r="B25" s="4">
        <v>3.1907730673316705</v>
      </c>
      <c r="C25" s="4">
        <v>4.7391397765450431</v>
      </c>
      <c r="D25" s="4">
        <v>5.6280527512813974</v>
      </c>
      <c r="E25" s="4">
        <v>12.090909090909092</v>
      </c>
      <c r="F25" s="4">
        <v>6.6546762589928061</v>
      </c>
      <c r="G25" s="4">
        <v>7.9043478260869566</v>
      </c>
    </row>
    <row r="26" spans="1:7" ht="15.75" customHeight="1" x14ac:dyDescent="0.15">
      <c r="A26" s="1">
        <v>16</v>
      </c>
      <c r="B26" s="4">
        <v>4.1599920037315918</v>
      </c>
      <c r="C26" s="4">
        <v>4.9088163149465833</v>
      </c>
      <c r="D26" s="4">
        <v>6.1166309680093969</v>
      </c>
      <c r="E26" s="4">
        <v>13.3</v>
      </c>
      <c r="F26" s="4">
        <v>7.4</v>
      </c>
      <c r="G26" s="4">
        <v>8.8972267536704734</v>
      </c>
    </row>
    <row r="32" spans="1:7" ht="15.75" customHeight="1" x14ac:dyDescent="0.15">
      <c r="A32" s="2"/>
      <c r="B32" s="2"/>
      <c r="C32" s="2"/>
    </row>
    <row r="33" spans="1:25" ht="15.75" customHeight="1" x14ac:dyDescent="0.15">
      <c r="A33" s="2"/>
      <c r="B33" s="2"/>
      <c r="C33" s="2"/>
    </row>
    <row r="34" spans="1:25" ht="15.75" customHeight="1" x14ac:dyDescent="0.15">
      <c r="A34" s="2"/>
      <c r="B34" s="2"/>
      <c r="C34" s="2"/>
    </row>
    <row r="35" spans="1:25" ht="15.75" customHeight="1" x14ac:dyDescent="0.15">
      <c r="A35" s="2"/>
      <c r="B35" s="2"/>
      <c r="C35" s="2"/>
    </row>
    <row r="36" spans="1:25" ht="15.75" customHeight="1" x14ac:dyDescent="0.15">
      <c r="A36" s="2"/>
      <c r="B36" s="2"/>
      <c r="C36" s="2"/>
    </row>
    <row r="37" spans="1:25" ht="15.75" customHeight="1" x14ac:dyDescent="0.15">
      <c r="A37" s="2"/>
      <c r="B37" s="2"/>
      <c r="C37" s="2"/>
    </row>
    <row r="38" spans="1:25" ht="15.75" customHeight="1" x14ac:dyDescent="0.15">
      <c r="A38" s="2"/>
      <c r="B38" s="2"/>
      <c r="C38" s="2"/>
    </row>
    <row r="39" spans="1:25" ht="15.75" customHeight="1" x14ac:dyDescent="0.15">
      <c r="A39" s="2"/>
      <c r="B39" s="2"/>
      <c r="C39" s="2"/>
    </row>
    <row r="40" spans="1:25" ht="15.75" customHeight="1" x14ac:dyDescent="0.15">
      <c r="A40" s="2"/>
      <c r="B40" s="2"/>
      <c r="C40" s="2"/>
    </row>
    <row r="41" spans="1:25" ht="15.75" customHeight="1" x14ac:dyDescent="0.15">
      <c r="A41" s="2"/>
      <c r="B41" s="2"/>
      <c r="C41" s="2"/>
    </row>
    <row r="42" spans="1:25" ht="15.75" customHeight="1" x14ac:dyDescent="0.15">
      <c r="A42" s="2"/>
      <c r="B42" s="2"/>
      <c r="C42" s="2"/>
      <c r="D42" s="1" t="s">
        <v>29</v>
      </c>
      <c r="E42" s="2">
        <v>1</v>
      </c>
      <c r="F42" s="2">
        <v>1</v>
      </c>
      <c r="G42" s="2">
        <v>1</v>
      </c>
      <c r="H42" s="2">
        <v>2</v>
      </c>
      <c r="I42" s="2">
        <v>2</v>
      </c>
      <c r="J42" s="2">
        <v>2</v>
      </c>
      <c r="K42" s="2">
        <v>4</v>
      </c>
      <c r="L42" s="2">
        <v>4</v>
      </c>
      <c r="M42" s="2">
        <v>4</v>
      </c>
      <c r="N42" s="2">
        <v>6</v>
      </c>
      <c r="O42" s="2">
        <v>6</v>
      </c>
      <c r="P42" s="2">
        <v>6</v>
      </c>
      <c r="Q42" s="2">
        <v>8</v>
      </c>
      <c r="R42" s="2">
        <v>8</v>
      </c>
      <c r="S42" s="2">
        <v>8</v>
      </c>
      <c r="T42" s="2">
        <v>12</v>
      </c>
      <c r="U42" s="2">
        <v>12</v>
      </c>
      <c r="V42" s="2">
        <v>12</v>
      </c>
      <c r="W42" s="2">
        <v>16</v>
      </c>
      <c r="X42" s="2">
        <v>16</v>
      </c>
      <c r="Y42" s="2">
        <v>16</v>
      </c>
    </row>
    <row r="43" spans="1:25" ht="15.75" customHeight="1" x14ac:dyDescent="0.15">
      <c r="A43" s="2"/>
      <c r="B43" s="2"/>
      <c r="C43" s="2"/>
      <c r="D43" s="1" t="s">
        <v>30</v>
      </c>
      <c r="E43" s="2">
        <v>1000000</v>
      </c>
      <c r="F43" s="2">
        <v>10000000</v>
      </c>
      <c r="G43" s="2">
        <v>100000000</v>
      </c>
      <c r="H43" s="2">
        <v>1000000</v>
      </c>
      <c r="I43" s="2">
        <v>10000000</v>
      </c>
      <c r="J43" s="2">
        <v>100000000</v>
      </c>
      <c r="K43" s="2">
        <v>1000000</v>
      </c>
      <c r="L43" s="2">
        <v>10000000</v>
      </c>
      <c r="M43" s="2">
        <v>100000000</v>
      </c>
      <c r="N43" s="2">
        <v>1000000</v>
      </c>
      <c r="O43" s="2">
        <v>10000000</v>
      </c>
      <c r="P43" s="2">
        <v>100000000</v>
      </c>
      <c r="Q43" s="2">
        <v>1000000</v>
      </c>
      <c r="R43" s="2">
        <v>10000000</v>
      </c>
      <c r="S43" s="2">
        <v>100000000</v>
      </c>
      <c r="T43" s="2">
        <v>1000000</v>
      </c>
      <c r="U43" s="2">
        <v>10000000</v>
      </c>
      <c r="V43" s="2">
        <v>100000000</v>
      </c>
      <c r="W43" s="2">
        <v>1000000</v>
      </c>
      <c r="X43" s="2">
        <v>10000000</v>
      </c>
      <c r="Y43" s="2">
        <v>100000000</v>
      </c>
    </row>
    <row r="44" spans="1:25" ht="15.75" customHeight="1" x14ac:dyDescent="0.15">
      <c r="A44" s="2"/>
      <c r="B44" s="2"/>
      <c r="C44" s="2"/>
      <c r="D44" s="1" t="s">
        <v>31</v>
      </c>
      <c r="E44" s="2">
        <v>59.652999999999999</v>
      </c>
      <c r="F44" s="2">
        <v>715.77700000000004</v>
      </c>
      <c r="G44" s="2">
        <v>8271.44</v>
      </c>
      <c r="H44" s="2">
        <v>67.343000000000004</v>
      </c>
      <c r="I44" s="2">
        <v>411.29300000000001</v>
      </c>
      <c r="J44" s="2">
        <v>3548.3020000000001</v>
      </c>
      <c r="K44" s="2">
        <v>37.857999999999997</v>
      </c>
      <c r="L44" s="2">
        <v>252.124</v>
      </c>
      <c r="M44" s="2">
        <v>2052.8519999999999</v>
      </c>
      <c r="N44" s="2">
        <v>29.782</v>
      </c>
      <c r="O44" s="2">
        <v>231.136</v>
      </c>
      <c r="P44" s="2">
        <v>1755.422</v>
      </c>
      <c r="Q44" s="2">
        <v>23.795999999999999</v>
      </c>
      <c r="R44" s="2">
        <v>193.28800000000001</v>
      </c>
      <c r="S44" s="2">
        <v>1689.9680000000001</v>
      </c>
      <c r="T44" s="2">
        <v>19.248000000000001</v>
      </c>
      <c r="U44" s="2">
        <v>153.58799999999999</v>
      </c>
      <c r="V44" s="2">
        <v>1534.067</v>
      </c>
      <c r="W44" s="2">
        <v>15.007</v>
      </c>
      <c r="X44" s="2">
        <v>147.98699999999999</v>
      </c>
      <c r="Y44" s="2">
        <v>1476.2460000000001</v>
      </c>
    </row>
    <row r="45" spans="1:25" ht="15.75" customHeight="1" x14ac:dyDescent="0.15">
      <c r="A45" s="2"/>
      <c r="B45" s="2"/>
      <c r="C45" s="2"/>
      <c r="D45" s="1" t="s">
        <v>15</v>
      </c>
      <c r="E45" s="1">
        <v>150</v>
      </c>
      <c r="F45" s="1">
        <v>1158</v>
      </c>
      <c r="G45" s="1">
        <v>11236</v>
      </c>
      <c r="H45" s="1">
        <v>93</v>
      </c>
      <c r="I45" s="1">
        <v>619</v>
      </c>
      <c r="J45" s="1">
        <v>5582</v>
      </c>
      <c r="K45" s="1">
        <v>39</v>
      </c>
      <c r="L45" s="1">
        <v>351</v>
      </c>
      <c r="M45" s="1">
        <v>3144</v>
      </c>
      <c r="N45" s="1">
        <v>21</v>
      </c>
      <c r="O45" s="1">
        <v>253</v>
      </c>
      <c r="P45" s="1">
        <v>2127</v>
      </c>
      <c r="Q45" s="1">
        <v>15</v>
      </c>
      <c r="R45" s="1">
        <v>181</v>
      </c>
      <c r="S45" s="1">
        <v>1834</v>
      </c>
      <c r="T45" s="1">
        <v>11</v>
      </c>
      <c r="U45" s="1">
        <v>139</v>
      </c>
      <c r="V45" s="1">
        <v>1380</v>
      </c>
      <c r="W45" s="1">
        <v>10</v>
      </c>
      <c r="X45" s="1">
        <v>125</v>
      </c>
      <c r="Y45" s="1">
        <v>1226</v>
      </c>
    </row>
    <row r="46" spans="1:25" ht="15.75" customHeight="1" x14ac:dyDescent="0.15">
      <c r="A46" s="2"/>
      <c r="B46" s="2"/>
      <c r="C46" s="2"/>
      <c r="D46" s="1" t="s">
        <v>32</v>
      </c>
      <c r="E46">
        <f t="shared" ref="E46:Y46" si="0">(45:45-44:44)/45:45</f>
        <v>0.60231333333333337</v>
      </c>
      <c r="F46">
        <f t="shared" si="0"/>
        <v>0.38188514680483587</v>
      </c>
      <c r="G46">
        <f t="shared" si="0"/>
        <v>0.26384478462086147</v>
      </c>
      <c r="H46">
        <f t="shared" si="0"/>
        <v>0.2758817204301075</v>
      </c>
      <c r="I46">
        <f t="shared" si="0"/>
        <v>0.33555250403877218</v>
      </c>
      <c r="J46">
        <f t="shared" si="0"/>
        <v>0.36433142242923683</v>
      </c>
      <c r="K46">
        <f t="shared" si="0"/>
        <v>2.9282051282051358E-2</v>
      </c>
      <c r="L46">
        <f t="shared" si="0"/>
        <v>0.28169800569800574</v>
      </c>
      <c r="M46">
        <f t="shared" si="0"/>
        <v>0.34705725190839698</v>
      </c>
      <c r="N46">
        <f t="shared" si="0"/>
        <v>-0.41819047619047617</v>
      </c>
      <c r="O46">
        <f t="shared" si="0"/>
        <v>8.6418972332015828E-2</v>
      </c>
      <c r="P46">
        <f t="shared" si="0"/>
        <v>0.17469581570286788</v>
      </c>
      <c r="Q46">
        <f t="shared" si="0"/>
        <v>-0.58639999999999992</v>
      </c>
      <c r="R46">
        <f t="shared" si="0"/>
        <v>-6.7889502762430998E-2</v>
      </c>
      <c r="S46">
        <f t="shared" si="0"/>
        <v>7.8534351145038123E-2</v>
      </c>
      <c r="T46">
        <f t="shared" si="0"/>
        <v>-0.74981818181818194</v>
      </c>
      <c r="U46">
        <f t="shared" si="0"/>
        <v>-0.10494964028776974</v>
      </c>
      <c r="V46">
        <f t="shared" si="0"/>
        <v>-0.11164275362318841</v>
      </c>
      <c r="W46">
        <f t="shared" si="0"/>
        <v>-0.50069999999999992</v>
      </c>
      <c r="X46">
        <f t="shared" si="0"/>
        <v>-0.18389599999999995</v>
      </c>
      <c r="Y46">
        <f t="shared" si="0"/>
        <v>-0.2041158238172921</v>
      </c>
    </row>
    <row r="47" spans="1:25" ht="15.75" customHeight="1" x14ac:dyDescent="0.15">
      <c r="A47" s="2"/>
      <c r="B47" s="2"/>
      <c r="C47" s="2"/>
    </row>
    <row r="48" spans="1:25" ht="15.75" customHeight="1" x14ac:dyDescent="0.15">
      <c r="A48" s="2"/>
      <c r="B48" s="2"/>
      <c r="C48" s="2"/>
    </row>
    <row r="49" spans="1:11" ht="15.75" customHeight="1" x14ac:dyDescent="0.15">
      <c r="A49" s="2"/>
      <c r="B49" s="2"/>
      <c r="C49" s="2"/>
    </row>
    <row r="50" spans="1:11" ht="15.75" customHeight="1" x14ac:dyDescent="0.15">
      <c r="A50" s="2"/>
      <c r="B50" s="2"/>
      <c r="C50" s="2"/>
    </row>
    <row r="51" spans="1:11" ht="15.75" customHeight="1" x14ac:dyDescent="0.15">
      <c r="A51" s="2"/>
      <c r="B51" s="2"/>
      <c r="C51" s="2"/>
      <c r="E51" s="2" t="s">
        <v>33</v>
      </c>
      <c r="F51" s="2" t="s">
        <v>34</v>
      </c>
      <c r="G51" s="2" t="s">
        <v>35</v>
      </c>
    </row>
    <row r="52" spans="1:11" ht="15.75" customHeight="1" x14ac:dyDescent="0.15">
      <c r="A52" s="2"/>
      <c r="B52" s="2"/>
      <c r="C52" s="2"/>
      <c r="D52" s="1"/>
    </row>
    <row r="53" spans="1:11" ht="13" x14ac:dyDescent="0.15">
      <c r="A53" s="2"/>
      <c r="B53" s="2"/>
      <c r="C53" s="2"/>
      <c r="D53" s="1">
        <v>2</v>
      </c>
      <c r="E53">
        <v>27.588172043010751</v>
      </c>
      <c r="F53">
        <v>33.555250403877217</v>
      </c>
      <c r="G53">
        <v>36.43314224292368</v>
      </c>
      <c r="I53">
        <f t="shared" ref="I53:K53" si="1">E53*100</f>
        <v>2758.817204301075</v>
      </c>
      <c r="J53">
        <f t="shared" si="1"/>
        <v>3355.5250403877217</v>
      </c>
      <c r="K53">
        <f t="shared" si="1"/>
        <v>3643.3142242923677</v>
      </c>
    </row>
    <row r="54" spans="1:11" ht="13" x14ac:dyDescent="0.15">
      <c r="D54" s="1">
        <v>4</v>
      </c>
      <c r="E54">
        <v>2.9282051282051356</v>
      </c>
      <c r="F54">
        <v>28.169800569800575</v>
      </c>
      <c r="G54">
        <v>34.705725190839701</v>
      </c>
      <c r="I54">
        <f t="shared" ref="I54:K54" si="2">E54*100</f>
        <v>292.82051282051356</v>
      </c>
      <c r="J54">
        <f t="shared" si="2"/>
        <v>2816.9800569800577</v>
      </c>
      <c r="K54">
        <f t="shared" si="2"/>
        <v>3470.5725190839703</v>
      </c>
    </row>
    <row r="55" spans="1:11" ht="13" x14ac:dyDescent="0.15">
      <c r="D55" s="1">
        <v>6</v>
      </c>
      <c r="E55">
        <v>-41.819047619047616</v>
      </c>
      <c r="F55">
        <v>8.6418972332015827</v>
      </c>
      <c r="G55">
        <v>17.469581570286788</v>
      </c>
      <c r="I55">
        <f t="shared" ref="I55:K55" si="3">E55*100</f>
        <v>-4181.9047619047615</v>
      </c>
      <c r="J55">
        <f t="shared" si="3"/>
        <v>864.18972332015824</v>
      </c>
      <c r="K55">
        <f t="shared" si="3"/>
        <v>1746.9581570286789</v>
      </c>
    </row>
    <row r="56" spans="1:11" ht="13" x14ac:dyDescent="0.15">
      <c r="D56" s="1">
        <v>8</v>
      </c>
      <c r="E56">
        <v>-58.639999999999993</v>
      </c>
      <c r="F56">
        <v>-6.7889502762430993</v>
      </c>
      <c r="G56">
        <v>7.8534351145038119</v>
      </c>
      <c r="I56">
        <f t="shared" ref="I56:K56" si="4">E56*100</f>
        <v>-5863.9999999999991</v>
      </c>
      <c r="J56">
        <f t="shared" si="4"/>
        <v>-678.89502762430993</v>
      </c>
      <c r="K56">
        <f t="shared" si="4"/>
        <v>785.34351145038124</v>
      </c>
    </row>
    <row r="57" spans="1:11" ht="13" x14ac:dyDescent="0.15">
      <c r="D57" s="1">
        <v>12</v>
      </c>
      <c r="E57">
        <v>-74.981818181818198</v>
      </c>
      <c r="F57">
        <v>-10.494964028776973</v>
      </c>
      <c r="G57">
        <v>-11.164275362318842</v>
      </c>
      <c r="I57">
        <f t="shared" ref="I57:K57" si="5">E57*100</f>
        <v>-7498.1818181818198</v>
      </c>
      <c r="J57">
        <f t="shared" si="5"/>
        <v>-1049.4964028776974</v>
      </c>
      <c r="K57">
        <f t="shared" si="5"/>
        <v>-1116.4275362318842</v>
      </c>
    </row>
    <row r="58" spans="1:11" ht="13" x14ac:dyDescent="0.15">
      <c r="D58" s="1">
        <v>16</v>
      </c>
      <c r="E58">
        <v>-50.069999999999993</v>
      </c>
      <c r="F58">
        <v>-18.389599999999994</v>
      </c>
      <c r="G58">
        <v>-20.411582381729211</v>
      </c>
      <c r="I58">
        <f t="shared" ref="I58:K58" si="6">E58*100</f>
        <v>-5006.9999999999991</v>
      </c>
      <c r="J58">
        <f t="shared" si="6"/>
        <v>-1838.9599999999994</v>
      </c>
      <c r="K58">
        <f t="shared" si="6"/>
        <v>-2041.1582381729211</v>
      </c>
    </row>
    <row r="66" spans="1:8" ht="13" x14ac:dyDescent="0.15">
      <c r="B66" s="7"/>
      <c r="C66" s="7"/>
      <c r="D66" s="7"/>
    </row>
    <row r="69" spans="1:8" ht="13" x14ac:dyDescent="0.15">
      <c r="A69" s="7"/>
      <c r="B69" s="8" t="s">
        <v>36</v>
      </c>
      <c r="C69" s="8" t="s">
        <v>37</v>
      </c>
      <c r="D69" s="8" t="s">
        <v>38</v>
      </c>
      <c r="F69" s="7"/>
      <c r="G69" s="7"/>
      <c r="H69" s="7"/>
    </row>
    <row r="70" spans="1:8" ht="13" x14ac:dyDescent="0.15">
      <c r="A70" s="7"/>
      <c r="B70" s="8" t="s">
        <v>2</v>
      </c>
      <c r="C70" s="5">
        <v>10908</v>
      </c>
      <c r="D70" s="5">
        <v>8436.8430000000008</v>
      </c>
      <c r="F70" s="8" t="s">
        <v>36</v>
      </c>
      <c r="G70" s="8" t="s">
        <v>2</v>
      </c>
      <c r="H70" s="8" t="s">
        <v>22</v>
      </c>
    </row>
    <row r="71" spans="1:8" ht="13" x14ac:dyDescent="0.15">
      <c r="A71" s="7"/>
      <c r="B71" s="8" t="s">
        <v>22</v>
      </c>
      <c r="C71" s="5">
        <v>3611</v>
      </c>
      <c r="D71" s="5">
        <v>7778.777</v>
      </c>
      <c r="F71" s="8" t="s">
        <v>37</v>
      </c>
      <c r="G71" s="5">
        <v>10908</v>
      </c>
      <c r="H71" s="5">
        <v>3611</v>
      </c>
    </row>
    <row r="72" spans="1:8" ht="13" x14ac:dyDescent="0.15">
      <c r="B72" s="8"/>
      <c r="F72" s="8" t="s">
        <v>38</v>
      </c>
      <c r="G72" s="5">
        <v>8436.8430000000008</v>
      </c>
      <c r="H72" s="5">
        <v>7778.777</v>
      </c>
    </row>
    <row r="73" spans="1:8" ht="13" x14ac:dyDescent="0.15">
      <c r="B73" s="8"/>
    </row>
    <row r="74" spans="1:8" ht="13" x14ac:dyDescent="0.15">
      <c r="B74" s="8"/>
    </row>
    <row r="75" spans="1:8" ht="13" x14ac:dyDescent="0.15">
      <c r="B75" s="8" t="s">
        <v>33</v>
      </c>
      <c r="C75" s="5">
        <v>133</v>
      </c>
      <c r="D75" s="5">
        <v>65.248999999999995</v>
      </c>
      <c r="E75" s="2">
        <v>34</v>
      </c>
      <c r="F75" s="2">
        <v>59.804000000000002</v>
      </c>
    </row>
    <row r="76" spans="1:8" ht="13" x14ac:dyDescent="0.15">
      <c r="B76" s="8" t="s">
        <v>34</v>
      </c>
      <c r="C76" s="5">
        <v>925</v>
      </c>
      <c r="D76" s="5">
        <v>740.26499999999999</v>
      </c>
      <c r="E76" s="2">
        <v>395</v>
      </c>
      <c r="F76" s="2">
        <v>674.29200000000003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7B1F2-431E-5946-AD31-6434C923D8CD}">
  <sheetPr>
    <outlinePr summaryBelow="0" summaryRight="0"/>
  </sheetPr>
  <dimension ref="A4:R49"/>
  <sheetViews>
    <sheetView workbookViewId="0"/>
  </sheetViews>
  <sheetFormatPr baseColWidth="10" defaultColWidth="14.5" defaultRowHeight="15.75" customHeight="1" x14ac:dyDescent="0.15"/>
  <sheetData>
    <row r="4" spans="1:18" ht="15.75" customHeight="1" x14ac:dyDescent="0.15">
      <c r="I4" s="3"/>
      <c r="J4" s="3"/>
      <c r="K4" s="3"/>
      <c r="L4" s="3"/>
      <c r="M4" s="3"/>
      <c r="N4" s="3"/>
      <c r="O4" s="3"/>
      <c r="P4" s="3"/>
    </row>
    <row r="5" spans="1:18" ht="15.75" customHeight="1" x14ac:dyDescent="0.15">
      <c r="A5" s="4" t="s">
        <v>89</v>
      </c>
      <c r="B5" s="4">
        <v>0</v>
      </c>
      <c r="C5" s="4">
        <v>1</v>
      </c>
      <c r="D5" s="4">
        <v>2</v>
      </c>
      <c r="E5" s="4">
        <v>4</v>
      </c>
      <c r="F5" s="4">
        <v>6</v>
      </c>
      <c r="G5" s="4">
        <v>8</v>
      </c>
      <c r="H5" s="4">
        <v>12</v>
      </c>
      <c r="I5" s="11">
        <v>16</v>
      </c>
      <c r="J5" s="11"/>
      <c r="K5" s="11"/>
      <c r="L5" s="4">
        <v>1</v>
      </c>
      <c r="M5" s="4">
        <v>2</v>
      </c>
      <c r="N5" s="4">
        <v>4</v>
      </c>
      <c r="O5" s="4">
        <v>6</v>
      </c>
      <c r="P5" s="4">
        <v>8</v>
      </c>
      <c r="Q5" s="4">
        <v>12</v>
      </c>
      <c r="R5" s="11">
        <v>16</v>
      </c>
    </row>
    <row r="6" spans="1:18" ht="15.75" customHeight="1" x14ac:dyDescent="0.15">
      <c r="A6" s="4" t="s">
        <v>75</v>
      </c>
      <c r="B6" s="4">
        <v>460.49200000000002</v>
      </c>
      <c r="C6">
        <v>460.95600000000002</v>
      </c>
      <c r="D6">
        <v>267.56299999999999</v>
      </c>
      <c r="E6">
        <v>139.44800000000001</v>
      </c>
      <c r="F6">
        <v>98.200999999999993</v>
      </c>
      <c r="G6">
        <v>79.12</v>
      </c>
      <c r="H6">
        <v>77.421000000000006</v>
      </c>
      <c r="I6">
        <v>78.111000000000004</v>
      </c>
      <c r="K6" s="4" t="s">
        <v>87</v>
      </c>
      <c r="L6" s="3">
        <f>$B$6/C6</f>
        <v>0.99899339633283868</v>
      </c>
      <c r="M6" s="3">
        <f>$B$6/D6</f>
        <v>1.7210600867832997</v>
      </c>
      <c r="N6" s="3">
        <f>$B$6/E6</f>
        <v>3.3022488669611612</v>
      </c>
      <c r="O6" s="3">
        <f>$B$6/F6</f>
        <v>4.689280149896641</v>
      </c>
      <c r="P6" s="3">
        <f>$B$6/G6</f>
        <v>5.8201718907987869</v>
      </c>
      <c r="Q6" s="3">
        <f>$B$6/H6</f>
        <v>5.9478952738920965</v>
      </c>
      <c r="R6" s="3">
        <f>$B$6/I6</f>
        <v>5.8953540474453021</v>
      </c>
    </row>
    <row r="7" spans="1:18" ht="15.75" customHeight="1" x14ac:dyDescent="0.15">
      <c r="A7" s="4" t="s">
        <v>74</v>
      </c>
      <c r="B7" s="4">
        <v>921.41899999999998</v>
      </c>
      <c r="C7">
        <v>922</v>
      </c>
      <c r="D7">
        <v>470.815</v>
      </c>
      <c r="E7">
        <v>300.471</v>
      </c>
      <c r="F7">
        <v>217.57900000000001</v>
      </c>
      <c r="G7">
        <v>171.27199999999999</v>
      </c>
      <c r="H7">
        <v>155.71799999999999</v>
      </c>
      <c r="I7">
        <v>155.65199999999999</v>
      </c>
      <c r="K7" s="4" t="s">
        <v>86</v>
      </c>
      <c r="L7" s="3">
        <f>$B$7/C7</f>
        <v>0.99936984815618224</v>
      </c>
      <c r="M7" s="3">
        <f>$B$7/D7</f>
        <v>1.9570723107802428</v>
      </c>
      <c r="N7" s="3">
        <f>$B$7/E7</f>
        <v>3.0665821327182989</v>
      </c>
      <c r="O7" s="3">
        <f>$B$7/F7</f>
        <v>4.234871012367921</v>
      </c>
      <c r="P7" s="3">
        <f>$B$7/G7</f>
        <v>5.3798577700966881</v>
      </c>
      <c r="Q7" s="3">
        <f>$B$7/H7</f>
        <v>5.9172285798687376</v>
      </c>
      <c r="R7" s="3">
        <f>$B$7/I7</f>
        <v>5.9197376198185703</v>
      </c>
    </row>
    <row r="8" spans="1:18" ht="15.75" customHeight="1" x14ac:dyDescent="0.15">
      <c r="A8" s="4" t="s">
        <v>73</v>
      </c>
      <c r="B8" s="4">
        <v>1868.028</v>
      </c>
      <c r="C8">
        <v>1850.8320000000001</v>
      </c>
      <c r="D8">
        <v>980.82</v>
      </c>
      <c r="E8">
        <v>540.34900000000005</v>
      </c>
      <c r="F8">
        <v>407.49299999999999</v>
      </c>
      <c r="G8">
        <v>341.28</v>
      </c>
      <c r="H8">
        <v>311.03199999999998</v>
      </c>
      <c r="I8">
        <v>312.58100000000002</v>
      </c>
      <c r="K8" s="4" t="s">
        <v>85</v>
      </c>
      <c r="L8" s="3">
        <f>$B$8/C8</f>
        <v>1.0092909567156825</v>
      </c>
      <c r="M8" s="3">
        <f>$B$8/D8</f>
        <v>1.9045574111457759</v>
      </c>
      <c r="N8" s="3">
        <f>$B$8/E8</f>
        <v>3.4570768151694549</v>
      </c>
      <c r="O8" s="3">
        <f>$B$8/F8</f>
        <v>4.5841965383454442</v>
      </c>
      <c r="P8" s="3">
        <f>$B$8/G8</f>
        <v>5.4735935302391008</v>
      </c>
      <c r="Q8" s="3">
        <f>$B$8/H8</f>
        <v>6.0059029296020991</v>
      </c>
      <c r="R8" s="3">
        <f>$B$8/I8</f>
        <v>5.9761405843605333</v>
      </c>
    </row>
    <row r="9" spans="1:18" ht="15.75" customHeight="1" x14ac:dyDescent="0.15">
      <c r="I9" s="3"/>
      <c r="J9" s="3"/>
      <c r="K9" s="3"/>
      <c r="L9" s="3"/>
      <c r="M9" s="3"/>
      <c r="N9" s="3"/>
      <c r="O9" s="3"/>
      <c r="P9" s="3"/>
    </row>
    <row r="10" spans="1:18" ht="15.75" customHeight="1" x14ac:dyDescent="0.15">
      <c r="I10" s="3"/>
      <c r="J10" s="3"/>
      <c r="K10" s="3"/>
      <c r="L10" s="3"/>
      <c r="M10" s="3"/>
      <c r="N10" s="3"/>
      <c r="O10" s="3"/>
      <c r="P10" s="3"/>
    </row>
    <row r="11" spans="1:18" ht="15.75" customHeight="1" x14ac:dyDescent="0.15">
      <c r="A11" s="4" t="s">
        <v>88</v>
      </c>
      <c r="B11" s="4">
        <v>0</v>
      </c>
      <c r="C11" s="4">
        <v>1</v>
      </c>
      <c r="D11" s="4">
        <v>2</v>
      </c>
      <c r="E11" s="4">
        <v>4</v>
      </c>
      <c r="F11" s="4">
        <v>6</v>
      </c>
      <c r="G11" s="4">
        <v>8</v>
      </c>
      <c r="H11" s="4">
        <v>12</v>
      </c>
      <c r="I11" s="11">
        <v>16</v>
      </c>
      <c r="J11" s="11"/>
      <c r="K11" s="11"/>
      <c r="L11" s="4">
        <v>1</v>
      </c>
      <c r="M11" s="4">
        <v>2</v>
      </c>
      <c r="N11" s="4">
        <v>4</v>
      </c>
      <c r="O11" s="4">
        <v>6</v>
      </c>
      <c r="P11" s="4">
        <v>8</v>
      </c>
      <c r="Q11" s="4">
        <v>12</v>
      </c>
      <c r="R11" s="11">
        <v>16</v>
      </c>
    </row>
    <row r="12" spans="1:18" ht="15.75" customHeight="1" x14ac:dyDescent="0.15">
      <c r="A12" s="4" t="s">
        <v>75</v>
      </c>
      <c r="B12" s="4">
        <v>469.75700000000001</v>
      </c>
      <c r="C12">
        <v>469.81900000000002</v>
      </c>
      <c r="D12">
        <v>269.48200000000003</v>
      </c>
      <c r="E12">
        <v>163.93700000000001</v>
      </c>
      <c r="F12">
        <v>126.104</v>
      </c>
      <c r="G12">
        <v>82.093000000000004</v>
      </c>
      <c r="H12">
        <v>78.569999999999993</v>
      </c>
      <c r="I12">
        <v>78.396000000000001</v>
      </c>
      <c r="K12" s="4" t="s">
        <v>87</v>
      </c>
      <c r="L12" s="3">
        <f>$B$12/C12</f>
        <v>0.99986803428554394</v>
      </c>
      <c r="M12" s="3">
        <f>$B$12/D12</f>
        <v>1.7431850735856196</v>
      </c>
      <c r="N12" s="3">
        <f>$B$12/E12</f>
        <v>2.8654727120784202</v>
      </c>
      <c r="O12" s="3">
        <f>$B$12/F12</f>
        <v>3.7251554272663832</v>
      </c>
      <c r="P12" s="3">
        <f>$B$12/G12</f>
        <v>5.7222540289671464</v>
      </c>
      <c r="Q12" s="3">
        <f>$B$12/H12</f>
        <v>5.9788341606211031</v>
      </c>
      <c r="R12" s="3">
        <f>$B$12/I12</f>
        <v>5.9921041889892344</v>
      </c>
    </row>
    <row r="13" spans="1:18" ht="15.75" customHeight="1" x14ac:dyDescent="0.15">
      <c r="A13" s="4" t="s">
        <v>74</v>
      </c>
      <c r="B13" s="4">
        <v>942.03099999999995</v>
      </c>
      <c r="C13">
        <v>937.91800000000001</v>
      </c>
      <c r="D13">
        <v>511.10700000000003</v>
      </c>
      <c r="E13">
        <v>299.69099999999997</v>
      </c>
      <c r="F13">
        <v>225.06399999999999</v>
      </c>
      <c r="G13">
        <v>184.304</v>
      </c>
      <c r="H13">
        <v>156.76300000000001</v>
      </c>
      <c r="I13">
        <v>156.25</v>
      </c>
      <c r="K13" s="4" t="s">
        <v>86</v>
      </c>
      <c r="L13" s="3">
        <f>$B$13/C13</f>
        <v>1.0043852447655337</v>
      </c>
      <c r="M13" s="3">
        <f>$B$13/D13</f>
        <v>1.8431189555220333</v>
      </c>
      <c r="N13" s="3">
        <f>$B$13/E13</f>
        <v>3.1433409745371068</v>
      </c>
      <c r="O13" s="3">
        <f>$B$13/F13</f>
        <v>4.1856138698325811</v>
      </c>
      <c r="P13" s="3">
        <f>$B$13/G13</f>
        <v>5.1112889573747715</v>
      </c>
      <c r="Q13" s="3">
        <f>$B$13/H13</f>
        <v>6.0092687687783464</v>
      </c>
      <c r="R13" s="3">
        <f>$B$13/I13</f>
        <v>6.0289983999999999</v>
      </c>
    </row>
    <row r="14" spans="1:18" ht="15.75" customHeight="1" x14ac:dyDescent="0.15">
      <c r="A14" s="4" t="s">
        <v>73</v>
      </c>
      <c r="B14" s="4">
        <v>1874.0329999999999</v>
      </c>
      <c r="C14">
        <v>1882.742</v>
      </c>
      <c r="D14">
        <v>1001.096</v>
      </c>
      <c r="E14">
        <v>572.78899999999999</v>
      </c>
      <c r="F14">
        <v>423.428</v>
      </c>
      <c r="G14">
        <v>336.97800000000001</v>
      </c>
      <c r="H14">
        <v>312.68700000000001</v>
      </c>
      <c r="I14">
        <v>312.57299999999998</v>
      </c>
      <c r="K14" s="4" t="s">
        <v>85</v>
      </c>
      <c r="L14" s="3">
        <f>$B$14/C14</f>
        <v>0.99537429982440506</v>
      </c>
      <c r="M14" s="3">
        <f>$B$14/D14</f>
        <v>1.8719813084858994</v>
      </c>
      <c r="N14" s="3">
        <f>$B$14/E14</f>
        <v>3.2717684871741599</v>
      </c>
      <c r="O14" s="3">
        <f>$B$14/F14</f>
        <v>4.4258598864505885</v>
      </c>
      <c r="P14" s="3">
        <f>$B$14/G14</f>
        <v>5.561291835075286</v>
      </c>
      <c r="Q14" s="3">
        <f>$B$14/H14</f>
        <v>5.993319197792041</v>
      </c>
      <c r="R14" s="3">
        <f>$B$14/I14</f>
        <v>5.9955050500203155</v>
      </c>
    </row>
    <row r="16" spans="1:18" ht="15.75" customHeight="1" x14ac:dyDescent="0.15">
      <c r="I16" s="3"/>
      <c r="J16" s="3"/>
      <c r="K16" s="3"/>
      <c r="L16" s="3"/>
      <c r="M16" s="3"/>
      <c r="N16" s="3"/>
      <c r="O16" s="3"/>
      <c r="P16" s="3"/>
    </row>
    <row r="19" spans="1:18" ht="15.75" customHeight="1" x14ac:dyDescent="0.15">
      <c r="A19" s="4" t="s">
        <v>79</v>
      </c>
      <c r="B19" s="4">
        <v>0</v>
      </c>
      <c r="C19" s="4">
        <v>1</v>
      </c>
      <c r="D19" s="4">
        <v>2</v>
      </c>
      <c r="E19" s="4">
        <v>4</v>
      </c>
      <c r="F19" s="4">
        <v>6</v>
      </c>
      <c r="G19" s="4">
        <v>8</v>
      </c>
      <c r="H19" s="4">
        <v>12</v>
      </c>
      <c r="I19" s="11">
        <v>16</v>
      </c>
      <c r="J19" s="11"/>
      <c r="K19" s="11"/>
      <c r="L19" s="4">
        <v>1</v>
      </c>
      <c r="M19" s="4">
        <v>2</v>
      </c>
      <c r="N19" s="4">
        <v>4</v>
      </c>
      <c r="O19" s="4">
        <v>6</v>
      </c>
      <c r="P19" s="4">
        <v>8</v>
      </c>
      <c r="Q19" s="4">
        <v>12</v>
      </c>
      <c r="R19" s="11">
        <v>16</v>
      </c>
    </row>
    <row r="20" spans="1:18" ht="15.75" customHeight="1" x14ac:dyDescent="0.15">
      <c r="A20" s="4" t="s">
        <v>75</v>
      </c>
      <c r="B20" s="4">
        <v>456.50900000000001</v>
      </c>
      <c r="C20" s="4">
        <v>578.25699999999995</v>
      </c>
      <c r="D20" s="4">
        <v>328.54599999999999</v>
      </c>
      <c r="E20" s="4">
        <v>200.00399999999999</v>
      </c>
      <c r="F20" s="4">
        <v>150.24</v>
      </c>
      <c r="G20" s="4">
        <v>119.598</v>
      </c>
      <c r="H20" s="4">
        <v>86.778999999999996</v>
      </c>
      <c r="I20" s="4">
        <v>81.63</v>
      </c>
      <c r="K20" s="4" t="s">
        <v>83</v>
      </c>
      <c r="L20" s="3">
        <f>$B$20/C20</f>
        <v>0.78945693696747299</v>
      </c>
      <c r="M20" s="3">
        <f>$B$20/D20</f>
        <v>1.3894827512737944</v>
      </c>
      <c r="N20" s="3">
        <f>$B$20/E20</f>
        <v>2.282499350013</v>
      </c>
      <c r="O20" s="3">
        <f>$B$20/F20</f>
        <v>3.0385316826411075</v>
      </c>
      <c r="P20" s="3">
        <f>$B$20/G20</f>
        <v>3.81702871285473</v>
      </c>
      <c r="Q20" s="3">
        <f>$B$20/H20</f>
        <v>5.2605930006107471</v>
      </c>
      <c r="R20" s="3">
        <f>$B$20/I20</f>
        <v>5.5924170035526162</v>
      </c>
    </row>
    <row r="21" spans="1:18" ht="15.75" customHeight="1" x14ac:dyDescent="0.15">
      <c r="A21" s="4" t="s">
        <v>74</v>
      </c>
      <c r="B21" s="4">
        <v>920.19600000000003</v>
      </c>
      <c r="C21" s="4">
        <v>1071.9570000000001</v>
      </c>
      <c r="D21" s="4">
        <v>595.14800000000002</v>
      </c>
      <c r="E21" s="4">
        <v>331.79599999999999</v>
      </c>
      <c r="F21" s="4">
        <v>238.33099999999999</v>
      </c>
      <c r="G21" s="4">
        <v>205.90600000000001</v>
      </c>
      <c r="H21" s="4">
        <v>165.92500000000001</v>
      </c>
      <c r="I21" s="4">
        <v>163.20099999999999</v>
      </c>
      <c r="K21" s="4" t="s">
        <v>82</v>
      </c>
      <c r="L21" s="3">
        <f>$B$21/C21</f>
        <v>0.85842622418623127</v>
      </c>
      <c r="M21" s="3">
        <f>$B$21/D21</f>
        <v>1.5461633072781895</v>
      </c>
      <c r="N21" s="3">
        <f>$B$21/E21</f>
        <v>2.7733788231322865</v>
      </c>
      <c r="O21" s="3">
        <f>$B$21/F21</f>
        <v>3.8610000377626079</v>
      </c>
      <c r="P21" s="3">
        <f>$B$21/G21</f>
        <v>4.4690101308364012</v>
      </c>
      <c r="Q21" s="3">
        <f>$B$21/H21</f>
        <v>5.5458550549947265</v>
      </c>
      <c r="R21" s="3">
        <f>$B$21/I21</f>
        <v>5.6384213332026158</v>
      </c>
    </row>
    <row r="22" spans="1:18" ht="15.75" customHeight="1" x14ac:dyDescent="0.15">
      <c r="A22" s="4" t="s">
        <v>73</v>
      </c>
      <c r="B22" s="4">
        <v>1847.393</v>
      </c>
      <c r="C22" s="4">
        <v>1950.2739999999999</v>
      </c>
      <c r="D22" s="4">
        <v>1103.6990000000001</v>
      </c>
      <c r="E22" s="4">
        <v>605.79700000000003</v>
      </c>
      <c r="F22" s="4">
        <v>437.94600000000003</v>
      </c>
      <c r="G22" s="4">
        <v>350.85899999999998</v>
      </c>
      <c r="H22" s="4">
        <v>318.428</v>
      </c>
      <c r="I22" s="4">
        <v>321.31</v>
      </c>
      <c r="K22" s="4" t="s">
        <v>81</v>
      </c>
      <c r="L22" s="3">
        <f>$B$22/C22</f>
        <v>0.94724792516333611</v>
      </c>
      <c r="M22" s="3">
        <f>$B$22/D22</f>
        <v>1.6738195830566123</v>
      </c>
      <c r="N22" s="3">
        <f>$B$22/E22</f>
        <v>3.0495248408295188</v>
      </c>
      <c r="O22" s="3">
        <f>$B$22/F22</f>
        <v>4.2183123033433345</v>
      </c>
      <c r="P22" s="3">
        <f>$B$22/G22</f>
        <v>5.2653430580375593</v>
      </c>
      <c r="Q22" s="3">
        <f>$B$22/H22</f>
        <v>5.8016035022045802</v>
      </c>
      <c r="R22" s="3">
        <f>$B$22/I22</f>
        <v>5.7495658398431422</v>
      </c>
    </row>
    <row r="23" spans="1:18" ht="15.75" customHeight="1" x14ac:dyDescent="0.15">
      <c r="I23" s="3"/>
      <c r="J23" s="3"/>
      <c r="K23" s="3"/>
    </row>
    <row r="24" spans="1:18" ht="15.75" customHeight="1" x14ac:dyDescent="0.15">
      <c r="I24" s="3"/>
      <c r="J24" s="3"/>
      <c r="K24" s="3"/>
    </row>
    <row r="25" spans="1:18" ht="15.75" customHeight="1" x14ac:dyDescent="0.15">
      <c r="A25" s="4" t="s">
        <v>84</v>
      </c>
      <c r="B25" s="4">
        <v>0</v>
      </c>
      <c r="C25" s="4">
        <v>1</v>
      </c>
      <c r="D25" s="4">
        <v>2</v>
      </c>
      <c r="E25" s="4">
        <v>4</v>
      </c>
      <c r="F25" s="4">
        <v>6</v>
      </c>
      <c r="G25" s="4">
        <v>8</v>
      </c>
      <c r="H25" s="4">
        <v>12</v>
      </c>
      <c r="I25" s="11">
        <v>16</v>
      </c>
      <c r="J25" s="11"/>
      <c r="K25" s="11"/>
      <c r="L25" s="4">
        <v>1</v>
      </c>
      <c r="M25" s="4">
        <v>2</v>
      </c>
      <c r="N25" s="4">
        <v>4</v>
      </c>
      <c r="O25" s="4">
        <v>6</v>
      </c>
      <c r="P25" s="4">
        <v>8</v>
      </c>
      <c r="Q25" s="4">
        <v>12</v>
      </c>
      <c r="R25" s="11">
        <v>16</v>
      </c>
    </row>
    <row r="26" spans="1:18" ht="15.75" customHeight="1" x14ac:dyDescent="0.15">
      <c r="A26" s="4" t="s">
        <v>75</v>
      </c>
      <c r="B26" s="4">
        <v>457.488</v>
      </c>
      <c r="C26" s="4">
        <v>581.08500000000004</v>
      </c>
      <c r="D26" s="4">
        <v>329.99400000000003</v>
      </c>
      <c r="E26" s="4">
        <v>196.08199999999999</v>
      </c>
      <c r="F26" s="4">
        <v>136.90899999999999</v>
      </c>
      <c r="G26" s="4">
        <v>122.795</v>
      </c>
      <c r="H26" s="4">
        <v>84.045000000000002</v>
      </c>
      <c r="I26" s="4">
        <v>82.197999999999993</v>
      </c>
      <c r="K26" s="4" t="s">
        <v>83</v>
      </c>
      <c r="L26" s="3">
        <f>$B$26/C26</f>
        <v>0.78729962053744285</v>
      </c>
      <c r="M26" s="3">
        <f>$B$26/D26</f>
        <v>1.3863524791359843</v>
      </c>
      <c r="N26" s="3">
        <f>$B$26/E26</f>
        <v>2.3331463367366716</v>
      </c>
      <c r="O26" s="3">
        <f>$B$26/F26</f>
        <v>3.3415480355564648</v>
      </c>
      <c r="P26" s="3">
        <f>$B$26/G26</f>
        <v>3.7256240074921618</v>
      </c>
      <c r="Q26" s="3">
        <f>$B$26/H26</f>
        <v>5.4433696234160269</v>
      </c>
      <c r="R26" s="3">
        <f>$B$26/I26</f>
        <v>5.5656828633300082</v>
      </c>
    </row>
    <row r="27" spans="1:18" ht="15.75" customHeight="1" x14ac:dyDescent="0.15">
      <c r="A27" s="4" t="s">
        <v>74</v>
      </c>
      <c r="B27" s="4">
        <v>917.43700000000001</v>
      </c>
      <c r="C27" s="4">
        <v>966.69100000000003</v>
      </c>
      <c r="D27" s="4">
        <v>595.42399999999998</v>
      </c>
      <c r="E27" s="4">
        <v>312.75900000000001</v>
      </c>
      <c r="F27" s="4">
        <v>250.83600000000001</v>
      </c>
      <c r="G27" s="4">
        <v>206.78100000000001</v>
      </c>
      <c r="H27" s="4">
        <v>165.185</v>
      </c>
      <c r="I27" s="4">
        <v>163.381</v>
      </c>
      <c r="K27" s="4" t="s">
        <v>82</v>
      </c>
      <c r="L27" s="3">
        <f>$B$27/C27</f>
        <v>0.94904886876985506</v>
      </c>
      <c r="M27" s="3">
        <f>$B$27/D27</f>
        <v>1.5408129333046703</v>
      </c>
      <c r="N27" s="3">
        <f>$B$27/E27</f>
        <v>2.933367225243718</v>
      </c>
      <c r="O27" s="3">
        <f>$B$27/F27</f>
        <v>3.6575172622749523</v>
      </c>
      <c r="P27" s="3">
        <f>$B$27/G27</f>
        <v>4.4367567619849018</v>
      </c>
      <c r="Q27" s="3">
        <f>$B$27/H27</f>
        <v>5.5539970336289617</v>
      </c>
      <c r="R27" s="3">
        <f>$B$27/I27</f>
        <v>5.6153224671167399</v>
      </c>
    </row>
    <row r="28" spans="1:18" ht="15.75" customHeight="1" x14ac:dyDescent="0.15">
      <c r="A28" s="4" t="s">
        <v>73</v>
      </c>
      <c r="B28" s="4">
        <v>1846.9079999999999</v>
      </c>
      <c r="C28" s="4">
        <v>1950.155</v>
      </c>
      <c r="D28" s="4">
        <v>1104.241</v>
      </c>
      <c r="E28" s="4">
        <v>584.21199999999999</v>
      </c>
      <c r="F28" s="4">
        <v>456.44099999999997</v>
      </c>
      <c r="G28" s="4">
        <v>360.44900000000001</v>
      </c>
      <c r="H28" s="4">
        <v>320.02300000000002</v>
      </c>
      <c r="I28" s="4">
        <v>321.04199999999997</v>
      </c>
      <c r="K28" s="4" t="s">
        <v>81</v>
      </c>
      <c r="L28" s="3">
        <f>$B$28/C28</f>
        <v>0.94705702880027476</v>
      </c>
      <c r="M28" s="3">
        <f>$B$28/D28</f>
        <v>1.6725587983058046</v>
      </c>
      <c r="N28" s="3">
        <f>$B$28/E28</f>
        <v>3.1613660794369167</v>
      </c>
      <c r="O28" s="3">
        <f>$B$28/F28</f>
        <v>4.0463236212347269</v>
      </c>
      <c r="P28" s="3">
        <f>$B$28/G28</f>
        <v>5.123909346398519</v>
      </c>
      <c r="Q28" s="3">
        <f>$B$28/H28</f>
        <v>5.7711726969624051</v>
      </c>
      <c r="R28" s="3">
        <f>$B$28/I28</f>
        <v>5.7528547666660437</v>
      </c>
    </row>
    <row r="32" spans="1:18" ht="15.75" customHeight="1" x14ac:dyDescent="0.15">
      <c r="B32" s="4" t="s">
        <v>80</v>
      </c>
      <c r="C32" s="4" t="s">
        <v>79</v>
      </c>
      <c r="D32" s="4" t="s">
        <v>78</v>
      </c>
      <c r="E32" s="4" t="s">
        <v>77</v>
      </c>
    </row>
    <row r="33" spans="1:9" ht="15.75" customHeight="1" x14ac:dyDescent="0.15">
      <c r="A33" s="4" t="s">
        <v>75</v>
      </c>
      <c r="B33" s="4">
        <v>460.49200000000002</v>
      </c>
      <c r="C33" s="4">
        <v>456.50900000000001</v>
      </c>
      <c r="D33" s="4">
        <v>469.75700000000001</v>
      </c>
      <c r="E33" s="4">
        <v>457.488</v>
      </c>
    </row>
    <row r="34" spans="1:9" ht="15.75" customHeight="1" x14ac:dyDescent="0.15">
      <c r="A34" s="4" t="s">
        <v>74</v>
      </c>
      <c r="B34" s="4">
        <v>921.41899999999998</v>
      </c>
      <c r="C34" s="4">
        <v>920.19600000000003</v>
      </c>
      <c r="D34" s="4">
        <v>942.03099999999995</v>
      </c>
      <c r="E34" s="4">
        <v>917.43700000000001</v>
      </c>
    </row>
    <row r="35" spans="1:9" ht="15.75" customHeight="1" x14ac:dyDescent="0.15">
      <c r="A35" s="4" t="s">
        <v>73</v>
      </c>
      <c r="B35" s="4">
        <v>1868.028</v>
      </c>
      <c r="C35" s="4">
        <v>1847.393</v>
      </c>
      <c r="D35" s="4">
        <v>1874.0329999999999</v>
      </c>
      <c r="E35" s="4">
        <v>1846.9079999999999</v>
      </c>
    </row>
    <row r="36" spans="1:9" ht="15.75" customHeight="1" x14ac:dyDescent="0.15">
      <c r="E36" s="4"/>
    </row>
    <row r="37" spans="1:9" ht="15.75" customHeight="1" x14ac:dyDescent="0.15">
      <c r="E37" s="4" t="s">
        <v>20</v>
      </c>
    </row>
    <row r="38" spans="1:9" ht="15.75" customHeight="1" x14ac:dyDescent="0.15">
      <c r="A38" s="4" t="s">
        <v>9</v>
      </c>
      <c r="B38" s="4" t="s">
        <v>76</v>
      </c>
      <c r="C38" s="4">
        <v>1</v>
      </c>
      <c r="D38" s="4">
        <v>2</v>
      </c>
      <c r="E38" s="4">
        <v>4</v>
      </c>
      <c r="F38" s="4">
        <v>8</v>
      </c>
      <c r="G38" s="4">
        <v>10</v>
      </c>
      <c r="H38" s="4">
        <v>12</v>
      </c>
      <c r="I38" s="4">
        <v>16</v>
      </c>
    </row>
    <row r="39" spans="1:9" ht="15.75" customHeight="1" x14ac:dyDescent="0.15">
      <c r="A39" s="4" t="s">
        <v>75</v>
      </c>
      <c r="B39" s="3">
        <f>(B20-B12) / B20 *100</f>
        <v>-2.9020238374270804</v>
      </c>
      <c r="C39" s="3">
        <f>(C20-C12) / C20 *100</f>
        <v>18.75256157729175</v>
      </c>
      <c r="D39" s="3">
        <f>(D20-D12) / D20 *100</f>
        <v>17.977391293760984</v>
      </c>
      <c r="E39" s="3">
        <f>(E20-E12) / E20 *100</f>
        <v>18.033139337213246</v>
      </c>
      <c r="F39" s="3">
        <f>(F20-F12) / F20 *100</f>
        <v>16.064962726304586</v>
      </c>
      <c r="G39" s="3">
        <f>(G20-G12) / G20 *100</f>
        <v>31.359220053847054</v>
      </c>
      <c r="H39" s="3">
        <f>(H20-H12) / H20 *100</f>
        <v>9.4596618997683812</v>
      </c>
      <c r="I39" s="3">
        <f>(I20-I12) / I20 *100</f>
        <v>3.9617787578096224</v>
      </c>
    </row>
    <row r="40" spans="1:9" ht="15.75" customHeight="1" x14ac:dyDescent="0.15">
      <c r="A40" s="4" t="s">
        <v>74</v>
      </c>
      <c r="B40" s="3">
        <f>(B21-B13) / B21 *100</f>
        <v>-2.372864042008433</v>
      </c>
      <c r="C40" s="3">
        <f>(C21-C13) / C21 *100</f>
        <v>12.504139625003624</v>
      </c>
      <c r="D40" s="3">
        <f>(D21-D13) / D21 *100</f>
        <v>14.121025358398246</v>
      </c>
      <c r="E40" s="3">
        <f>(E21-E13) / E21 *100</f>
        <v>9.6761262944701016</v>
      </c>
      <c r="F40" s="3">
        <f>(F21-F13) / F21 *100</f>
        <v>5.5666279250286355</v>
      </c>
      <c r="G40" s="3">
        <f>(G21-G13) / G21 *100</f>
        <v>10.491195011315844</v>
      </c>
      <c r="H40" s="3">
        <f>(H21-H13) / H21 *100</f>
        <v>5.5217718848877535</v>
      </c>
      <c r="I40" s="3">
        <f>(I21-I13) / I21 *100</f>
        <v>4.2591650786453474</v>
      </c>
    </row>
    <row r="41" spans="1:9" ht="15.75" customHeight="1" x14ac:dyDescent="0.15">
      <c r="A41" s="4" t="s">
        <v>73</v>
      </c>
      <c r="B41" s="3">
        <f>(B22-B14) / B22 *100</f>
        <v>-1.4420320960401969</v>
      </c>
      <c r="C41" s="3">
        <f>(C22-C14) / C22 *100</f>
        <v>3.4626929344286976</v>
      </c>
      <c r="D41" s="3">
        <f>(D22-D14) / D22 *100</f>
        <v>9.2962845848369948</v>
      </c>
      <c r="E41" s="3">
        <f>(E22-E14) / E22 *100</f>
        <v>5.4486899076753499</v>
      </c>
      <c r="F41" s="3">
        <f>(F22-F14) / F22 *100</f>
        <v>3.3150205733126978</v>
      </c>
      <c r="G41" s="3">
        <f>(G22-G14) / G22 *100</f>
        <v>3.9562901336434217</v>
      </c>
      <c r="H41" s="3">
        <f>(H22-H14) / H22 *100</f>
        <v>1.8029193412639546</v>
      </c>
      <c r="I41" s="3">
        <f>(I22-I14) / I22 *100</f>
        <v>2.7191808533814767</v>
      </c>
    </row>
    <row r="42" spans="1:9" ht="15.75" customHeight="1" x14ac:dyDescent="0.15">
      <c r="E42" s="4"/>
    </row>
    <row r="43" spans="1:9" ht="15.75" customHeight="1" x14ac:dyDescent="0.15">
      <c r="E43" s="4" t="s">
        <v>20</v>
      </c>
    </row>
    <row r="45" spans="1:9" ht="15.75" customHeight="1" x14ac:dyDescent="0.15">
      <c r="E45" s="4"/>
    </row>
    <row r="46" spans="1:9" ht="15.75" customHeight="1" x14ac:dyDescent="0.15">
      <c r="E46" s="4" t="s">
        <v>20</v>
      </c>
    </row>
    <row r="48" spans="1:9" ht="15.75" customHeight="1" x14ac:dyDescent="0.15">
      <c r="E48" s="4"/>
    </row>
    <row r="49" spans="5:5" ht="15.75" customHeight="1" x14ac:dyDescent="0.15">
      <c r="E49" s="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Mandelbrot C++</vt:lpstr>
      <vt:lpstr>Mandelbrot Rust</vt:lpstr>
      <vt:lpstr>Mandelbrot graphs</vt:lpstr>
      <vt:lpstr>Matrix Mult Timings</vt:lpstr>
      <vt:lpstr>Matrix Mult Graphs</vt:lpstr>
      <vt:lpstr>Rust Sorting</vt:lpstr>
      <vt:lpstr>C++ Sorting</vt:lpstr>
      <vt:lpstr>Sorting Graphs</vt:lpstr>
      <vt:lpstr>Reduction Timings</vt:lpstr>
      <vt:lpstr>Reduction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strangar</cp:lastModifiedBy>
  <dcterms:created xsi:type="dcterms:W3CDTF">2019-05-06T20:47:53Z</dcterms:created>
  <dcterms:modified xsi:type="dcterms:W3CDTF">2019-05-06T20:52:39Z</dcterms:modified>
</cp:coreProperties>
</file>