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o\Dropbox\share\PONUDE I OTPREMNICE MINT\2019\"/>
    </mc:Choice>
  </mc:AlternateContent>
  <xr:revisionPtr revIDLastSave="0" documentId="13_ncr:1_{6325A43D-5A3D-4D28-B205-9C537868272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ervice Quote" sheetId="1" r:id="rId1"/>
  </sheets>
  <definedNames>
    <definedName name="_xlnm.Print_Area" localSheetId="0">'Service Quote'!$A$1:$G$36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H18" i="1" s="1"/>
  <c r="E17" i="1"/>
  <c r="K17" i="1" s="1"/>
  <c r="E16" i="1"/>
  <c r="E15" i="1"/>
  <c r="E14" i="1"/>
  <c r="G14" i="1" s="1"/>
  <c r="G15" i="1"/>
  <c r="H15" i="1"/>
  <c r="H16" i="1"/>
  <c r="H14" i="1"/>
  <c r="K15" i="1"/>
  <c r="K16" i="1"/>
  <c r="K14" i="1"/>
  <c r="G2" i="1"/>
  <c r="G16" i="1"/>
  <c r="G17" i="1" l="1"/>
  <c r="G21" i="1" s="1"/>
  <c r="K18" i="1"/>
  <c r="K19" i="1" s="1"/>
  <c r="H17" i="1"/>
  <c r="G19" i="1" s="1"/>
  <c r="G20" i="1" s="1"/>
  <c r="G18" i="1"/>
  <c r="G22" i="1" l="1"/>
  <c r="G23" i="1" s="1"/>
</calcChain>
</file>

<file path=xl/sharedStrings.xml><?xml version="1.0" encoding="utf-8"?>
<sst xmlns="http://schemas.openxmlformats.org/spreadsheetml/2006/main" count="49" uniqueCount="44">
  <si>
    <t>Datum:</t>
  </si>
  <si>
    <t>Količina</t>
  </si>
  <si>
    <t>Opis</t>
  </si>
  <si>
    <t>R.br.</t>
  </si>
  <si>
    <t>JM</t>
  </si>
  <si>
    <t>kom</t>
  </si>
  <si>
    <t>Hvala na povjerenju!</t>
  </si>
  <si>
    <t>Iznos bez PDV</t>
  </si>
  <si>
    <t>PDV 17%</t>
  </si>
  <si>
    <t>M.P.</t>
  </si>
  <si>
    <t>Valuta:</t>
  </si>
  <si>
    <t>UKUPAN IZNOS SA PDV</t>
  </si>
  <si>
    <t>1</t>
  </si>
  <si>
    <t>UKUPAN IZNOS BEZ PDV</t>
  </si>
  <si>
    <t>2</t>
  </si>
  <si>
    <t>3</t>
  </si>
  <si>
    <t>4</t>
  </si>
  <si>
    <t>5</t>
  </si>
  <si>
    <t>Rabat</t>
  </si>
  <si>
    <t>UKUPAN IZNOS BEZ RABATA</t>
  </si>
  <si>
    <t>IZNOS RABATA</t>
  </si>
  <si>
    <t>Opcija ponude:</t>
  </si>
  <si>
    <t>Cijena
bez PDV</t>
  </si>
  <si>
    <t>NC</t>
  </si>
  <si>
    <t>Margina</t>
  </si>
  <si>
    <t>Paritet:</t>
  </si>
  <si>
    <t>Rok isporuke</t>
  </si>
  <si>
    <t>FCO skladište Mint ICT</t>
  </si>
  <si>
    <t>RUC</t>
  </si>
  <si>
    <t>Iznos Bez rabata</t>
  </si>
  <si>
    <t>Sifra</t>
  </si>
  <si>
    <t>7 dana</t>
  </si>
  <si>
    <t>Dokument sastavio: Dragana Radić</t>
  </si>
  <si>
    <t>PONUDA BROJ: 335/19</t>
  </si>
  <si>
    <t>Partner:  UniCredit Bank a.d. Banja Luka</t>
  </si>
  <si>
    <t>Adresa:  Marije Bursać 7</t>
  </si>
  <si>
    <t>JIB:        400958880009</t>
  </si>
  <si>
    <t>Grad:     78000 Banja Luka</t>
  </si>
  <si>
    <t>2-3 dana</t>
  </si>
  <si>
    <r>
      <rPr>
        <b/>
        <sz val="12"/>
        <rFont val="Open Sans Semibold"/>
        <charset val="238"/>
      </rPr>
      <t>Intellinet patch kabel 1m Cat.5e UTP</t>
    </r>
    <r>
      <rPr>
        <b/>
        <sz val="10"/>
        <rFont val="Open Sans Semibold"/>
        <family val="2"/>
        <charset val="238"/>
      </rPr>
      <t xml:space="preserve">
PVC crveni</t>
    </r>
  </si>
  <si>
    <r>
      <rPr>
        <b/>
        <sz val="12"/>
        <rFont val="Open Sans Semibold"/>
        <charset val="238"/>
      </rPr>
      <t>Intellinet patch kabel 3m Cat.5e UTP</t>
    </r>
    <r>
      <rPr>
        <b/>
        <sz val="10"/>
        <rFont val="Open Sans Semibold"/>
        <family val="2"/>
        <charset val="238"/>
      </rPr>
      <t xml:space="preserve">
PVC plavi</t>
    </r>
  </si>
  <si>
    <r>
      <rPr>
        <b/>
        <sz val="12"/>
        <rFont val="Open Sans Semibold"/>
        <charset val="238"/>
      </rPr>
      <t>Intellinet patch kabel 2m Cat.5e UTP</t>
    </r>
    <r>
      <rPr>
        <b/>
        <sz val="10"/>
        <rFont val="Open Sans Semibold"/>
        <family val="2"/>
        <charset val="238"/>
      </rPr>
      <t xml:space="preserve">
PVC crveni</t>
    </r>
  </si>
  <si>
    <r>
      <rPr>
        <b/>
        <sz val="12"/>
        <rFont val="Open Sans Semibold"/>
        <charset val="238"/>
      </rPr>
      <t>Intellinet patch kabel 5m Cat.5e UTP</t>
    </r>
    <r>
      <rPr>
        <b/>
        <sz val="10"/>
        <rFont val="Open Sans Semibold"/>
        <family val="2"/>
        <charset val="238"/>
      </rPr>
      <t xml:space="preserve">
PVC plavi</t>
    </r>
  </si>
  <si>
    <r>
      <rPr>
        <b/>
        <sz val="12"/>
        <rFont val="Open Sans Semibold"/>
        <charset val="238"/>
      </rPr>
      <t>Intellinet patch kabel 20m Cat.5e</t>
    </r>
    <r>
      <rPr>
        <b/>
        <sz val="10"/>
        <rFont val="Open Sans Semibold"/>
        <family val="2"/>
        <charset val="238"/>
      </rPr>
      <t xml:space="preserve">
UTP PVC sivi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</si>
</sst>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M&quot;"/>
    <numFmt numFmtId="165" formatCode="[$BAM]\ #,##0.00"/>
    <numFmt numFmtId="166" formatCode="[$-1181A]dd/mm/yyyy/;@"/>
  </numFmts>
  <fonts count="25" x14ac:knownFonts="1">
    <font>
      <sz val="10"/>
      <name val="Arial"/>
    </font>
    <font>
      <sz val="8"/>
      <name val="Arial"/>
      <family val="2"/>
    </font>
    <font>
      <sz val="38"/>
      <color indexed="44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sz val="8"/>
      <color indexed="23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sz val="10"/>
      <color theme="1" tint="0.34998626667073579"/>
      <name val="Sakkal Majalla"/>
      <charset val="238"/>
    </font>
    <font>
      <sz val="8"/>
      <color theme="1" tint="0.34998626667073579"/>
      <name val="Sakkal Majalla"/>
      <charset val="238"/>
    </font>
    <font>
      <u/>
      <sz val="11"/>
      <color theme="10"/>
      <name val="Arial"/>
      <family val="2"/>
    </font>
    <font>
      <sz val="10"/>
      <color rgb="FF0000FF"/>
      <name val="Sakkal Majalla"/>
      <charset val="238"/>
    </font>
    <font>
      <u/>
      <sz val="10"/>
      <color theme="10"/>
      <name val="Sakkal Majalla"/>
      <charset val="238"/>
    </font>
    <font>
      <sz val="10"/>
      <color theme="1" tint="0.34998626667073579"/>
      <name val="Open Sans Semibold"/>
      <family val="2"/>
      <charset val="238"/>
    </font>
    <font>
      <b/>
      <sz val="10"/>
      <color theme="1" tint="0.34998626667073579"/>
      <name val="Open Sans Semibold"/>
      <family val="2"/>
      <charset val="238"/>
    </font>
    <font>
      <u/>
      <sz val="20"/>
      <color theme="0" tint="-0.499984740745262"/>
      <name val="Open Sans Semibold"/>
      <family val="2"/>
      <charset val="238"/>
    </font>
    <font>
      <sz val="10"/>
      <name val="Open Sans Semibold"/>
      <family val="2"/>
      <charset val="238"/>
    </font>
    <font>
      <sz val="10"/>
      <color indexed="61"/>
      <name val="Open Sans Semibold"/>
      <family val="2"/>
      <charset val="238"/>
    </font>
    <font>
      <b/>
      <sz val="10"/>
      <name val="Open Sans Semibold"/>
      <family val="2"/>
      <charset val="238"/>
    </font>
    <font>
      <sz val="8"/>
      <name val="Open Sans Semibold"/>
      <family val="2"/>
      <charset val="238"/>
    </font>
    <font>
      <b/>
      <sz val="10"/>
      <color theme="1"/>
      <name val="Open Sans Semibold"/>
      <family val="2"/>
      <charset val="238"/>
    </font>
    <font>
      <b/>
      <sz val="10"/>
      <name val="Open Sans Semibold"/>
      <charset val="238"/>
    </font>
    <font>
      <b/>
      <sz val="12"/>
      <name val="Open Sans Semibold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CED01"/>
        <bgColor indexed="64"/>
      </patternFill>
    </fill>
  </fills>
  <borders count="7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6337778862885"/>
      </right>
      <top/>
      <bottom/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/>
      <right style="thin">
        <color theme="6" tint="0.59999389629810485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2" borderId="0" xfId="0" applyFont="1" applyFill="1" applyBorder="1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/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/>
    <xf numFmtId="0" fontId="11" fillId="0" borderId="0" xfId="0" applyFont="1" applyAlignment="1">
      <alignment horizontal="right"/>
    </xf>
    <xf numFmtId="0" fontId="1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1" applyFont="1" applyAlignment="1" applyProtection="1">
      <alignment wrapText="1"/>
    </xf>
    <xf numFmtId="0" fontId="15" fillId="2" borderId="0" xfId="0" applyFont="1" applyFill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18" fillId="0" borderId="0" xfId="0" applyFont="1"/>
    <xf numFmtId="164" fontId="18" fillId="0" borderId="0" xfId="0" applyNumberFormat="1" applyFont="1"/>
    <xf numFmtId="0" fontId="19" fillId="0" borderId="0" xfId="0" applyFont="1" applyBorder="1" applyAlignment="1">
      <alignment horizontal="right" vertical="center"/>
    </xf>
    <xf numFmtId="165" fontId="20" fillId="3" borderId="1" xfId="0" applyNumberFormat="1" applyFont="1" applyFill="1" applyBorder="1" applyAlignment="1">
      <alignment vertical="center"/>
    </xf>
    <xf numFmtId="164" fontId="18" fillId="2" borderId="3" xfId="0" quotePrefix="1" applyNumberFormat="1" applyFont="1" applyFill="1" applyBorder="1" applyAlignment="1">
      <alignment horizontal="right" vertical="center"/>
    </xf>
    <xf numFmtId="165" fontId="18" fillId="3" borderId="1" xfId="0" applyNumberFormat="1" applyFont="1" applyFill="1" applyBorder="1" applyAlignment="1">
      <alignment vertical="center"/>
    </xf>
    <xf numFmtId="0" fontId="21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164" fontId="18" fillId="2" borderId="3" xfId="0" quotePrefix="1" applyNumberFormat="1" applyFont="1" applyFill="1" applyBorder="1" applyAlignment="1">
      <alignment horizontal="center" vertical="center"/>
    </xf>
    <xf numFmtId="49" fontId="18" fillId="2" borderId="3" xfId="0" quotePrefix="1" applyNumberFormat="1" applyFont="1" applyFill="1" applyBorder="1" applyAlignment="1">
      <alignment horizontal="center" vertical="center"/>
    </xf>
    <xf numFmtId="3" fontId="18" fillId="2" borderId="3" xfId="0" quotePrefix="1" applyNumberFormat="1" applyFont="1" applyFill="1" applyBorder="1" applyAlignment="1">
      <alignment horizontal="center" vertical="center"/>
    </xf>
    <xf numFmtId="164" fontId="18" fillId="2" borderId="3" xfId="0" applyNumberFormat="1" applyFont="1" applyFill="1" applyBorder="1" applyAlignment="1">
      <alignment horizontal="center" vertical="center"/>
    </xf>
    <xf numFmtId="10" fontId="18" fillId="2" borderId="3" xfId="0" applyNumberFormat="1" applyFont="1" applyFill="1" applyBorder="1" applyAlignment="1">
      <alignment horizontal="center" vertical="center"/>
    </xf>
    <xf numFmtId="165" fontId="18" fillId="0" borderId="0" xfId="0" applyNumberFormat="1" applyFont="1" applyBorder="1" applyAlignment="1">
      <alignment vertical="top"/>
    </xf>
    <xf numFmtId="165" fontId="20" fillId="2" borderId="0" xfId="0" applyNumberFormat="1" applyFont="1" applyFill="1" applyBorder="1" applyAlignment="1">
      <alignment vertical="center" wrapText="1"/>
    </xf>
    <xf numFmtId="164" fontId="20" fillId="0" borderId="0" xfId="0" applyNumberFormat="1" applyFont="1" applyFill="1" applyBorder="1" applyAlignment="1">
      <alignment vertical="center"/>
    </xf>
    <xf numFmtId="0" fontId="18" fillId="0" borderId="0" xfId="0" applyNumberFormat="1" applyFont="1" applyBorder="1" applyAlignment="1"/>
    <xf numFmtId="0" fontId="18" fillId="0" borderId="0" xfId="0" applyFont="1" applyBorder="1" applyAlignment="1"/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5" fontId="20" fillId="0" borderId="0" xfId="0" applyNumberFormat="1" applyFont="1" applyFill="1" applyBorder="1" applyAlignment="1">
      <alignment vertical="center"/>
    </xf>
    <xf numFmtId="165" fontId="20" fillId="4" borderId="5" xfId="0" applyNumberFormat="1" applyFont="1" applyFill="1" applyBorder="1" applyAlignment="1">
      <alignment vertical="center"/>
    </xf>
    <xf numFmtId="0" fontId="22" fillId="4" borderId="2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right" vertical="center"/>
    </xf>
    <xf numFmtId="10" fontId="3" fillId="0" borderId="0" xfId="0" applyNumberFormat="1" applyFont="1"/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15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right"/>
    </xf>
    <xf numFmtId="0" fontId="15" fillId="2" borderId="0" xfId="0" applyFont="1" applyFill="1" applyAlignment="1">
      <alignment horizontal="left" vertical="top"/>
    </xf>
    <xf numFmtId="4" fontId="23" fillId="2" borderId="1" xfId="0" applyNumberFormat="1" applyFont="1" applyFill="1" applyBorder="1" applyAlignment="1">
      <alignment vertical="center" wrapText="1"/>
    </xf>
    <xf numFmtId="0" fontId="18" fillId="0" borderId="0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7" fillId="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right"/>
    </xf>
    <xf numFmtId="0" fontId="15" fillId="2" borderId="0" xfId="0" applyFont="1" applyFill="1" applyAlignment="1">
      <alignment horizontal="right"/>
    </xf>
    <xf numFmtId="0" fontId="15" fillId="2" borderId="0" xfId="0" applyFont="1" applyFill="1" applyAlignment="1">
      <alignment horizontal="left" vertical="top"/>
    </xf>
    <xf numFmtId="49" fontId="18" fillId="2" borderId="0" xfId="0" quotePrefix="1" applyNumberFormat="1" applyFont="1" applyFill="1" applyBorder="1" applyAlignment="1">
      <alignment horizontal="right" vertical="center"/>
    </xf>
    <xf numFmtId="49" fontId="18" fillId="2" borderId="4" xfId="0" quotePrefix="1" applyNumberFormat="1" applyFont="1" applyFill="1" applyBorder="1" applyAlignment="1">
      <alignment horizontal="right" vertical="center"/>
    </xf>
    <xf numFmtId="49" fontId="18" fillId="2" borderId="6" xfId="0" quotePrefix="1" applyNumberFormat="1" applyFont="1" applyFill="1" applyBorder="1" applyAlignment="1">
      <alignment horizontal="right" vertical="center"/>
    </xf>
    <xf numFmtId="164" fontId="18" fillId="2" borderId="0" xfId="0" applyNumberFormat="1" applyFont="1" applyFill="1" applyBorder="1" applyAlignment="1">
      <alignment horizontal="right" vertical="center"/>
    </xf>
    <xf numFmtId="164" fontId="18" fillId="2" borderId="4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6CED01"/>
      <color rgb="FF9AFE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57153</xdr:colOff>
      <xdr:row>0</xdr:row>
      <xdr:rowOff>28096</xdr:rowOff>
    </xdr:from>
    <xdr:ext cx="6557166" cy="1474666"/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3" y="28096"/>
          <a:ext cx="6557166" cy="1474666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showGridLines="0" tabSelected="1" zoomScale="70" zoomScaleNormal="70" zoomScaleSheetLayoutView="110" workbookViewId="0">
      <selection activeCell="G23" sqref="G23"/>
    </sheetView>
  </sheetViews>
  <sheetFormatPr defaultColWidth="9.08984375" defaultRowHeight="14.5" x14ac:dyDescent="0.4"/>
  <cols>
    <col min="1" max="1" width="4.6328125" style="2" customWidth="1"/>
    <col min="2" max="2" width="41.54296875" style="2" customWidth="1"/>
    <col min="3" max="3" width="6" style="19" customWidth="1"/>
    <col min="4" max="4" width="7.54296875" style="2" customWidth="1"/>
    <col min="5" max="5" width="13.6328125" style="2" customWidth="1"/>
    <col min="6" max="6" width="9.6328125" style="2" customWidth="1"/>
    <col min="7" max="7" width="17.6328125" style="2" customWidth="1"/>
    <col min="8" max="8" width="15.453125" style="2" customWidth="1"/>
    <col min="9" max="9" width="9.08984375" style="2"/>
    <col min="10" max="10" width="13" style="2" customWidth="1"/>
    <col min="11" max="11" width="15.08984375" style="2" customWidth="1"/>
    <col min="12" max="16384" width="9.08984375" style="2"/>
  </cols>
  <sheetData>
    <row r="1" spans="1:12" ht="125.25" customHeight="1" x14ac:dyDescent="1.35">
      <c r="B1" s="55"/>
      <c r="C1" s="55"/>
      <c r="D1" s="55"/>
      <c r="E1" s="55"/>
      <c r="F1" s="55"/>
      <c r="G1" s="55"/>
      <c r="H1" s="1"/>
    </row>
    <row r="2" spans="1:12" ht="21.75" customHeight="1" x14ac:dyDescent="1.35">
      <c r="A2" s="55"/>
      <c r="B2" s="55"/>
      <c r="C2" s="55"/>
      <c r="D2" s="55"/>
      <c r="E2" s="55"/>
      <c r="F2" s="57" t="s">
        <v>0</v>
      </c>
      <c r="G2" s="58">
        <f ca="1">TODAY()</f>
        <v>43657</v>
      </c>
      <c r="H2" s="1"/>
      <c r="I2" s="56"/>
    </row>
    <row r="3" spans="1:12" ht="28.5" customHeight="1" x14ac:dyDescent="0.8">
      <c r="A3" s="66" t="s">
        <v>33</v>
      </c>
      <c r="B3" s="66"/>
      <c r="C3" s="66"/>
      <c r="J3" s="24"/>
    </row>
    <row r="4" spans="1:12" s="3" customFormat="1" ht="15" customHeight="1" x14ac:dyDescent="0.8">
      <c r="A4" s="25"/>
      <c r="B4" s="25"/>
      <c r="C4" s="25"/>
      <c r="D4" s="25"/>
      <c r="E4" s="25"/>
      <c r="F4" s="25"/>
      <c r="H4" s="4"/>
      <c r="J4" s="24"/>
      <c r="K4" s="22"/>
    </row>
    <row r="5" spans="1:12" s="3" customFormat="1" ht="15" customHeight="1" x14ac:dyDescent="0.5">
      <c r="A5" s="15"/>
      <c r="B5" s="15"/>
      <c r="C5" s="17"/>
      <c r="D5" s="14"/>
      <c r="E5" s="24"/>
      <c r="F5" s="24"/>
      <c r="H5" s="4"/>
      <c r="J5" s="24"/>
      <c r="K5" s="22"/>
    </row>
    <row r="6" spans="1:12" s="3" customFormat="1" ht="15" x14ac:dyDescent="0.5">
      <c r="A6" s="15"/>
      <c r="B6" s="15"/>
      <c r="C6" s="18"/>
      <c r="D6" s="14"/>
      <c r="F6" s="14"/>
      <c r="H6" s="4"/>
      <c r="J6" s="22"/>
      <c r="K6" s="23"/>
    </row>
    <row r="7" spans="1:12" s="3" customFormat="1" ht="16.5" customHeight="1" x14ac:dyDescent="0.45">
      <c r="A7" s="71" t="s">
        <v>34</v>
      </c>
      <c r="B7" s="71"/>
      <c r="C7" s="18"/>
      <c r="D7" s="24" t="s">
        <v>10</v>
      </c>
      <c r="F7" s="69" t="s">
        <v>31</v>
      </c>
      <c r="G7" s="69"/>
      <c r="H7" s="4"/>
    </row>
    <row r="8" spans="1:12" s="3" customFormat="1" ht="16.5" customHeight="1" x14ac:dyDescent="0.45">
      <c r="A8" s="71" t="s">
        <v>36</v>
      </c>
      <c r="B8" s="71"/>
      <c r="C8" s="18"/>
      <c r="D8" s="24" t="s">
        <v>21</v>
      </c>
      <c r="F8" s="69" t="s">
        <v>31</v>
      </c>
      <c r="G8" s="69"/>
      <c r="H8" s="4"/>
    </row>
    <row r="9" spans="1:12" s="3" customFormat="1" ht="16.5" customHeight="1" x14ac:dyDescent="0.45">
      <c r="A9" s="71" t="s">
        <v>35</v>
      </c>
      <c r="B9" s="71"/>
      <c r="C9" s="18"/>
      <c r="D9" s="24" t="s">
        <v>26</v>
      </c>
      <c r="F9" s="69" t="s">
        <v>38</v>
      </c>
      <c r="G9" s="69"/>
      <c r="H9" s="4"/>
    </row>
    <row r="10" spans="1:12" s="3" customFormat="1" ht="16.5" customHeight="1" x14ac:dyDescent="0.45">
      <c r="A10" s="71" t="s">
        <v>37</v>
      </c>
      <c r="B10" s="71"/>
      <c r="C10" s="18"/>
      <c r="D10" s="24" t="s">
        <v>25</v>
      </c>
      <c r="F10" s="70" t="s">
        <v>27</v>
      </c>
      <c r="G10" s="70"/>
      <c r="H10" s="4"/>
    </row>
    <row r="11" spans="1:12" s="3" customFormat="1" ht="16.5" customHeight="1" x14ac:dyDescent="0.45">
      <c r="A11" s="62"/>
      <c r="B11" s="62"/>
      <c r="C11" s="18"/>
      <c r="D11" s="24"/>
      <c r="F11" s="61"/>
      <c r="G11" s="61"/>
      <c r="H11" s="4"/>
    </row>
    <row r="12" spans="1:12" s="3" customFormat="1" ht="17.25" customHeight="1" x14ac:dyDescent="0.5">
      <c r="A12" s="14"/>
      <c r="C12" s="18"/>
      <c r="D12" s="16"/>
      <c r="E12" s="16"/>
      <c r="F12" s="16"/>
      <c r="H12" s="4"/>
    </row>
    <row r="13" spans="1:12" s="26" customFormat="1" ht="30" customHeight="1" x14ac:dyDescent="0.4">
      <c r="A13" s="49" t="s">
        <v>3</v>
      </c>
      <c r="B13" s="50" t="s">
        <v>2</v>
      </c>
      <c r="C13" s="51" t="s">
        <v>4</v>
      </c>
      <c r="D13" s="51" t="s">
        <v>1</v>
      </c>
      <c r="E13" s="52" t="s">
        <v>22</v>
      </c>
      <c r="F13" s="51" t="s">
        <v>18</v>
      </c>
      <c r="G13" s="53" t="s">
        <v>7</v>
      </c>
      <c r="H13" s="26" t="s">
        <v>29</v>
      </c>
      <c r="I13" s="59" t="s">
        <v>23</v>
      </c>
      <c r="J13" s="59" t="s">
        <v>24</v>
      </c>
      <c r="K13" s="59" t="s">
        <v>28</v>
      </c>
      <c r="L13" s="26" t="s">
        <v>30</v>
      </c>
    </row>
    <row r="14" spans="1:12" s="26" customFormat="1" ht="32.5" x14ac:dyDescent="0.4">
      <c r="A14" s="36" t="s">
        <v>12</v>
      </c>
      <c r="B14" s="63" t="s">
        <v>39</v>
      </c>
      <c r="C14" s="35" t="s">
        <v>5</v>
      </c>
      <c r="D14" s="37">
        <v>20</v>
      </c>
      <c r="E14" s="38">
        <f>ROUND((I14+(I14*J14)),2)</f>
        <v>1.5</v>
      </c>
      <c r="F14" s="39">
        <v>0</v>
      </c>
      <c r="G14" s="30">
        <f>(D14*E14)-(D14*E14*F14)</f>
        <v>30</v>
      </c>
      <c r="H14" s="27">
        <f>D14*E14</f>
        <v>30</v>
      </c>
      <c r="I14" s="59">
        <v>1</v>
      </c>
      <c r="J14" s="60">
        <v>0.5</v>
      </c>
      <c r="K14" s="26">
        <f>((I14*J14)-(E14*F14))*D14</f>
        <v>10</v>
      </c>
    </row>
    <row r="15" spans="1:12" s="26" customFormat="1" ht="32.5" x14ac:dyDescent="0.4">
      <c r="A15" s="36" t="s">
        <v>14</v>
      </c>
      <c r="B15" s="63" t="s">
        <v>41</v>
      </c>
      <c r="C15" s="35" t="s">
        <v>5</v>
      </c>
      <c r="D15" s="37">
        <v>50</v>
      </c>
      <c r="E15" s="38">
        <f t="shared" ref="E15:E18" si="0">ROUND(I15+(I15*J15),2)</f>
        <v>2.1</v>
      </c>
      <c r="F15" s="39">
        <v>0</v>
      </c>
      <c r="G15" s="30">
        <f>(D15*E15)-(D15*E15*F15)</f>
        <v>105</v>
      </c>
      <c r="H15" s="27">
        <f t="shared" ref="H15:H18" si="1">D15*E15</f>
        <v>105</v>
      </c>
      <c r="I15" s="59">
        <v>1.4</v>
      </c>
      <c r="J15" s="60">
        <v>0.5</v>
      </c>
      <c r="K15" s="26">
        <f t="shared" ref="K15:K18" si="2">((I15*J15)-(E15*F15))*D15</f>
        <v>35</v>
      </c>
    </row>
    <row r="16" spans="1:12" s="26" customFormat="1" ht="32.5" x14ac:dyDescent="0.4">
      <c r="A16" s="36" t="s">
        <v>15</v>
      </c>
      <c r="B16" s="63" t="s">
        <v>40</v>
      </c>
      <c r="C16" s="35" t="s">
        <v>5</v>
      </c>
      <c r="D16" s="37">
        <v>20</v>
      </c>
      <c r="E16" s="38">
        <f t="shared" si="0"/>
        <v>2.78</v>
      </c>
      <c r="F16" s="39">
        <v>0</v>
      </c>
      <c r="G16" s="30">
        <f t="shared" ref="G16:G18" si="3">(D16*E16)-(D16*E16*F16)</f>
        <v>55.599999999999994</v>
      </c>
      <c r="H16" s="27">
        <f t="shared" si="1"/>
        <v>55.599999999999994</v>
      </c>
      <c r="I16" s="59">
        <v>1.85</v>
      </c>
      <c r="J16" s="60">
        <v>0.5</v>
      </c>
      <c r="K16" s="26">
        <f t="shared" si="2"/>
        <v>18.5</v>
      </c>
    </row>
    <row r="17" spans="1:11" s="26" customFormat="1" ht="32.5" x14ac:dyDescent="0.4">
      <c r="A17" s="36" t="s">
        <v>16</v>
      </c>
      <c r="B17" s="63" t="s">
        <v>42</v>
      </c>
      <c r="C17" s="35" t="s">
        <v>5</v>
      </c>
      <c r="D17" s="37">
        <v>20</v>
      </c>
      <c r="E17" s="38">
        <f t="shared" si="0"/>
        <v>3.6</v>
      </c>
      <c r="F17" s="39">
        <v>0</v>
      </c>
      <c r="G17" s="30">
        <f t="shared" si="3"/>
        <v>72</v>
      </c>
      <c r="H17" s="27">
        <f t="shared" si="1"/>
        <v>72</v>
      </c>
      <c r="I17" s="59">
        <v>2.4</v>
      </c>
      <c r="J17" s="60">
        <v>0.5</v>
      </c>
      <c r="K17" s="26">
        <f t="shared" si="2"/>
        <v>24</v>
      </c>
    </row>
    <row r="18" spans="1:11" s="26" customFormat="1" ht="32.5" x14ac:dyDescent="0.4">
      <c r="A18" s="36" t="s">
        <v>17</v>
      </c>
      <c r="B18" s="63" t="s">
        <v>43</v>
      </c>
      <c r="C18" s="35" t="s">
        <v>5</v>
      </c>
      <c r="D18" s="37">
        <v>10</v>
      </c>
      <c r="E18" s="38">
        <f t="shared" si="0"/>
        <v>11.25</v>
      </c>
      <c r="F18" s="39">
        <v>0</v>
      </c>
      <c r="G18" s="30">
        <f t="shared" si="3"/>
        <v>112.5</v>
      </c>
      <c r="H18" s="27">
        <f t="shared" si="1"/>
        <v>112.5</v>
      </c>
      <c r="I18" s="59">
        <v>7.5</v>
      </c>
      <c r="J18" s="60">
        <v>0.5</v>
      </c>
      <c r="K18" s="26">
        <f t="shared" si="2"/>
        <v>37.5</v>
      </c>
    </row>
    <row r="19" spans="1:11" ht="19.5" customHeight="1" x14ac:dyDescent="0.4">
      <c r="A19" s="72" t="s">
        <v>19</v>
      </c>
      <c r="B19" s="72"/>
      <c r="C19" s="72"/>
      <c r="D19" s="72"/>
      <c r="E19" s="72"/>
      <c r="F19" s="73"/>
      <c r="G19" s="48">
        <f>SUM(H14:H18)</f>
        <v>375.1</v>
      </c>
      <c r="J19" s="54"/>
      <c r="K19" s="48">
        <f>SUM(K14:K18)</f>
        <v>125</v>
      </c>
    </row>
    <row r="20" spans="1:11" ht="19.5" customHeight="1" x14ac:dyDescent="0.4">
      <c r="A20" s="72" t="s">
        <v>20</v>
      </c>
      <c r="B20" s="72"/>
      <c r="C20" s="72"/>
      <c r="D20" s="72"/>
      <c r="E20" s="72"/>
      <c r="F20" s="74"/>
      <c r="G20" s="30">
        <f>G19-G21</f>
        <v>0</v>
      </c>
      <c r="J20" s="54"/>
    </row>
    <row r="21" spans="1:11" ht="19.5" customHeight="1" x14ac:dyDescent="0.4">
      <c r="A21" s="75" t="s">
        <v>13</v>
      </c>
      <c r="B21" s="75"/>
      <c r="C21" s="75"/>
      <c r="D21" s="75"/>
      <c r="E21" s="75"/>
      <c r="F21" s="76"/>
      <c r="G21" s="48">
        <f>SUM(G14:G18)</f>
        <v>375.1</v>
      </c>
      <c r="J21" s="54"/>
    </row>
    <row r="22" spans="1:11" ht="19.5" customHeight="1" x14ac:dyDescent="0.4">
      <c r="A22" s="75" t="s">
        <v>8</v>
      </c>
      <c r="B22" s="75"/>
      <c r="C22" s="75"/>
      <c r="D22" s="75"/>
      <c r="E22" s="75"/>
      <c r="F22" s="76"/>
      <c r="G22" s="31">
        <f>MMULT(G21,17%)</f>
        <v>63.76700000000001</v>
      </c>
      <c r="J22" s="54"/>
    </row>
    <row r="23" spans="1:11" ht="19.5" customHeight="1" x14ac:dyDescent="0.4">
      <c r="A23" s="26"/>
      <c r="B23" s="26"/>
      <c r="C23" s="32"/>
      <c r="D23" s="64" t="s">
        <v>11</v>
      </c>
      <c r="E23" s="64"/>
      <c r="F23" s="65"/>
      <c r="G23" s="29">
        <f>SUM(G21:G22)</f>
        <v>438.86700000000002</v>
      </c>
      <c r="J23" s="54"/>
    </row>
    <row r="24" spans="1:11" x14ac:dyDescent="0.4">
      <c r="A24" s="26"/>
      <c r="B24" s="26"/>
      <c r="C24" s="32"/>
      <c r="D24" s="33"/>
      <c r="E24" s="34"/>
      <c r="F24" s="28"/>
      <c r="G24" s="47"/>
      <c r="J24" s="54"/>
    </row>
    <row r="25" spans="1:11" x14ac:dyDescent="0.4">
      <c r="A25" s="26"/>
      <c r="B25" s="26"/>
      <c r="C25" s="32"/>
      <c r="D25" s="33"/>
      <c r="E25" s="34"/>
      <c r="F25" s="28"/>
      <c r="G25" s="47"/>
      <c r="J25" s="54"/>
    </row>
    <row r="26" spans="1:11" x14ac:dyDescent="0.4">
      <c r="A26" s="26"/>
      <c r="B26" s="26"/>
      <c r="C26" s="32"/>
      <c r="D26" s="33"/>
      <c r="E26" s="34"/>
      <c r="F26" s="28"/>
      <c r="G26" s="47"/>
      <c r="J26" s="54"/>
    </row>
    <row r="27" spans="1:11" x14ac:dyDescent="0.4">
      <c r="A27" s="26"/>
      <c r="B27" s="26"/>
      <c r="C27" s="32"/>
      <c r="D27" s="33"/>
      <c r="E27" s="43" t="s">
        <v>32</v>
      </c>
      <c r="F27" s="44"/>
      <c r="G27" s="47"/>
      <c r="J27" s="54"/>
    </row>
    <row r="28" spans="1:11" x14ac:dyDescent="0.4">
      <c r="A28" s="26"/>
      <c r="B28" s="26"/>
      <c r="C28" s="32"/>
      <c r="D28" s="33"/>
      <c r="E28" s="34"/>
      <c r="F28" s="28"/>
      <c r="G28" s="47"/>
      <c r="J28" s="54"/>
    </row>
    <row r="29" spans="1:11" x14ac:dyDescent="0.4">
      <c r="A29" s="26"/>
      <c r="B29" s="26"/>
      <c r="C29" s="32"/>
      <c r="D29" s="33"/>
      <c r="E29" s="34"/>
      <c r="F29" s="28"/>
      <c r="G29" s="47"/>
      <c r="J29" s="54"/>
    </row>
    <row r="30" spans="1:11" x14ac:dyDescent="0.4">
      <c r="A30" s="26"/>
      <c r="B30" s="26"/>
      <c r="C30" s="32"/>
      <c r="D30" s="33"/>
      <c r="E30" s="34"/>
      <c r="F30" s="28"/>
      <c r="G30" s="47"/>
      <c r="J30" s="54"/>
    </row>
    <row r="31" spans="1:11" x14ac:dyDescent="0.4">
      <c r="A31" s="26"/>
      <c r="B31" s="26"/>
      <c r="C31" s="32"/>
      <c r="D31" s="33"/>
      <c r="E31" s="34"/>
      <c r="F31" s="45" t="s">
        <v>9</v>
      </c>
      <c r="G31" s="47"/>
      <c r="J31" s="54"/>
    </row>
    <row r="32" spans="1:11" x14ac:dyDescent="0.4">
      <c r="A32" s="40"/>
      <c r="B32" s="41"/>
      <c r="C32" s="32"/>
      <c r="D32" s="33"/>
      <c r="E32" s="34"/>
      <c r="F32" s="34"/>
      <c r="G32" s="42"/>
      <c r="H32" s="5"/>
    </row>
    <row r="33" spans="1:8" x14ac:dyDescent="0.4">
      <c r="C33" s="2"/>
      <c r="D33" s="34"/>
      <c r="E33" s="34"/>
      <c r="F33" s="34"/>
      <c r="G33" s="42"/>
    </row>
    <row r="34" spans="1:8" x14ac:dyDescent="0.4">
      <c r="A34" s="43"/>
      <c r="B34" s="44"/>
      <c r="C34" s="46"/>
      <c r="D34" s="34"/>
      <c r="E34" s="34"/>
      <c r="F34" s="34"/>
      <c r="G34" s="42"/>
    </row>
    <row r="35" spans="1:8" x14ac:dyDescent="0.4">
      <c r="A35" s="68" t="s">
        <v>6</v>
      </c>
      <c r="B35" s="68"/>
      <c r="C35" s="68"/>
      <c r="D35" s="68"/>
      <c r="E35" s="68"/>
      <c r="F35" s="68"/>
      <c r="G35" s="68"/>
    </row>
    <row r="36" spans="1:8" x14ac:dyDescent="0.4">
      <c r="A36" s="67"/>
      <c r="B36" s="67"/>
      <c r="C36" s="67"/>
      <c r="D36" s="67"/>
      <c r="E36" s="67"/>
      <c r="F36" s="67"/>
      <c r="G36" s="67"/>
    </row>
    <row r="37" spans="1:8" x14ac:dyDescent="0.4">
      <c r="B37" s="8"/>
      <c r="D37" s="9"/>
      <c r="E37" s="9"/>
      <c r="F37" s="9"/>
    </row>
    <row r="38" spans="1:8" x14ac:dyDescent="0.4">
      <c r="B38" s="10"/>
      <c r="C38" s="20"/>
      <c r="D38" s="11"/>
      <c r="E38" s="11"/>
      <c r="F38" s="11"/>
    </row>
    <row r="40" spans="1:8" ht="15" customHeight="1" x14ac:dyDescent="0.4">
      <c r="A40" s="12"/>
      <c r="B40" s="13"/>
      <c r="C40" s="21"/>
      <c r="D40" s="13"/>
      <c r="E40" s="13"/>
      <c r="F40" s="13"/>
      <c r="G40" s="13"/>
    </row>
    <row r="41" spans="1:8" ht="15" customHeight="1" x14ac:dyDescent="0.4"/>
    <row r="42" spans="1:8" ht="15" customHeight="1" x14ac:dyDescent="0.4">
      <c r="H42" s="5"/>
    </row>
    <row r="43" spans="1:8" s="7" customFormat="1" ht="41.25" customHeight="1" x14ac:dyDescent="0.4">
      <c r="A43" s="2"/>
      <c r="B43" s="2"/>
      <c r="C43" s="19"/>
      <c r="D43" s="2"/>
      <c r="E43" s="2"/>
      <c r="F43" s="2"/>
      <c r="G43" s="2"/>
      <c r="H43" s="6"/>
    </row>
    <row r="44" spans="1:8" ht="33" customHeight="1" x14ac:dyDescent="0.4"/>
    <row r="45" spans="1:8" ht="15.9" customHeight="1" x14ac:dyDescent="0.4"/>
    <row r="46" spans="1:8" ht="11.25" customHeight="1" x14ac:dyDescent="0.4"/>
  </sheetData>
  <mergeCells count="16">
    <mergeCell ref="D23:F23"/>
    <mergeCell ref="A3:C3"/>
    <mergeCell ref="A36:G36"/>
    <mergeCell ref="A35:G35"/>
    <mergeCell ref="F7:G7"/>
    <mergeCell ref="F8:G8"/>
    <mergeCell ref="F9:G9"/>
    <mergeCell ref="F10:G10"/>
    <mergeCell ref="A7:B7"/>
    <mergeCell ref="A8:B8"/>
    <mergeCell ref="A9:B9"/>
    <mergeCell ref="A10:B10"/>
    <mergeCell ref="A19:F19"/>
    <mergeCell ref="A20:F20"/>
    <mergeCell ref="A21:F21"/>
    <mergeCell ref="A22:F22"/>
  </mergeCells>
  <phoneticPr fontId="1" type="noConversion"/>
  <printOptions horizontalCentered="1"/>
  <pageMargins left="0.19685039370078741" right="0.19685039370078741" top="0.19685039370078741" bottom="0.35433070866141736" header="0.23622047244094491" footer="0.19685039370078741"/>
  <pageSetup paperSize="9" orientation="portrait" r:id="rId1"/>
  <headerFooter alignWithMargins="0">
    <oddFooter>&amp;R&amp;"Open Sans Semibold,Italic"&amp;11&amp;K01+047strana &amp;P od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Quote</vt:lpstr>
      <vt:lpstr>'Service Quote'!Print_Area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Marko</cp:lastModifiedBy>
  <cp:lastPrinted>2019-03-21T13:53:32Z</cp:lastPrinted>
  <dcterms:created xsi:type="dcterms:W3CDTF">2006-01-23T19:37:33Z</dcterms:created>
  <dcterms:modified xsi:type="dcterms:W3CDTF">2019-07-11T17:50:06Z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TC101001361033</vt:lpwstr>
  </property>
</Properties>
</file>