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971D804F-924A-4F21-A9C1-F7D9B189C598}" xr6:coauthVersionLast="47" xr6:coauthVersionMax="47" xr10:uidLastSave="{00000000-0000-0000-0000-000000000000}"/>
  <bookViews>
    <workbookView xWindow="-120" yWindow="-120" windowWidth="20730" windowHeight="11160" firstSheet="1" activeTab="9" xr2:uid="{00000000-000D-0000-FFFF-FFFF00000000}"/>
  </bookViews>
  <sheets>
    <sheet name="objective" sheetId="2" r:id="rId1"/>
    <sheet name="Raw Data" sheetId="1" r:id="rId2"/>
    <sheet name="Notes" sheetId="3" r:id="rId3"/>
    <sheet name="reason's" sheetId="14" r:id="rId4"/>
    <sheet name="1a" sheetId="4" r:id="rId5"/>
    <sheet name="1b" sheetId="5" r:id="rId6"/>
    <sheet name="2a" sheetId="6" r:id="rId7"/>
    <sheet name="2b" sheetId="7" r:id="rId8"/>
    <sheet name="3a" sheetId="8" r:id="rId9"/>
    <sheet name="3b" sheetId="9" r:id="rId10"/>
    <sheet name="4a" sheetId="10" r:id="rId11"/>
    <sheet name="4b" sheetId="11" r:id="rId12"/>
    <sheet name="5a" sheetId="12" r:id="rId13"/>
    <sheet name="5b" sheetId="13" r:id="rId14"/>
  </sheets>
  <definedNames>
    <definedName name="_xlnm._FilterDatabase" localSheetId="1" hidden="1">'Raw Data'!$A$1:$AD$373</definedName>
    <definedName name="_xlchart.v1.0" hidden="1">'3a'!$A$5:$A$18</definedName>
    <definedName name="_xlchart.v1.1" hidden="1">'3a'!$O$3:$O$4</definedName>
    <definedName name="_xlchart.v1.2" hidden="1">'3a'!$O$5:$O$18</definedName>
    <definedName name="_xlchart.v1.3" hidden="1">'3a'!$A$32:$A$45</definedName>
    <definedName name="_xlchart.v1.4" hidden="1">'3a'!$O$30:$O$31</definedName>
    <definedName name="_xlchart.v1.5" hidden="1">'3a'!$O$32:$O$45</definedName>
    <definedName name="_xlchart.v1.6" hidden="1">'3a'!$A$61:$A$74</definedName>
    <definedName name="_xlchart.v1.7" hidden="1">'3a'!$O$59:$O$60</definedName>
    <definedName name="_xlchart.v1.8" hidden="1">'3a'!$O$61:$O$74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6" l="1"/>
  <c r="J6" i="6"/>
  <c r="K6" i="6"/>
  <c r="E17" i="6" s="1"/>
  <c r="I7" i="6"/>
  <c r="C18" i="6" s="1"/>
  <c r="J7" i="6"/>
  <c r="K7" i="6"/>
  <c r="I8" i="6"/>
  <c r="J8" i="6"/>
  <c r="D19" i="6" s="1"/>
  <c r="K8" i="6"/>
  <c r="I9" i="6"/>
  <c r="J9" i="6"/>
  <c r="K9" i="6"/>
  <c r="E20" i="6" s="1"/>
  <c r="I10" i="6"/>
  <c r="J10" i="6"/>
  <c r="K10" i="6"/>
  <c r="E21" i="6" s="1"/>
  <c r="I11" i="6"/>
  <c r="C22" i="6" s="1"/>
  <c r="J11" i="6"/>
  <c r="K11" i="6"/>
  <c r="J5" i="6"/>
  <c r="K5" i="6"/>
  <c r="I5" i="6"/>
  <c r="N5" i="8"/>
  <c r="C19" i="6"/>
  <c r="C20" i="6"/>
  <c r="C17" i="6"/>
  <c r="C21" i="6"/>
  <c r="L6" i="6"/>
  <c r="L7" i="6"/>
  <c r="L8" i="6"/>
  <c r="L9" i="6"/>
  <c r="L10" i="6"/>
  <c r="L11" i="6"/>
  <c r="L5" i="6"/>
  <c r="C4" i="12"/>
  <c r="C30" i="12"/>
  <c r="D90" i="10"/>
  <c r="G90" i="10"/>
  <c r="J90" i="10"/>
  <c r="D91" i="10"/>
  <c r="G91" i="10"/>
  <c r="J91" i="10"/>
  <c r="G89" i="10"/>
  <c r="J89" i="10"/>
  <c r="D89" i="10"/>
  <c r="F89" i="10"/>
  <c r="I89" i="10"/>
  <c r="F90" i="10"/>
  <c r="I90" i="10"/>
  <c r="F91" i="10"/>
  <c r="I91" i="10"/>
  <c r="C90" i="10"/>
  <c r="C91" i="10"/>
  <c r="C89" i="10"/>
  <c r="B89" i="10"/>
  <c r="H90" i="10"/>
  <c r="H91" i="10"/>
  <c r="H89" i="10"/>
  <c r="E90" i="10"/>
  <c r="E91" i="10"/>
  <c r="E89" i="10"/>
  <c r="B90" i="10"/>
  <c r="B91" i="10"/>
  <c r="D19" i="10"/>
  <c r="E19" i="10"/>
  <c r="C19" i="10"/>
  <c r="D47" i="10"/>
  <c r="E47" i="10"/>
  <c r="C47" i="10"/>
  <c r="D77" i="10"/>
  <c r="E77" i="10"/>
  <c r="C77" i="10"/>
  <c r="N33" i="8"/>
  <c r="O33" i="8" s="1"/>
  <c r="N34" i="8"/>
  <c r="O34" i="8" s="1"/>
  <c r="N35" i="8"/>
  <c r="O35" i="8" s="1"/>
  <c r="N36" i="8"/>
  <c r="O36" i="8" s="1"/>
  <c r="N37" i="8"/>
  <c r="O37" i="8" s="1"/>
  <c r="N38" i="8"/>
  <c r="O38" i="8" s="1"/>
  <c r="N39" i="8"/>
  <c r="O39" i="8" s="1"/>
  <c r="N40" i="8"/>
  <c r="O40" i="8" s="1"/>
  <c r="N41" i="8"/>
  <c r="O41" i="8" s="1"/>
  <c r="N42" i="8"/>
  <c r="O42" i="8" s="1"/>
  <c r="N43" i="8"/>
  <c r="O43" i="8" s="1"/>
  <c r="N44" i="8"/>
  <c r="O44" i="8" s="1"/>
  <c r="N45" i="8"/>
  <c r="O45" i="8" s="1"/>
  <c r="N32" i="8"/>
  <c r="O32" i="8" s="1"/>
  <c r="N62" i="8"/>
  <c r="O62" i="8" s="1"/>
  <c r="N63" i="8"/>
  <c r="O63" i="8" s="1"/>
  <c r="N64" i="8"/>
  <c r="O64" i="8" s="1"/>
  <c r="N65" i="8"/>
  <c r="O65" i="8" s="1"/>
  <c r="N66" i="8"/>
  <c r="O66" i="8" s="1"/>
  <c r="N67" i="8"/>
  <c r="O67" i="8" s="1"/>
  <c r="N68" i="8"/>
  <c r="O68" i="8" s="1"/>
  <c r="N69" i="8"/>
  <c r="O69" i="8" s="1"/>
  <c r="N70" i="8"/>
  <c r="O70" i="8" s="1"/>
  <c r="N71" i="8"/>
  <c r="O71" i="8" s="1"/>
  <c r="N72" i="8"/>
  <c r="O72" i="8" s="1"/>
  <c r="N73" i="8"/>
  <c r="O73" i="8" s="1"/>
  <c r="N74" i="8"/>
  <c r="O74" i="8" s="1"/>
  <c r="N61" i="8"/>
  <c r="O61" i="8" s="1"/>
  <c r="N6" i="8"/>
  <c r="O6" i="8" s="1"/>
  <c r="N7" i="8"/>
  <c r="O7" i="8" s="1"/>
  <c r="N8" i="8"/>
  <c r="O8" i="8" s="1"/>
  <c r="N9" i="8"/>
  <c r="O9" i="8" s="1"/>
  <c r="N10" i="8"/>
  <c r="O10" i="8" s="1"/>
  <c r="N11" i="8"/>
  <c r="O11" i="8" s="1"/>
  <c r="N12" i="8"/>
  <c r="O12" i="8" s="1"/>
  <c r="N13" i="8"/>
  <c r="O13" i="8" s="1"/>
  <c r="N14" i="8"/>
  <c r="O14" i="8" s="1"/>
  <c r="N15" i="8"/>
  <c r="O15" i="8" s="1"/>
  <c r="N16" i="8"/>
  <c r="O16" i="8" s="1"/>
  <c r="N17" i="8"/>
  <c r="O17" i="8" s="1"/>
  <c r="N18" i="8"/>
  <c r="O18" i="8" s="1"/>
  <c r="O5" i="8"/>
  <c r="E22" i="6"/>
  <c r="E19" i="6"/>
  <c r="E18" i="6"/>
  <c r="D22" i="6"/>
  <c r="D21" i="6"/>
  <c r="D20" i="6"/>
  <c r="D18" i="6"/>
  <c r="D17" i="6"/>
  <c r="C16" i="6"/>
  <c r="E16" i="6"/>
  <c r="D16" i="6"/>
  <c r="E12" i="6"/>
  <c r="D12" i="6"/>
  <c r="C12" i="6"/>
  <c r="K4" i="4"/>
  <c r="K5" i="4"/>
  <c r="K6" i="4"/>
  <c r="K7" i="4"/>
  <c r="K8" i="4"/>
  <c r="K9" i="4"/>
  <c r="K10" i="4"/>
  <c r="K11" i="4"/>
  <c r="K12" i="4"/>
  <c r="K3" i="4"/>
  <c r="J4" i="4"/>
  <c r="J5" i="4"/>
  <c r="J6" i="4"/>
  <c r="J7" i="4"/>
  <c r="J8" i="4"/>
  <c r="J9" i="4"/>
  <c r="J10" i="4"/>
  <c r="J11" i="4"/>
  <c r="J12" i="4"/>
  <c r="J3" i="4"/>
  <c r="I5" i="4"/>
  <c r="I6" i="4"/>
  <c r="I7" i="4"/>
  <c r="I8" i="4"/>
  <c r="I9" i="4"/>
  <c r="I10" i="4"/>
  <c r="I11" i="4"/>
  <c r="I12" i="4"/>
  <c r="I4" i="4"/>
  <c r="I3" i="4"/>
  <c r="C26" i="12" l="1"/>
  <c r="C22" i="12"/>
  <c r="C18" i="12"/>
  <c r="C14" i="12"/>
  <c r="C10" i="12"/>
  <c r="C25" i="12"/>
  <c r="C17" i="12"/>
  <c r="C9" i="12"/>
  <c r="C28" i="12"/>
  <c r="C24" i="12"/>
  <c r="C20" i="12"/>
  <c r="C16" i="12"/>
  <c r="C12" i="12"/>
  <c r="C8" i="12"/>
  <c r="C29" i="12"/>
  <c r="C21" i="12"/>
  <c r="C13" i="12"/>
  <c r="C31" i="12"/>
  <c r="C27" i="12"/>
  <c r="C23" i="12"/>
  <c r="C19" i="12"/>
  <c r="C15" i="12"/>
  <c r="C11" i="12"/>
  <c r="C7" i="12"/>
  <c r="C6" i="12"/>
  <c r="C5" i="12"/>
  <c r="I20" i="4"/>
  <c r="J26" i="4"/>
  <c r="J22" i="4"/>
  <c r="K24" i="4"/>
  <c r="I25" i="4"/>
  <c r="K20" i="4"/>
  <c r="I24" i="4"/>
  <c r="J25" i="4"/>
  <c r="K27" i="4"/>
  <c r="K23" i="4"/>
  <c r="I27" i="4"/>
  <c r="I23" i="4"/>
  <c r="J24" i="4"/>
  <c r="J20" i="4"/>
  <c r="I21" i="4"/>
  <c r="J19" i="4"/>
  <c r="J21" i="4"/>
  <c r="I19" i="4"/>
  <c r="I26" i="4"/>
  <c r="I22" i="4"/>
  <c r="J27" i="4"/>
  <c r="J23" i="4"/>
  <c r="K19" i="4"/>
  <c r="K25" i="4"/>
  <c r="K21" i="4"/>
  <c r="K26" i="4"/>
  <c r="K22" i="4"/>
  <c r="J13" i="4"/>
  <c r="K13" i="4"/>
  <c r="I13" i="4"/>
  <c r="J29" i="4" l="1"/>
  <c r="I29" i="4"/>
  <c r="K29" i="4"/>
</calcChain>
</file>

<file path=xl/sharedStrings.xml><?xml version="1.0" encoding="utf-8"?>
<sst xmlns="http://schemas.openxmlformats.org/spreadsheetml/2006/main" count="1714" uniqueCount="229">
  <si>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</si>
  <si>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</si>
  <si>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</si>
  <si>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</si>
  <si>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</si>
  <si>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</si>
  <si>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</si>
  <si>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</si>
  <si>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</si>
  <si>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</si>
  <si>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</si>
  <si>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</si>
  <si>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</si>
  <si>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</si>
  <si>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</si>
  <si>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</si>
  <si>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</si>
  <si>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</si>
  <si>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</si>
  <si>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</si>
  <si>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</si>
  <si>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</si>
  <si>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</si>
  <si>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</si>
  <si>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</si>
  <si>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</si>
  <si>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</si>
  <si>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</si>
  <si>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</si>
  <si>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</si>
  <si>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</si>
  <si>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</si>
  <si>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</si>
  <si>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</si>
  <si>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</si>
  <si>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</si>
  <si>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</si>
  <si>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</si>
  <si>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</si>
  <si>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</si>
  <si>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</si>
  <si>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</si>
  <si>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</si>
  <si>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</si>
  <si>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</si>
  <si>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</si>
  <si>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</si>
  <si>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t>
  </si>
  <si>
    <t>CPI Inflation case study -</t>
  </si>
  <si>
    <t>Objective</t>
  </si>
  <si>
    <t>Q.1</t>
  </si>
  <si>
    <t>Q.2</t>
  </si>
  <si>
    <t>Q.3</t>
  </si>
  <si>
    <t>Q.4</t>
  </si>
  <si>
    <t>Q.5</t>
  </si>
  <si>
    <t>Investigate how major global economic events (like oil price fluctuations, international trade policies during the pandemic) have influenced India's inflation. This can include an analysis of imported goods and their price trends.</t>
  </si>
  <si>
    <t>For the purpose of this analysis, focus only on the oil price fluctuations for years 2021 to 2023</t>
  </si>
  <si>
    <t>Identify trends in oil price change with change in inflation - identify sector that strongly correlates with fluctuations in oil price</t>
  </si>
  <si>
    <t>Aggregation</t>
  </si>
  <si>
    <t>Pivot Point</t>
  </si>
  <si>
    <t>Time Duration</t>
  </si>
  <si>
    <t>Food</t>
  </si>
  <si>
    <t>luxury</t>
  </si>
  <si>
    <t>misc</t>
  </si>
  <si>
    <t>GI</t>
  </si>
  <si>
    <t>Categories</t>
  </si>
  <si>
    <t>Sub - category</t>
  </si>
  <si>
    <t>Distribution (may 2023)</t>
  </si>
  <si>
    <t>weigthage of each sector</t>
  </si>
  <si>
    <t>not required</t>
  </si>
  <si>
    <t>Total     (except GI)</t>
  </si>
  <si>
    <t>Weightage</t>
  </si>
  <si>
    <t>SUM</t>
  </si>
  <si>
    <t>INSIGHTS :</t>
  </si>
  <si>
    <t>Based on the latest month's data, identify the contribution of different sectors (food, energy, transportation, education, etc.) towards the CPI basket -Which sector has the highest weightage towards CPI calculation</t>
  </si>
  <si>
    <t xml:space="preserve">Ans :    FOOD </t>
  </si>
  <si>
    <r>
      <t>OBJECTIVE :</t>
    </r>
    <r>
      <rPr>
        <sz val="11"/>
        <color rgb="FFFFFF00"/>
        <rFont val="Bodoni MT Black"/>
        <family val="1"/>
      </rPr>
      <t xml:space="preserve"> </t>
    </r>
  </si>
  <si>
    <t>A trend of Y-o-Y increase in CPI (rural + urban) inflation starting 2017 for the entire basket of products .</t>
  </si>
  <si>
    <t>Create a bar graph depicting the growth rate Y-o-Y and identify the year with highest inflation rate</t>
  </si>
  <si>
    <r>
      <t xml:space="preserve">Based on the </t>
    </r>
    <r>
      <rPr>
        <sz val="11"/>
        <color rgb="FFFF0000"/>
        <rFont val="Calibri"/>
        <family val="2"/>
        <scheme val="minor"/>
      </rPr>
      <t>latest month's data</t>
    </r>
    <r>
      <rPr>
        <sz val="11"/>
        <color theme="1"/>
        <rFont val="Calibri"/>
        <family val="2"/>
        <scheme val="minor"/>
      </rPr>
      <t>, identify the contribution of different sectors (food, energy, transportation, education, etc.) towards the CPI basket .</t>
    </r>
  </si>
  <si>
    <t>Which sector has the highest weightage towards CPI calculation?</t>
  </si>
  <si>
    <t>You are working with the National Statistical Office which is equipped to release inflation numbers in India.</t>
  </si>
  <si>
    <t>As an analyst, you are provided with CPI data and are equipped find out insights from the data. Your senior wants you to find key trends and deep dive into the data to answer the following questions -</t>
  </si>
  <si>
    <r>
      <rPr>
        <sz val="11"/>
        <rFont val="Calibri"/>
        <family val="2"/>
        <scheme val="minor"/>
      </rPr>
      <t>Investigate how the onset and progression of</t>
    </r>
    <r>
      <rPr>
        <sz val="11"/>
        <color theme="1"/>
        <rFont val="Calibri"/>
        <family val="2"/>
        <scheme val="minor"/>
      </rPr>
      <t xml:space="preserve"> the COVID-19 pandemic affected inflation rates in India. </t>
    </r>
  </si>
  <si>
    <t>Analyze the correlation between key pandemic milestones (e.g., lockdowns, vaccination drives) and changes in the consumer price index, particularly focusing on sectors like healthcare, food, and essential services.</t>
  </si>
  <si>
    <t xml:space="preserve">With India's retail inflation reaching a 3-month high of 5.55% in November 2023, largely due to a sharp rise in food prices. </t>
  </si>
  <si>
    <t>Analyze which specific food items have contributed the most to this increase at month-on-month basis for 12 months ending May'2023</t>
  </si>
  <si>
    <t>Investigate trends in the prices of vegetables, fruits, and pulses, (broader food bucket) and compare m-o-m changes -Identify the absolute changes in prices over 12 months and identify the biggest contributor towards inflation</t>
  </si>
  <si>
    <t xml:space="preserve">h3 : k14 </t>
  </si>
  <si>
    <t>sheet = 1a</t>
  </si>
  <si>
    <t>h19 : k30</t>
  </si>
  <si>
    <t>sheet = 1b</t>
  </si>
  <si>
    <t xml:space="preserve">we have created 3 different pie- charts </t>
  </si>
  <si>
    <t>all the visualization work</t>
  </si>
  <si>
    <t>entire sheet   -</t>
  </si>
  <si>
    <t xml:space="preserve">General Index </t>
  </si>
  <si>
    <t xml:space="preserve">field </t>
  </si>
  <si>
    <t>2017 - 2023. (2016) = base yr</t>
  </si>
  <si>
    <t xml:space="preserve"> march</t>
  </si>
  <si>
    <t>TOTAL</t>
  </si>
  <si>
    <t xml:space="preserve">Create a bar graph depicting the growth rate Y-o-Y </t>
  </si>
  <si>
    <r>
      <t xml:space="preserve">1. In all the sectors : </t>
    </r>
    <r>
      <rPr>
        <b/>
        <sz val="11"/>
        <color theme="4" tint="-0.249977111117893"/>
        <rFont val="Calibri"/>
        <family val="2"/>
        <scheme val="minor"/>
      </rPr>
      <t>FOOD</t>
    </r>
    <r>
      <rPr>
        <sz val="11"/>
        <color theme="1"/>
        <rFont val="Calibri"/>
        <family val="2"/>
        <scheme val="minor"/>
      </rPr>
      <t xml:space="preserve"> is the only (sub-category) which contributes </t>
    </r>
    <r>
      <rPr>
        <b/>
        <sz val="11"/>
        <color rgb="FFFF0000"/>
        <rFont val="Calibri"/>
        <family val="2"/>
        <scheme val="minor"/>
      </rPr>
      <t>highest</t>
    </r>
    <r>
      <rPr>
        <sz val="11"/>
        <color theme="1"/>
        <rFont val="Calibri"/>
        <family val="2"/>
        <scheme val="minor"/>
      </rPr>
      <t xml:space="preserve"> share of % to CPI basket</t>
    </r>
  </si>
  <si>
    <r>
      <t xml:space="preserve">2. Fuel and light , health , transport , misc are those (sub-categories) which contributes </t>
    </r>
    <r>
      <rPr>
        <b/>
        <sz val="11"/>
        <color rgb="FFFF0000"/>
        <rFont val="Calibri"/>
        <family val="2"/>
        <scheme val="minor"/>
      </rPr>
      <t>least</t>
    </r>
    <r>
      <rPr>
        <sz val="11"/>
        <color theme="1"/>
        <rFont val="Calibri"/>
        <family val="2"/>
        <scheme val="minor"/>
      </rPr>
      <t xml:space="preserve"> share of % to CPI basket</t>
    </r>
  </si>
  <si>
    <r>
      <t xml:space="preserve">1.  The year with highest inflation rate was  </t>
    </r>
    <r>
      <rPr>
        <b/>
        <sz val="11"/>
        <color rgb="FFFF0000"/>
        <rFont val="Calibri"/>
        <family val="2"/>
        <scheme val="minor"/>
      </rPr>
      <t>2022</t>
    </r>
  </si>
  <si>
    <r>
      <t xml:space="preserve">Ans : </t>
    </r>
    <r>
      <rPr>
        <b/>
        <sz val="18"/>
        <color theme="1"/>
        <rFont val="Calibri"/>
        <family val="2"/>
        <scheme val="minor"/>
      </rPr>
      <t>2022</t>
    </r>
  </si>
  <si>
    <t>A3 : E12</t>
  </si>
  <si>
    <t>H3 : K11</t>
  </si>
  <si>
    <t>B15 : E22</t>
  </si>
  <si>
    <t>took march's data (taking 2016 as base yr) from 2016 - 2023</t>
  </si>
  <si>
    <t>sheet = 2a</t>
  </si>
  <si>
    <t>calculated difference of Inflation</t>
  </si>
  <si>
    <t>calculated % (incr/decr) for each yr</t>
  </si>
  <si>
    <t>sheet = 2b</t>
  </si>
  <si>
    <t>we have created 1  clustered-coloumn  chart</t>
  </si>
  <si>
    <t>we have calculated weightage</t>
  </si>
  <si>
    <t>june 2022 - may 2023</t>
  </si>
  <si>
    <t>monthly</t>
  </si>
  <si>
    <t>all food (except GI)</t>
  </si>
  <si>
    <t>RURAL</t>
  </si>
  <si>
    <t>URBAN</t>
  </si>
  <si>
    <t>RURAL + URBAN</t>
  </si>
  <si>
    <t xml:space="preserve">Most Inc </t>
  </si>
  <si>
    <t>(mom) Basis</t>
  </si>
  <si>
    <t xml:space="preserve">%  Inc </t>
  </si>
  <si>
    <t>Identify the year with highest inflation rate ?</t>
  </si>
  <si>
    <t xml:space="preserve">Investigate trends in the prices of vegetables, fruits, and pulses, (broader food bucket) and </t>
  </si>
  <si>
    <t>compare m-o-m changes -Identify the absolute changes in prices over 12 months and identify the biggest contributor towards inflation</t>
  </si>
  <si>
    <t xml:space="preserve">1. Over the yrs -Meat and fish, Oils and fats, Vegetables are the foods that haven't caused inflation </t>
  </si>
  <si>
    <t xml:space="preserve">2. Cereals and products , Spices are the foods that caused most inflation </t>
  </si>
  <si>
    <t>sheet = 3a</t>
  </si>
  <si>
    <t>sheet = 3b</t>
  </si>
  <si>
    <t>R + U</t>
  </si>
  <si>
    <t>N59 : O74</t>
  </si>
  <si>
    <t>N 30 : O45</t>
  </si>
  <si>
    <t>N3 : O 18</t>
  </si>
  <si>
    <t>calculated difference between FINAL VALUE  AND INITIAL VALUE i.e Most incr</t>
  </si>
  <si>
    <t>calculated % increase i.e (most incr/ INITIAL VALUE ) in % form</t>
  </si>
  <si>
    <t xml:space="preserve">FOR ALL 3 OF THEM </t>
  </si>
  <si>
    <t xml:space="preserve">we have created 2 charts - combo + waterfall </t>
  </si>
  <si>
    <t xml:space="preserve"> for each type</t>
  </si>
  <si>
    <t>March 2019 - March 2021</t>
  </si>
  <si>
    <t>Essential services</t>
  </si>
  <si>
    <t>Average</t>
  </si>
  <si>
    <t xml:space="preserve">Investigate how the onset and progression of the COVID-19 pandemic affected inflation rates in India. </t>
  </si>
  <si>
    <t xml:space="preserve">2. ESSENTIAL services has shown increase before covid,ut after covid it's costant! </t>
  </si>
  <si>
    <t>1. FOOD Sector has shown Massive rise over all the yrs!</t>
  </si>
  <si>
    <t>SECTORS - REGIONS</t>
  </si>
  <si>
    <t>Average of all the regions(food, essen serv, health)</t>
  </si>
  <si>
    <t>3 sectors</t>
  </si>
  <si>
    <t>sheet = 4a</t>
  </si>
  <si>
    <t>sheet = 4b</t>
  </si>
  <si>
    <t>we have created 2  clustered-coloumn  charts</t>
  </si>
  <si>
    <t>A85 : J91</t>
  </si>
  <si>
    <t>we have used sumIFS</t>
  </si>
  <si>
    <t xml:space="preserve">calculated AverageIFS of all the sectors for all 3 yrs </t>
  </si>
  <si>
    <t>urban region</t>
  </si>
  <si>
    <t>2021 may - 2023 may</t>
  </si>
  <si>
    <t>sheet = 5a</t>
  </si>
  <si>
    <t>sheet = 5b</t>
  </si>
  <si>
    <t>correlation</t>
  </si>
  <si>
    <t>Urban region</t>
  </si>
  <si>
    <t>OIL  rs</t>
  </si>
  <si>
    <t>https://finance.yahoo.com/quote/IOC.NS/history?period1=1676689247&amp;period2=1708225247&amp;interval=1mo&amp;filter=history&amp;frequency=1mo&amp;includeAdjustedClose=true</t>
  </si>
  <si>
    <t xml:space="preserve">DATA' S = </t>
  </si>
  <si>
    <t>All sectors</t>
  </si>
  <si>
    <t>calculated correlation</t>
  </si>
  <si>
    <t>1. Oils and fats, Vegetables Doesn’t get any affect from rate changes.</t>
  </si>
  <si>
    <t>2. Cereals and products, Education, Spices, Prepared meals, snacks, sweets etc. are strongly correlated.</t>
  </si>
  <si>
    <t>3. Remaining sectors are not much affected by Correlation.</t>
  </si>
  <si>
    <r>
      <rPr>
        <sz val="11"/>
        <rFont val="Calibri"/>
        <family val="2"/>
        <scheme val="minor"/>
      </rPr>
      <t>2.  The year with lowest inflation rate was</t>
    </r>
    <r>
      <rPr>
        <sz val="11"/>
        <color rgb="FFFF0066"/>
        <rFont val="Calibri"/>
        <family val="2"/>
        <scheme val="minor"/>
      </rPr>
      <t xml:space="preserve">   </t>
    </r>
    <r>
      <rPr>
        <b/>
        <sz val="11"/>
        <color rgb="FFFF0000"/>
        <rFont val="Calibri"/>
        <family val="2"/>
        <scheme val="minor"/>
      </rPr>
      <t>2019</t>
    </r>
  </si>
  <si>
    <t xml:space="preserve">note </t>
  </si>
  <si>
    <t>for any analysis,there's 2 dif..t imp time metric that we have to look at!</t>
  </si>
  <si>
    <t>1st time metric = is the duration for wich we doing the analysis .I.E = LATEST'S MONTH DATA</t>
  </si>
  <si>
    <t>SO, IN THIS CASE ,WE DON’T HAVE PT .</t>
  </si>
  <si>
    <t>ANOTHER thing that comes here is "AGGREGATION."</t>
  </si>
  <si>
    <t>Q. why do we need aggregation?</t>
  </si>
  <si>
    <t xml:space="preserve">OBJECTIVE : </t>
  </si>
  <si>
    <t xml:space="preserve">3. HEALTHCARE Services has shown tremendous rise in ALL regions! </t>
  </si>
  <si>
    <t>time duration would be 2017 - 2023</t>
  </si>
  <si>
    <t>but when we talk about 2023(tilll may)!</t>
  </si>
  <si>
    <t xml:space="preserve">so, while analysing y-o-y v should analyse before may 2023 </t>
  </si>
  <si>
    <t>ANY ONE month PER YR</t>
  </si>
  <si>
    <t>or</t>
  </si>
  <si>
    <t>now, if we pick april, (it too has some missing value for some sectors.i.e  Prepared meals, snacks, sweets etc.,Food and beverages and so on)</t>
  </si>
  <si>
    <t xml:space="preserve">we have to do M-O-M analysis. </t>
  </si>
  <si>
    <t>we have to do it for all the food products.</t>
  </si>
  <si>
    <t>pivot point = monthly(as given in ques)</t>
  </si>
  <si>
    <t>duration = 12 months  ending may 2023.</t>
  </si>
  <si>
    <t xml:space="preserve">bcz, it will gonna mess up </t>
  </si>
  <si>
    <r>
      <t xml:space="preserve"> Cereals and products ,</t>
    </r>
    <r>
      <rPr>
        <b/>
        <sz val="11"/>
        <color theme="1"/>
        <rFont val="Calibri"/>
        <family val="2"/>
        <scheme val="minor"/>
      </rPr>
      <t xml:space="preserve"> Spices</t>
    </r>
    <r>
      <rPr>
        <sz val="11"/>
        <color theme="1"/>
        <rFont val="Calibri"/>
        <family val="2"/>
        <scheme val="minor"/>
      </rPr>
      <t xml:space="preserve"> are the foods that caused most inflation </t>
    </r>
  </si>
  <si>
    <t>so, we will be be crating line &amp; waterfall graph to understand the 'pattern'</t>
  </si>
  <si>
    <t>this is the 2nd prt</t>
  </si>
  <si>
    <t>reserch work from google. -1.bcz of russian -ukraine wer, imports and exports px got affected 2. what incidents occurred due to whivh it got affected</t>
  </si>
  <si>
    <t>each sector's wt has been provided.</t>
  </si>
  <si>
    <t xml:space="preserve"> based on these no.s - calculate the overall weightage of different sectors over here </t>
  </si>
  <si>
    <t>HERE, THE SECTORS ARE POINTS.(AND ROUGHLY WE HAVE 26 SUCH POINTS)</t>
  </si>
  <si>
    <t>WHEN I read the word "SECTORS",- it seems to me that some AGGREGATION is required.</t>
  </si>
  <si>
    <t>all these diff..t categoriess needs to be aggregated.</t>
  </si>
  <si>
    <t>ANS: bcz,we are not comparing or taking into account -individual CPI contr..n, instead, we are tryng to look it(from a sector's POV.) SO, that's why aggregation is needed. I.E we need to aggregate di..ent points to sectors</t>
  </si>
  <si>
    <t xml:space="preserve">pivot point = sometimes, when we r tryng to tackle the data ,we r tryng to compare 1 thing(point) with another. </t>
  </si>
  <si>
    <t>for before and after comparison.</t>
  </si>
  <si>
    <t>whenever we compare before and after ,there's a pivot point in b/w.</t>
  </si>
  <si>
    <t xml:space="preserve">in the cell 1b = wightage here i.e the contribution of that particular sector towards the entire basket.  </t>
  </si>
  <si>
    <t>GI is the overall trend of inflation (that v r looking at,) but for contribution we should not look at it.(bcz GI is not a sector!)</t>
  </si>
  <si>
    <t xml:space="preserve">SO, OUR PIVOT POINT = ANY 1 MONTH PER YR (BCZ, V R COMPARING 1 YR'S INFLATION WITH NEXT YR with the next yr and so on.) </t>
  </si>
  <si>
    <t>so, we have to pick any 1 month per yr (which will be our base)and based on that month we will have to create diff..t pivot points .</t>
  </si>
  <si>
    <t xml:space="preserve">bcz its talking about the inflation strting from 2017 ,so either we can take 2016 as our base yr and then calculate next yr's inflation </t>
  </si>
  <si>
    <t>we can take 2017 as our base yr and then calculate inflation For upcoming yrs.</t>
  </si>
  <si>
    <t>NOW, THAT RANDOM MONTH WILL BE WHICH 1?</t>
  </si>
  <si>
    <t>ANS: may (bcz for 2023, we have data till MAY, so, we need to select {jan - may })</t>
  </si>
  <si>
    <t>now, if we pick may,then for 2020 ,there are missing values, which will create an isuue for us!</t>
  </si>
  <si>
    <t>now, we have jan,feb,ma to take it into consideration</t>
  </si>
  <si>
    <t>now, march makes more sense when we are doing the overall analysis</t>
  </si>
  <si>
    <t>but our problem statement tells ,that we need to track yr on yr inc in CPI for the entire basket ,then in that case ,instead of using this, we can directly use GENERAL INDEX' COL!</t>
  </si>
  <si>
    <t>I.E SO INSTEAD OF SUMMING ALL THE COL.THAT I HAVE, WE CAN DIRECTLY USE GENERAL INDEX' COL&amp; BASD ON THAT COL. WE CAN DIRECTLY CALCULATE MY CPI INFLATION.</t>
  </si>
  <si>
    <t>and for this, our pivot point would be march!</t>
  </si>
  <si>
    <t>for evey yr in march , we will take the general inflation number and then just compare growth yr on yr.</t>
  </si>
  <si>
    <t>SO, the duration here would be from june 2022- may 2023.</t>
  </si>
  <si>
    <t>now, we know we need data only for the food.</t>
  </si>
  <si>
    <t>we don’t need remaining Sector</t>
  </si>
  <si>
    <t>IN THIS CASE ,WE DONT NEED ANY AGGREGATION.</t>
  </si>
  <si>
    <t>IN this ques(after reading it),combining r +u (R-U) isn't good.</t>
  </si>
  <si>
    <t>time duration would be = march 2020(bcz, at that month only COVID started.</t>
  </si>
  <si>
    <t xml:space="preserve">a/t/q we need to compere things that are before covid and after covid </t>
  </si>
  <si>
    <t>ques asks how did inflation changed before covid and after covid</t>
  </si>
  <si>
    <t>bcz, it hasn't mentioned whether its Y-O-Y / M-O-M basis(so,any insights would be ok for now!)</t>
  </si>
  <si>
    <t>we have to investigate how global ecconomic,etc have influenced india's inflation.</t>
  </si>
  <si>
    <t>CORRELATION</t>
  </si>
  <si>
    <t>OIL'S  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</si>
</sst>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
      <b/>
      <u/>
      <sz val="11"/>
      <color theme="0"/>
      <name val="Calibri"/>
      <family val="2"/>
      <scheme val="minor"/>
    </font>
    <font>
      <sz val="11"/>
      <color theme="0"/>
      <name val="Amasis MT Pro Black"/>
      <family val="1"/>
    </font>
    <font>
      <b/>
      <sz val="11"/>
      <color theme="0"/>
      <name val="Amasis MT Pro Black"/>
      <family val="1"/>
    </font>
    <font>
      <sz val="11"/>
      <name val="Calibri"/>
      <family val="2"/>
      <scheme val="minor"/>
    </font>
    <font>
      <b/>
      <sz val="11"/>
      <color theme="4" tint="-0.249977111117893"/>
      <name val="Calibri"/>
      <family val="2"/>
      <scheme val="minor"/>
    </font>
    <font>
      <u/>
      <sz val="11"/>
      <color theme="10"/>
      <name val="Calibri"/>
      <family val="2"/>
      <scheme val="minor"/>
    </font>
    <font>
      <sz val="11"/>
      <color theme="1"/>
      <name val="Antique Olive Compact"/>
      <family val="2"/>
    </font>
    <font>
      <sz val="18"/>
      <color theme="1"/>
      <name val="Calibri"/>
      <family val="2"/>
      <scheme val="minor"/>
    </font>
    <font>
      <sz val="12"/>
      <color theme="1"/>
      <name val="Calibri"/>
      <family val="2"/>
      <scheme val="minor"/>
    </font>
    <font>
      <b/>
      <sz val="12"/>
      <color theme="1"/>
      <name val="Calibri"/>
      <family val="2"/>
      <scheme val="minor"/>
    </font>
    <font>
      <sz val="18"/>
      <color rgb="FFFFFF00"/>
      <name val="Bodoni MT Black"/>
      <family val="1"/>
    </font>
    <font>
      <sz val="11"/>
      <color rgb="FFFFFF00"/>
      <name val="Bodoni MT Black"/>
      <family val="1"/>
    </font>
    <font>
      <sz val="11"/>
      <color rgb="FFFFFF00"/>
      <name val="Calibri"/>
      <family val="2"/>
      <scheme val="minor"/>
    </font>
    <font>
      <b/>
      <sz val="12"/>
      <color rgb="FFFF6D6D"/>
      <name val="Calibri"/>
      <family val="2"/>
      <scheme val="minor"/>
    </font>
    <font>
      <sz val="18"/>
      <color theme="1"/>
      <name val="Aldhabi"/>
      <charset val="178"/>
    </font>
    <font>
      <b/>
      <sz val="11"/>
      <name val="Calibri"/>
      <family val="2"/>
      <scheme val="minor"/>
    </font>
    <font>
      <sz val="11"/>
      <color rgb="FFFFB7D4"/>
      <name val="Calibri"/>
      <family val="2"/>
      <scheme val="minor"/>
    </font>
    <font>
      <sz val="8"/>
      <name val="Calibri"/>
      <family val="2"/>
      <scheme val="minor"/>
    </font>
    <font>
      <sz val="18"/>
      <color theme="0"/>
      <name val="Calibri"/>
      <family val="2"/>
      <scheme val="minor"/>
    </font>
    <font>
      <b/>
      <sz val="18"/>
      <color theme="1"/>
      <name val="Calibri"/>
      <family val="2"/>
      <scheme val="minor"/>
    </font>
    <font>
      <sz val="11"/>
      <color theme="0"/>
      <name val="Albertus Extra Bold"/>
      <family val="2"/>
    </font>
    <font>
      <sz val="11"/>
      <color theme="4" tint="-0.499984740745262"/>
      <name val="Albertus Extra Bold"/>
      <family val="2"/>
    </font>
    <font>
      <sz val="11"/>
      <color rgb="FF92D050"/>
      <name val="Calibri"/>
      <family val="2"/>
      <scheme val="minor"/>
    </font>
    <font>
      <sz val="11"/>
      <color theme="0"/>
      <name val="Congenial Black"/>
    </font>
    <font>
      <sz val="11"/>
      <color theme="4" tint="-0.499984740745262"/>
      <name val="Congenial Black"/>
    </font>
    <font>
      <b/>
      <sz val="11"/>
      <color theme="1" tint="4.9989318521683403E-2"/>
      <name val="Calibri"/>
      <family val="2"/>
      <scheme val="minor"/>
    </font>
    <font>
      <sz val="18"/>
      <color theme="0"/>
      <name val="Congenial Black"/>
    </font>
    <font>
      <sz val="15"/>
      <color theme="1"/>
      <name val="Calibri"/>
      <family val="2"/>
      <scheme val="minor"/>
    </font>
    <font>
      <sz val="20"/>
      <color theme="1"/>
      <name val="Calibri"/>
      <family val="2"/>
      <scheme val="minor"/>
    </font>
    <font>
      <sz val="10"/>
      <color rgb="FF232A31"/>
      <name val="Helvetica"/>
      <family val="2"/>
    </font>
    <font>
      <b/>
      <sz val="14"/>
      <color theme="0"/>
      <name val="Amasis MT Pro Black"/>
      <family val="1"/>
    </font>
    <font>
      <b/>
      <sz val="14"/>
      <color theme="0"/>
      <name val="Calibri"/>
      <family val="2"/>
      <scheme val="minor"/>
    </font>
    <font>
      <sz val="11"/>
      <color rgb="FFFF0066"/>
      <name val="Calibri"/>
      <family val="2"/>
      <scheme val="minor"/>
    </font>
    <font>
      <sz val="14"/>
      <color rgb="FFFFFF00"/>
      <name val="Bodoni MT Black"/>
      <family val="1"/>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rgb="FF7030A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B0F0"/>
        <bgColor indexed="64"/>
      </patternFill>
    </fill>
    <fill>
      <patternFill patternType="solid">
        <fgColor rgb="FFC00000"/>
        <bgColor indexed="64"/>
      </patternFill>
    </fill>
    <fill>
      <patternFill patternType="solid">
        <fgColor theme="1"/>
        <bgColor indexed="64"/>
      </patternFill>
    </fill>
    <fill>
      <patternFill patternType="solid">
        <fgColor rgb="FF002060"/>
        <bgColor indexed="64"/>
      </patternFill>
    </fill>
    <fill>
      <patternFill patternType="solid">
        <fgColor theme="6"/>
        <bgColor indexed="64"/>
      </patternFill>
    </fill>
    <fill>
      <patternFill patternType="solid">
        <fgColor rgb="FFFF0066"/>
        <bgColor indexed="64"/>
      </patternFill>
    </fill>
    <fill>
      <patternFill patternType="solid">
        <fgColor theme="9" tint="-0.249977111117893"/>
        <bgColor indexed="64"/>
      </patternFill>
    </fill>
    <fill>
      <patternFill patternType="solid">
        <fgColor theme="0"/>
        <bgColor indexed="64"/>
      </patternFill>
    </fill>
    <fill>
      <patternFill patternType="solid">
        <fgColor rgb="FF008080"/>
        <bgColor indexed="64"/>
      </patternFill>
    </fill>
    <fill>
      <patternFill patternType="solid">
        <fgColor theme="0" tint="-0.499984740745262"/>
        <bgColor indexed="64"/>
      </patternFill>
    </fill>
    <fill>
      <patternFill patternType="solid">
        <fgColor theme="1" tint="0.14999847407452621"/>
        <bgColor indexed="64"/>
      </patternFill>
    </fill>
    <fill>
      <patternFill patternType="solid">
        <fgColor theme="4" tint="0.39997558519241921"/>
        <bgColor indexed="64"/>
      </patternFill>
    </fill>
    <fill>
      <patternFill patternType="solid">
        <fgColor rgb="FF990099"/>
        <bgColor indexed="64"/>
      </patternFill>
    </fill>
    <fill>
      <patternFill patternType="solid">
        <fgColor rgb="FFFFB7D4"/>
        <bgColor indexed="64"/>
      </patternFill>
    </fill>
    <fill>
      <patternFill patternType="solid">
        <fgColor theme="1" tint="0.34998626667073579"/>
        <bgColor indexed="64"/>
      </patternFill>
    </fill>
    <fill>
      <patternFill patternType="solid">
        <fgColor rgb="FFFF6D6D"/>
        <bgColor indexed="64"/>
      </patternFill>
    </fill>
    <fill>
      <patternFill patternType="solid">
        <fgColor theme="4" tint="-0.249977111117893"/>
        <bgColor indexed="64"/>
      </patternFill>
    </fill>
    <fill>
      <patternFill patternType="solid">
        <fgColor rgb="FF006600"/>
        <bgColor indexed="64"/>
      </patternFill>
    </fill>
    <fill>
      <patternFill patternType="solid">
        <fgColor rgb="FFFF6600"/>
        <bgColor indexed="64"/>
      </patternFill>
    </fill>
    <fill>
      <patternFill patternType="solid">
        <fgColor theme="0" tint="-0.249977111117893"/>
        <bgColor indexed="64"/>
      </patternFill>
    </fill>
    <fill>
      <patternFill patternType="solid">
        <fgColor rgb="FFFFFFFF"/>
        <bgColor indexed="64"/>
      </patternFill>
    </fill>
    <fill>
      <patternFill patternType="solid">
        <fgColor rgb="FF00FFFF"/>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medium">
        <color rgb="FF000000"/>
      </top>
      <bottom style="thin">
        <color indexed="6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cellStyleXfs>
  <cellXfs count="138">
    <xf numFmtId="0" fontId="0" fillId="0" borderId="0" xfId="0"/>
    <xf numFmtId="0" fontId="0" fillId="0" borderId="0" xfId="0" applyAlignment="1">
      <alignment vertical="center"/>
    </xf>
    <xf numFmtId="0" fontId="0" fillId="0" borderId="0" xfId="0" applyAlignment="1">
      <alignment horizontal="left" vertical="center" indent="2"/>
    </xf>
    <xf numFmtId="0" fontId="0" fillId="34" borderId="0" xfId="0" applyFill="1" applyAlignment="1">
      <alignment vertical="center"/>
    </xf>
    <xf numFmtId="0" fontId="17" fillId="35" borderId="0" xfId="0" applyFont="1" applyFill="1" applyAlignment="1">
      <alignment vertical="center"/>
    </xf>
    <xf numFmtId="0" fontId="18" fillId="33" borderId="0" xfId="0" applyFont="1" applyFill="1"/>
    <xf numFmtId="0" fontId="0" fillId="37" borderId="0" xfId="0" applyFill="1"/>
    <xf numFmtId="0" fontId="17" fillId="37" borderId="0" xfId="0" applyFont="1" applyFill="1"/>
    <xf numFmtId="17" fontId="0" fillId="0" borderId="0" xfId="0" applyNumberFormat="1"/>
    <xf numFmtId="0" fontId="0" fillId="38" borderId="0" xfId="0" applyFill="1"/>
    <xf numFmtId="0" fontId="0" fillId="40" borderId="0" xfId="0" applyFill="1"/>
    <xf numFmtId="0" fontId="16" fillId="0" borderId="0" xfId="0" applyFont="1" applyAlignment="1">
      <alignment horizontal="center"/>
    </xf>
    <xf numFmtId="0" fontId="0" fillId="0" borderId="0" xfId="0" applyAlignment="1">
      <alignment horizontal="center"/>
    </xf>
    <xf numFmtId="0" fontId="0" fillId="38" borderId="0" xfId="0" applyFill="1" applyAlignment="1">
      <alignment horizontal="center"/>
    </xf>
    <xf numFmtId="0" fontId="17" fillId="39" borderId="0" xfId="0" applyFont="1" applyFill="1" applyAlignment="1">
      <alignment horizontal="center"/>
    </xf>
    <xf numFmtId="0" fontId="0" fillId="33" borderId="0" xfId="0" applyFill="1" applyAlignment="1">
      <alignment horizontal="center"/>
    </xf>
    <xf numFmtId="0" fontId="0" fillId="34" borderId="0" xfId="0" applyFill="1" applyAlignment="1">
      <alignment horizontal="center"/>
    </xf>
    <xf numFmtId="0" fontId="17" fillId="40" borderId="0" xfId="0" applyFont="1" applyFill="1" applyAlignment="1">
      <alignment horizontal="center"/>
    </xf>
    <xf numFmtId="0" fontId="13" fillId="37" borderId="0" xfId="0" applyFont="1" applyFill="1" applyAlignment="1">
      <alignment horizontal="center"/>
    </xf>
    <xf numFmtId="17" fontId="0" fillId="0" borderId="0" xfId="0" applyNumberFormat="1" applyAlignment="1">
      <alignment horizontal="center"/>
    </xf>
    <xf numFmtId="9" fontId="0" fillId="0" borderId="0" xfId="1" applyFont="1"/>
    <xf numFmtId="0" fontId="17" fillId="44" borderId="0" xfId="0" applyFont="1" applyFill="1" applyAlignment="1">
      <alignment horizontal="center"/>
    </xf>
    <xf numFmtId="0" fontId="16" fillId="42" borderId="0" xfId="0" applyFont="1" applyFill="1" applyAlignment="1">
      <alignment horizontal="center"/>
    </xf>
    <xf numFmtId="9" fontId="0" fillId="0" borderId="0" xfId="1" applyFont="1" applyAlignment="1">
      <alignment horizontal="center"/>
    </xf>
    <xf numFmtId="0" fontId="19" fillId="40" borderId="0" xfId="0" applyFont="1" applyFill="1" applyAlignment="1">
      <alignment horizontal="center"/>
    </xf>
    <xf numFmtId="0" fontId="13" fillId="40" borderId="0" xfId="0" applyFont="1" applyFill="1" applyAlignment="1">
      <alignment horizontal="center"/>
    </xf>
    <xf numFmtId="9" fontId="13" fillId="40" borderId="0" xfId="0" applyNumberFormat="1" applyFont="1" applyFill="1" applyAlignment="1">
      <alignment horizontal="center"/>
    </xf>
    <xf numFmtId="0" fontId="20" fillId="43" borderId="0" xfId="0" applyFont="1" applyFill="1" applyAlignment="1">
      <alignment horizontal="center" vertical="center"/>
    </xf>
    <xf numFmtId="0" fontId="20" fillId="41" borderId="0" xfId="0" applyFont="1" applyFill="1" applyAlignment="1">
      <alignment horizontal="center"/>
    </xf>
    <xf numFmtId="0" fontId="21" fillId="41" borderId="0" xfId="0" applyFont="1" applyFill="1" applyAlignment="1">
      <alignment horizontal="center"/>
    </xf>
    <xf numFmtId="9" fontId="16" fillId="0" borderId="0" xfId="1" applyFont="1" applyAlignment="1">
      <alignment horizontal="center"/>
    </xf>
    <xf numFmtId="1" fontId="0" fillId="0" borderId="0" xfId="0" applyNumberFormat="1" applyAlignment="1">
      <alignment horizontal="center"/>
    </xf>
    <xf numFmtId="1" fontId="17" fillId="40" borderId="0" xfId="0" applyNumberFormat="1" applyFont="1" applyFill="1" applyAlignment="1">
      <alignment horizontal="center"/>
    </xf>
    <xf numFmtId="1" fontId="16" fillId="0" borderId="0" xfId="0" applyNumberFormat="1" applyFont="1" applyAlignment="1">
      <alignment horizontal="center"/>
    </xf>
    <xf numFmtId="1" fontId="13" fillId="40" borderId="0" xfId="0" applyNumberFormat="1" applyFont="1" applyFill="1" applyAlignment="1">
      <alignment horizontal="center"/>
    </xf>
    <xf numFmtId="0" fontId="0" fillId="45" borderId="0" xfId="0" applyFill="1"/>
    <xf numFmtId="0" fontId="26" fillId="45" borderId="0" xfId="0" applyFont="1" applyFill="1"/>
    <xf numFmtId="0" fontId="27" fillId="45" borderId="0" xfId="0" applyFont="1" applyFill="1"/>
    <xf numFmtId="0" fontId="0" fillId="46" borderId="0" xfId="0" applyFill="1"/>
    <xf numFmtId="0" fontId="29" fillId="46" borderId="0" xfId="0" applyFont="1" applyFill="1"/>
    <xf numFmtId="0" fontId="31" fillId="46" borderId="0" xfId="0" applyFont="1" applyFill="1"/>
    <xf numFmtId="0" fontId="32" fillId="48" borderId="0" xfId="0" applyFont="1" applyFill="1"/>
    <xf numFmtId="0" fontId="0" fillId="48" borderId="0" xfId="0" applyFill="1"/>
    <xf numFmtId="0" fontId="28" fillId="49" borderId="0" xfId="0" applyFont="1" applyFill="1" applyAlignment="1">
      <alignment vertical="center"/>
    </xf>
    <xf numFmtId="0" fontId="0" fillId="49" borderId="0" xfId="0" applyFill="1"/>
    <xf numFmtId="0" fontId="0" fillId="43" borderId="0" xfId="0" applyFill="1"/>
    <xf numFmtId="0" fontId="33" fillId="43" borderId="0" xfId="0" applyFont="1" applyFill="1"/>
    <xf numFmtId="0" fontId="25" fillId="38" borderId="0" xfId="0" applyFont="1" applyFill="1"/>
    <xf numFmtId="0" fontId="22" fillId="0" borderId="0" xfId="0" applyFont="1" applyAlignment="1">
      <alignment vertical="center"/>
    </xf>
    <xf numFmtId="0" fontId="35" fillId="46" borderId="0" xfId="0" applyFont="1" applyFill="1"/>
    <xf numFmtId="0" fontId="17" fillId="35" borderId="0" xfId="0" applyFont="1" applyFill="1"/>
    <xf numFmtId="0" fontId="16" fillId="45" borderId="0" xfId="0" applyFont="1" applyFill="1" applyAlignment="1">
      <alignment horizontal="center"/>
    </xf>
    <xf numFmtId="0" fontId="13" fillId="37" borderId="0" xfId="0" applyFont="1" applyFill="1"/>
    <xf numFmtId="0" fontId="0" fillId="45" borderId="0" xfId="0" applyFill="1" applyAlignment="1">
      <alignment horizontal="center"/>
    </xf>
    <xf numFmtId="0" fontId="17" fillId="45" borderId="0" xfId="0" applyFont="1" applyFill="1"/>
    <xf numFmtId="0" fontId="17" fillId="50" borderId="0" xfId="0" applyFont="1" applyFill="1"/>
    <xf numFmtId="0" fontId="26" fillId="43" borderId="0" xfId="0" applyFont="1" applyFill="1" applyAlignment="1">
      <alignment vertical="center"/>
    </xf>
    <xf numFmtId="0" fontId="37" fillId="50" borderId="0" xfId="0" applyFont="1" applyFill="1"/>
    <xf numFmtId="0" fontId="0" fillId="51" borderId="0" xfId="0" applyFill="1"/>
    <xf numFmtId="0" fontId="13" fillId="52" borderId="0" xfId="0" applyFont="1" applyFill="1" applyAlignment="1">
      <alignment horizontal="center"/>
    </xf>
    <xf numFmtId="0" fontId="21" fillId="41" borderId="0" xfId="0" applyFont="1" applyFill="1"/>
    <xf numFmtId="1" fontId="0" fillId="0" borderId="0" xfId="1" applyNumberFormat="1" applyFont="1" applyAlignment="1">
      <alignment horizontal="center"/>
    </xf>
    <xf numFmtId="1" fontId="13" fillId="37" borderId="0" xfId="0" applyNumberFormat="1" applyFont="1" applyFill="1" applyAlignment="1">
      <alignment horizontal="center"/>
    </xf>
    <xf numFmtId="1" fontId="13" fillId="52" borderId="0" xfId="0" applyNumberFormat="1" applyFont="1" applyFill="1" applyAlignment="1">
      <alignment horizontal="center"/>
    </xf>
    <xf numFmtId="9" fontId="17" fillId="37" borderId="0" xfId="1" applyFont="1" applyFill="1" applyAlignment="1">
      <alignment horizontal="center"/>
    </xf>
    <xf numFmtId="0" fontId="17" fillId="37" borderId="0" xfId="0" applyFont="1" applyFill="1" applyAlignment="1">
      <alignment horizontal="center"/>
    </xf>
    <xf numFmtId="0" fontId="39" fillId="54" borderId="0" xfId="0" applyFont="1" applyFill="1" applyAlignment="1">
      <alignment horizontal="center"/>
    </xf>
    <xf numFmtId="0" fontId="40" fillId="45" borderId="0" xfId="0" applyFont="1" applyFill="1" applyAlignment="1">
      <alignment horizontal="center"/>
    </xf>
    <xf numFmtId="0" fontId="41" fillId="37" borderId="0" xfId="0" applyFont="1" applyFill="1" applyAlignment="1">
      <alignment horizontal="center"/>
    </xf>
    <xf numFmtId="0" fontId="42" fillId="37" borderId="0" xfId="0" applyFont="1" applyFill="1" applyAlignment="1">
      <alignment horizontal="center"/>
    </xf>
    <xf numFmtId="0" fontId="43" fillId="0" borderId="0" xfId="0" applyFont="1" applyAlignment="1">
      <alignment horizontal="center"/>
    </xf>
    <xf numFmtId="0" fontId="22" fillId="38" borderId="0" xfId="0" applyFont="1" applyFill="1" applyAlignment="1">
      <alignment horizontal="center"/>
    </xf>
    <xf numFmtId="0" fontId="43" fillId="33" borderId="0" xfId="0" applyFont="1" applyFill="1" applyAlignment="1">
      <alignment horizontal="center"/>
    </xf>
    <xf numFmtId="0" fontId="13" fillId="34" borderId="0" xfId="0" applyFont="1" applyFill="1"/>
    <xf numFmtId="0" fontId="42" fillId="34" borderId="0" xfId="0" applyFont="1" applyFill="1" applyAlignment="1">
      <alignment horizontal="center"/>
    </xf>
    <xf numFmtId="0" fontId="44" fillId="33" borderId="0" xfId="0" applyFont="1" applyFill="1"/>
    <xf numFmtId="9" fontId="13" fillId="35" borderId="0" xfId="1" applyFont="1" applyFill="1" applyAlignment="1">
      <alignment horizontal="center"/>
    </xf>
    <xf numFmtId="0" fontId="45" fillId="37" borderId="0" xfId="0" applyFont="1" applyFill="1" applyAlignment="1">
      <alignment horizontal="center"/>
    </xf>
    <xf numFmtId="0" fontId="43" fillId="37" borderId="0" xfId="0" applyFont="1" applyFill="1" applyAlignment="1">
      <alignment horizontal="center"/>
    </xf>
    <xf numFmtId="0" fontId="44" fillId="37" borderId="0" xfId="0" applyFont="1" applyFill="1"/>
    <xf numFmtId="9" fontId="17" fillId="50" borderId="0" xfId="1" applyFont="1" applyFill="1"/>
    <xf numFmtId="0" fontId="27" fillId="43" borderId="0" xfId="0" applyFont="1" applyFill="1"/>
    <xf numFmtId="0" fontId="28" fillId="43" borderId="0" xfId="0" applyFont="1" applyFill="1" applyAlignment="1">
      <alignment vertical="center"/>
    </xf>
    <xf numFmtId="0" fontId="46" fillId="43" borderId="0" xfId="0" applyFont="1" applyFill="1"/>
    <xf numFmtId="0" fontId="22" fillId="51" borderId="0" xfId="0" applyFont="1" applyFill="1" applyAlignment="1">
      <alignment horizontal="center"/>
    </xf>
    <xf numFmtId="0" fontId="22" fillId="45" borderId="0" xfId="0" applyFont="1" applyFill="1" applyAlignment="1">
      <alignment horizontal="center"/>
    </xf>
    <xf numFmtId="0" fontId="0" fillId="36" borderId="0" xfId="0" applyFill="1"/>
    <xf numFmtId="0" fontId="13" fillId="35" borderId="0" xfId="0" applyFont="1" applyFill="1" applyAlignment="1">
      <alignment horizontal="center"/>
    </xf>
    <xf numFmtId="0" fontId="16" fillId="43" borderId="0" xfId="0" applyFont="1" applyFill="1" applyAlignment="1">
      <alignment horizontal="center"/>
    </xf>
    <xf numFmtId="0" fontId="34" fillId="43" borderId="0" xfId="0" applyFont="1" applyFill="1" applyAlignment="1">
      <alignment horizontal="center"/>
    </xf>
    <xf numFmtId="2" fontId="13" fillId="40" borderId="0" xfId="0" applyNumberFormat="1" applyFont="1" applyFill="1"/>
    <xf numFmtId="0" fontId="47" fillId="43" borderId="0" xfId="0" applyFont="1" applyFill="1"/>
    <xf numFmtId="0" fontId="16" fillId="33" borderId="0" xfId="0" applyFont="1" applyFill="1" applyAlignment="1">
      <alignment horizontal="center"/>
    </xf>
    <xf numFmtId="0" fontId="13" fillId="55" borderId="0" xfId="0" applyFont="1" applyFill="1" applyAlignment="1">
      <alignment horizontal="center"/>
    </xf>
    <xf numFmtId="0" fontId="0" fillId="56" borderId="0" xfId="0" applyFill="1"/>
    <xf numFmtId="0" fontId="13" fillId="56" borderId="0" xfId="0" applyFont="1" applyFill="1"/>
    <xf numFmtId="0" fontId="13" fillId="56" borderId="0" xfId="0" applyFont="1" applyFill="1" applyAlignment="1">
      <alignment horizontal="center"/>
    </xf>
    <xf numFmtId="0" fontId="17" fillId="46" borderId="0" xfId="0" applyFont="1" applyFill="1"/>
    <xf numFmtId="0" fontId="21" fillId="40" borderId="0" xfId="0" applyFont="1" applyFill="1" applyAlignment="1">
      <alignment horizontal="center"/>
    </xf>
    <xf numFmtId="0" fontId="35" fillId="45" borderId="0" xfId="0" applyFont="1" applyFill="1"/>
    <xf numFmtId="0" fontId="24" fillId="0" borderId="0" xfId="43"/>
    <xf numFmtId="0" fontId="49" fillId="41" borderId="0" xfId="0" applyFont="1" applyFill="1" applyAlignment="1">
      <alignment horizontal="center"/>
    </xf>
    <xf numFmtId="0" fontId="50" fillId="35" borderId="0" xfId="0" applyFont="1" applyFill="1"/>
    <xf numFmtId="0" fontId="22" fillId="33" borderId="0" xfId="0" applyFont="1" applyFill="1" applyAlignment="1">
      <alignment horizontal="center"/>
    </xf>
    <xf numFmtId="0" fontId="22" fillId="34" borderId="0" xfId="0" applyFont="1" applyFill="1" applyAlignment="1">
      <alignment horizontal="center"/>
    </xf>
    <xf numFmtId="9" fontId="0" fillId="38" borderId="0" xfId="1" applyFont="1" applyFill="1" applyBorder="1" applyAlignment="1">
      <alignment horizontal="center"/>
    </xf>
    <xf numFmtId="9" fontId="0" fillId="47" borderId="0" xfId="1" applyFont="1" applyFill="1" applyBorder="1" applyAlignment="1">
      <alignment horizontal="center"/>
    </xf>
    <xf numFmtId="9" fontId="0" fillId="37" borderId="0" xfId="1" applyFont="1" applyFill="1" applyBorder="1" applyAlignment="1">
      <alignment horizontal="center"/>
    </xf>
    <xf numFmtId="0" fontId="34" fillId="53" borderId="10" xfId="0" applyFont="1" applyFill="1" applyBorder="1"/>
    <xf numFmtId="9" fontId="34" fillId="53" borderId="10" xfId="1" applyFont="1" applyFill="1" applyBorder="1" applyAlignment="1">
      <alignment horizontal="center"/>
    </xf>
    <xf numFmtId="0" fontId="21" fillId="45" borderId="0" xfId="0" applyFont="1" applyFill="1" applyAlignment="1">
      <alignment horizontal="center"/>
    </xf>
    <xf numFmtId="0" fontId="17" fillId="56" borderId="0" xfId="0" applyFont="1" applyFill="1"/>
    <xf numFmtId="0" fontId="0" fillId="34" borderId="0" xfId="0" applyFill="1"/>
    <xf numFmtId="0" fontId="21" fillId="35" borderId="0" xfId="0" applyFont="1" applyFill="1" applyAlignment="1">
      <alignment horizontal="center"/>
    </xf>
    <xf numFmtId="0" fontId="17" fillId="41" borderId="0" xfId="0" applyFont="1" applyFill="1"/>
    <xf numFmtId="9" fontId="16" fillId="59" borderId="0" xfId="1" applyFont="1" applyFill="1" applyBorder="1"/>
    <xf numFmtId="1" fontId="0" fillId="0" borderId="0" xfId="0" applyNumberFormat="1"/>
    <xf numFmtId="9" fontId="16" fillId="57" borderId="0" xfId="1" applyFont="1" applyFill="1" applyBorder="1"/>
    <xf numFmtId="9" fontId="16" fillId="37" borderId="0" xfId="1" applyFont="1" applyFill="1" applyBorder="1"/>
    <xf numFmtId="0" fontId="17" fillId="40" borderId="10" xfId="0" applyFont="1" applyFill="1" applyBorder="1"/>
    <xf numFmtId="9" fontId="16" fillId="57" borderId="10" xfId="1" applyFont="1" applyFill="1" applyBorder="1"/>
    <xf numFmtId="1" fontId="48" fillId="58" borderId="11" xfId="0" applyNumberFormat="1" applyFont="1" applyFill="1" applyBorder="1" applyAlignment="1">
      <alignment horizontal="right" vertical="center" indent="1"/>
    </xf>
    <xf numFmtId="1" fontId="0" fillId="0" borderId="10" xfId="0" applyNumberFormat="1" applyBorder="1"/>
    <xf numFmtId="0" fontId="16" fillId="51" borderId="0" xfId="0" applyFont="1" applyFill="1"/>
    <xf numFmtId="0" fontId="13" fillId="35" borderId="0" xfId="0" applyFont="1" applyFill="1" applyAlignment="1">
      <alignment vertical="center"/>
    </xf>
    <xf numFmtId="0" fontId="0" fillId="40" borderId="10" xfId="0" applyFill="1" applyBorder="1"/>
    <xf numFmtId="0" fontId="13" fillId="40" borderId="10" xfId="0" applyFont="1" applyFill="1" applyBorder="1" applyAlignment="1">
      <alignment horizontal="center"/>
    </xf>
    <xf numFmtId="2" fontId="13" fillId="40" borderId="10" xfId="0" applyNumberFormat="1" applyFont="1" applyFill="1" applyBorder="1"/>
    <xf numFmtId="0" fontId="51" fillId="51" borderId="0" xfId="0" applyFont="1" applyFill="1"/>
    <xf numFmtId="0" fontId="0" fillId="33" borderId="0" xfId="0" applyFill="1"/>
    <xf numFmtId="0" fontId="0" fillId="60" borderId="0" xfId="0" applyFill="1"/>
    <xf numFmtId="0" fontId="52" fillId="46" borderId="0" xfId="0" applyFont="1" applyFill="1"/>
    <xf numFmtId="0" fontId="13" fillId="43" borderId="0" xfId="0" applyFont="1" applyFill="1" applyAlignment="1">
      <alignment horizontal="center"/>
    </xf>
    <xf numFmtId="0" fontId="17" fillId="54" borderId="0" xfId="0" applyFont="1" applyFill="1"/>
    <xf numFmtId="0" fontId="13" fillId="55" borderId="0" xfId="0" applyFont="1" applyFill="1"/>
    <xf numFmtId="0" fontId="0" fillId="61" borderId="0" xfId="0" applyFill="1"/>
    <xf numFmtId="0" fontId="22" fillId="61" borderId="0" xfId="0" applyFont="1" applyFill="1" applyAlignment="1">
      <alignment horizontal="center"/>
    </xf>
    <xf numFmtId="0" fontId="25" fillId="61" borderId="0" xfId="0" applyFont="1" applyFill="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FF0066"/>
      <color rgb="FFFFB7D4"/>
      <color rgb="FF006600"/>
      <color rgb="FFFF6D6D"/>
      <color rgb="FF00FFFF"/>
      <color rgb="FFFF6600"/>
      <color rgb="FFFF0000"/>
      <color rgb="FF008080"/>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The contribution of different sectors</a:t>
            </a:r>
            <a:r>
              <a:rPr lang="en-US" baseline="0"/>
              <a:t> across all regions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3472004563331231"/>
          <c:y val="0.21073308693556161"/>
          <c:w val="0.28099387552913629"/>
          <c:h val="0.60161497669934116"/>
        </c:manualLayout>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9CC-4CE1-BD82-73F37DAC11D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9CC-4CE1-BD82-73F37DAC11D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9CC-4CE1-BD82-73F37DAC11D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9CC-4CE1-BD82-73F37DAC11D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9CC-4CE1-BD82-73F37DAC11D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9CC-4CE1-BD82-73F37DAC11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9CC-4CE1-BD82-73F37DAC11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9CC-4CE1-BD82-73F37DAC11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9CC-4CE1-BD82-73F37DAC11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'1a'!$H$19:$H$27</c:f>
              <c:strCache>
                <c:ptCount val="9"/>
                <c:pt idx="0">
                  <c:v>Food</c:v>
                </c:pt>
                <c:pt idx="1">
                  <c:v>luxury</c:v>
                </c:pt>
                <c:pt idx="2">
                  <c:v>Clothing</c:v>
                </c:pt>
                <c:pt idx="3">
                  <c:v>Housing</c:v>
                </c:pt>
                <c:pt idx="4">
                  <c:v>Fuel and light</c:v>
                </c:pt>
                <c:pt idx="5">
                  <c:v>Health</c:v>
                </c:pt>
                <c:pt idx="6">
                  <c:v>Transport and communication</c:v>
                </c:pt>
                <c:pt idx="7">
                  <c:v>Education</c:v>
                </c:pt>
                <c:pt idx="8">
                  <c:v>misc</c:v>
                </c:pt>
              </c:strCache>
            </c:strRef>
          </c:cat>
          <c:val>
            <c:numRef>
              <c:f>'1a'!$I$19:$I$27</c:f>
              <c:numCache>
                <c:formatCode>0%</c:formatCode>
                <c:ptCount val="9"/>
                <c:pt idx="0">
                  <c:v>0.46945852227260604</c:v>
                </c:pt>
                <c:pt idx="1">
                  <c:v>0.16388814795056458</c:v>
                </c:pt>
                <c:pt idx="2">
                  <c:v>0.12667822530452563</c:v>
                </c:pt>
                <c:pt idx="3">
                  <c:v>3.9966213212412192E-2</c:v>
                </c:pt>
                <c:pt idx="4">
                  <c:v>4.0566373255090236E-2</c:v>
                </c:pt>
                <c:pt idx="5">
                  <c:v>4.174446519071752E-2</c:v>
                </c:pt>
                <c:pt idx="6">
                  <c:v>3.7721170089801713E-2</c:v>
                </c:pt>
                <c:pt idx="7">
                  <c:v>4.0077353961056272E-2</c:v>
                </c:pt>
                <c:pt idx="8">
                  <c:v>3.9899528763225736E-2</c:v>
                </c:pt>
              </c:numCache>
            </c:numRef>
          </c:val>
          <c:extLst>
            <c:ext xmlns:c16="http://schemas.microsoft.com/office/drawing/2014/chart" uri="{C3380CC4-5D6E-409C-BE32-E72D297353CC}">
              <c16:uniqueId val="{00000012-69CC-4CE1-BD82-73F37DAC11D2}"/>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69CC-4CE1-BD82-73F37DAC11D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69CC-4CE1-BD82-73F37DAC11D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69CC-4CE1-BD82-73F37DAC11D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69CC-4CE1-BD82-73F37DAC11D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69CC-4CE1-BD82-73F37DAC11D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69CC-4CE1-BD82-73F37DAC11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69CC-4CE1-BD82-73F37DAC11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69CC-4CE1-BD82-73F37DAC11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69CC-4CE1-BD82-73F37DAC11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'1a'!$H$19:$H$27</c:f>
              <c:strCache>
                <c:ptCount val="9"/>
                <c:pt idx="0">
                  <c:v>Food</c:v>
                </c:pt>
                <c:pt idx="1">
                  <c:v>luxury</c:v>
                </c:pt>
                <c:pt idx="2">
                  <c:v>Clothing</c:v>
                </c:pt>
                <c:pt idx="3">
                  <c:v>Housing</c:v>
                </c:pt>
                <c:pt idx="4">
                  <c:v>Fuel and light</c:v>
                </c:pt>
                <c:pt idx="5">
                  <c:v>Health</c:v>
                </c:pt>
                <c:pt idx="6">
                  <c:v>Transport and communication</c:v>
                </c:pt>
                <c:pt idx="7">
                  <c:v>Education</c:v>
                </c:pt>
                <c:pt idx="8">
                  <c:v>misc</c:v>
                </c:pt>
              </c:strCache>
            </c:strRef>
          </c:cat>
          <c:val>
            <c:numRef>
              <c:f>'1a'!$J$19:$J$27</c:f>
              <c:numCache>
                <c:formatCode>0%</c:formatCode>
                <c:ptCount val="9"/>
                <c:pt idx="0">
                  <c:v>0.46740933870585449</c:v>
                </c:pt>
                <c:pt idx="1">
                  <c:v>0.15619815122066838</c:v>
                </c:pt>
                <c:pt idx="2">
                  <c:v>0.11392186860307267</c:v>
                </c:pt>
                <c:pt idx="3">
                  <c:v>7.4489861880238734E-2</c:v>
                </c:pt>
                <c:pt idx="4">
                  <c:v>3.9518196901463076E-2</c:v>
                </c:pt>
                <c:pt idx="5">
                  <c:v>3.9259626365575638E-2</c:v>
                </c:pt>
                <c:pt idx="6">
                  <c:v>3.4562261630287229E-2</c:v>
                </c:pt>
                <c:pt idx="7">
                  <c:v>3.7665108060936453E-2</c:v>
                </c:pt>
                <c:pt idx="8">
                  <c:v>3.6975586631903291E-2</c:v>
                </c:pt>
              </c:numCache>
            </c:numRef>
          </c:val>
          <c:extLst>
            <c:ext xmlns:c16="http://schemas.microsoft.com/office/drawing/2014/chart" uri="{C3380CC4-5D6E-409C-BE32-E72D297353CC}">
              <c16:uniqueId val="{00000025-69CC-4CE1-BD82-73F37DAC11D2}"/>
            </c:ext>
          </c:extLst>
        </c:ser>
        <c:ser>
          <c:idx val="2"/>
          <c:order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69CC-4CE1-BD82-73F37DAC11D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69CC-4CE1-BD82-73F37DAC11D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69CC-4CE1-BD82-73F37DAC11D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69CC-4CE1-BD82-73F37DAC11D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69CC-4CE1-BD82-73F37DAC11D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69CC-4CE1-BD82-73F37DAC11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69CC-4CE1-BD82-73F37DAC11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69CC-4CE1-BD82-73F37DAC11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69CC-4CE1-BD82-73F37DAC11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'1a'!$H$19:$H$27</c:f>
              <c:strCache>
                <c:ptCount val="9"/>
                <c:pt idx="0">
                  <c:v>Food</c:v>
                </c:pt>
                <c:pt idx="1">
                  <c:v>luxury</c:v>
                </c:pt>
                <c:pt idx="2">
                  <c:v>Clothing</c:v>
                </c:pt>
                <c:pt idx="3">
                  <c:v>Housing</c:v>
                </c:pt>
                <c:pt idx="4">
                  <c:v>Fuel and light</c:v>
                </c:pt>
                <c:pt idx="5">
                  <c:v>Health</c:v>
                </c:pt>
                <c:pt idx="6">
                  <c:v>Transport and communication</c:v>
                </c:pt>
                <c:pt idx="7">
                  <c:v>Education</c:v>
                </c:pt>
                <c:pt idx="8">
                  <c:v>misc</c:v>
                </c:pt>
              </c:strCache>
            </c:strRef>
          </c:cat>
          <c:val>
            <c:numRef>
              <c:f>'1a'!$K$19:$K$27</c:f>
              <c:numCache>
                <c:formatCode>0%</c:formatCode>
                <c:ptCount val="9"/>
                <c:pt idx="0">
                  <c:v>0.45838346510828459</c:v>
                </c:pt>
                <c:pt idx="1">
                  <c:v>0.15701271914747333</c:v>
                </c:pt>
                <c:pt idx="2">
                  <c:v>0.11885527672739772</c:v>
                </c:pt>
                <c:pt idx="3">
                  <c:v>7.5369542798212424E-2</c:v>
                </c:pt>
                <c:pt idx="4">
                  <c:v>3.9274664833276039E-2</c:v>
                </c:pt>
                <c:pt idx="5">
                  <c:v>3.9897731179099338E-2</c:v>
                </c:pt>
                <c:pt idx="6">
                  <c:v>3.5407356479889997E-2</c:v>
                </c:pt>
                <c:pt idx="7">
                  <c:v>3.8050017188037119E-2</c:v>
                </c:pt>
                <c:pt idx="8">
                  <c:v>3.7749226538329315E-2</c:v>
                </c:pt>
              </c:numCache>
            </c:numRef>
          </c:val>
          <c:extLst>
            <c:ext xmlns:c16="http://schemas.microsoft.com/office/drawing/2014/chart" uri="{C3380CC4-5D6E-409C-BE32-E72D297353CC}">
              <c16:uniqueId val="{00000038-69CC-4CE1-BD82-73F37DAC11D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cap="all" spc="150" baseline="0">
                <a:solidFill>
                  <a:sysClr val="windowText" lastClr="000000"/>
                </a:solidFill>
              </a:rPr>
              <a:t>Y-o-Y</a:t>
            </a:r>
            <a:r>
              <a:rPr lang="en-US" sz="1400" b="1" i="0" u="none" strike="noStrike" kern="1200" cap="all" spc="150" baseline="0">
                <a:solidFill>
                  <a:srgbClr val="FF0000"/>
                </a:solidFill>
              </a:rPr>
              <a:t> Rural,Urban,Rural-Urban Inflation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'2a'!$C$15</c:f>
              <c:strCache>
                <c:ptCount val="1"/>
                <c:pt idx="0">
                  <c:v>Rural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'2a'!$B$16:$B$22</c:f>
              <c:numCache>
                <c:formatCode>General</c:formatCode>
                <c:ptCount val="7"/>
                <c:pt idx="0">
                  <c:v>2017</c:v>
                </c:pt>
                <c:pt idx="1">
                  <c:v>2018</c:v>
                </c:pt>
                <c:pt idx="2">
                  <c:v>2019</c:v>
                </c:pt>
                <c:pt idx="3">
                  <c:v>2020</c:v>
                </c:pt>
                <c:pt idx="4">
                  <c:v>2021</c:v>
                </c:pt>
                <c:pt idx="5">
                  <c:v>2022</c:v>
                </c:pt>
                <c:pt idx="6">
                  <c:v>2023</c:v>
                </c:pt>
              </c:numCache>
            </c:numRef>
          </c:cat>
          <c:val>
            <c:numRef>
              <c:f>'2a'!$C$16:$C$22</c:f>
              <c:numCache>
                <c:formatCode>0%</c:formatCode>
                <c:ptCount val="7"/>
                <c:pt idx="0">
                  <c:v>3.7500000000000089E-2</c:v>
                </c:pt>
                <c:pt idx="1">
                  <c:v>4.6093749999999822E-2</c:v>
                </c:pt>
                <c:pt idx="2">
                  <c:v>1.953125E-2</c:v>
                </c:pt>
                <c:pt idx="3">
                  <c:v>6.7187500000000178E-2</c:v>
                </c:pt>
                <c:pt idx="4">
                  <c:v>5.3906249999999822E-2</c:v>
                </c:pt>
                <c:pt idx="5">
                  <c:v>9.375E-2</c:v>
                </c:pt>
                <c:pt idx="6">
                  <c:v>7.2656250000000089E-2</c:v>
                </c:pt>
              </c:numCache>
            </c:numRef>
          </c:val>
          <c:extLst>
            <c:ext xmlns:c16="http://schemas.microsoft.com/office/drawing/2014/chart" uri="{C3380CC4-5D6E-409C-BE32-E72D297353CC}">
              <c16:uniqueId val="{00000000-9DC9-48BC-944A-B8A1E905AD38}"/>
            </c:ext>
          </c:extLst>
        </c:ser>
        <c:ser>
          <c:idx val="1"/>
          <c:order val="1"/>
          <c:tx>
            <c:strRef>
              <c:f>'2a'!$D$15</c:f>
              <c:strCache>
                <c:ptCount val="1"/>
                <c:pt idx="0">
                  <c:v>Urban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'2a'!$B$16:$B$22</c:f>
              <c:numCache>
                <c:formatCode>General</c:formatCode>
                <c:ptCount val="7"/>
                <c:pt idx="0">
                  <c:v>2017</c:v>
                </c:pt>
                <c:pt idx="1">
                  <c:v>2018</c:v>
                </c:pt>
                <c:pt idx="2">
                  <c:v>2019</c:v>
                </c:pt>
                <c:pt idx="3">
                  <c:v>2020</c:v>
                </c:pt>
                <c:pt idx="4">
                  <c:v>2021</c:v>
                </c:pt>
                <c:pt idx="5">
                  <c:v>2022</c:v>
                </c:pt>
                <c:pt idx="6">
                  <c:v>2023</c:v>
                </c:pt>
              </c:numCache>
            </c:numRef>
          </c:cat>
          <c:val>
            <c:numRef>
              <c:f>'2a'!$D$16:$D$22</c:f>
              <c:numCache>
                <c:formatCode>0%</c:formatCode>
                <c:ptCount val="7"/>
                <c:pt idx="0">
                  <c:v>3.9579967689822228E-2</c:v>
                </c:pt>
                <c:pt idx="1">
                  <c:v>4.2810985460420128E-2</c:v>
                </c:pt>
                <c:pt idx="2">
                  <c:v>4.4426494345718902E-2</c:v>
                </c:pt>
                <c:pt idx="3">
                  <c:v>6.3004846526655986E-2</c:v>
                </c:pt>
                <c:pt idx="4">
                  <c:v>7.7544426494345675E-2</c:v>
                </c:pt>
                <c:pt idx="5">
                  <c:v>7.7544426494345675E-2</c:v>
                </c:pt>
                <c:pt idx="6">
                  <c:v>7.9159935379644678E-2</c:v>
                </c:pt>
              </c:numCache>
            </c:numRef>
          </c:val>
          <c:extLst>
            <c:ext xmlns:c16="http://schemas.microsoft.com/office/drawing/2014/chart" uri="{C3380CC4-5D6E-409C-BE32-E72D297353CC}">
              <c16:uniqueId val="{00000001-9DC9-48BC-944A-B8A1E905AD38}"/>
            </c:ext>
          </c:extLst>
        </c:ser>
        <c:ser>
          <c:idx val="2"/>
          <c:order val="2"/>
          <c:tx>
            <c:strRef>
              <c:f>'2a'!$E$15</c:f>
              <c:strCache>
                <c:ptCount val="1"/>
                <c:pt idx="0">
                  <c:v>Rural+Urban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'2a'!$B$16:$B$22</c:f>
              <c:numCache>
                <c:formatCode>General</c:formatCode>
                <c:ptCount val="7"/>
                <c:pt idx="0">
                  <c:v>2017</c:v>
                </c:pt>
                <c:pt idx="1">
                  <c:v>2018</c:v>
                </c:pt>
                <c:pt idx="2">
                  <c:v>2019</c:v>
                </c:pt>
                <c:pt idx="3">
                  <c:v>2020</c:v>
                </c:pt>
                <c:pt idx="4">
                  <c:v>2021</c:v>
                </c:pt>
                <c:pt idx="5">
                  <c:v>2022</c:v>
                </c:pt>
                <c:pt idx="6">
                  <c:v>2023</c:v>
                </c:pt>
              </c:numCache>
            </c:numRef>
          </c:cat>
          <c:val>
            <c:numRef>
              <c:f>'2a'!$E$16:$E$22</c:f>
              <c:numCache>
                <c:formatCode>0%</c:formatCode>
                <c:ptCount val="7"/>
                <c:pt idx="0">
                  <c:v>3.8888888888888931E-2</c:v>
                </c:pt>
                <c:pt idx="1">
                  <c:v>4.4444444444444398E-2</c:v>
                </c:pt>
                <c:pt idx="2">
                  <c:v>3.0952380952380999E-2</c:v>
                </c:pt>
                <c:pt idx="3">
                  <c:v>6.5079365079364987E-2</c:v>
                </c:pt>
                <c:pt idx="4">
                  <c:v>6.5079365079365209E-2</c:v>
                </c:pt>
                <c:pt idx="5">
                  <c:v>8.6507936507936325E-2</c:v>
                </c:pt>
                <c:pt idx="6">
                  <c:v>7.5396825396825393E-2</c:v>
                </c:pt>
              </c:numCache>
            </c:numRef>
          </c:val>
          <c:extLst>
            <c:ext xmlns:c16="http://schemas.microsoft.com/office/drawing/2014/chart" uri="{C3380CC4-5D6E-409C-BE32-E72D297353CC}">
              <c16:uniqueId val="{00000002-9DC9-48BC-944A-B8A1E905AD38}"/>
            </c:ext>
          </c:extLst>
        </c:ser>
        <c:dLbls>
          <c:dLblPos val="outEnd"/>
          <c:showLegendKey val="0"/>
          <c:showVal val="1"/>
          <c:showCatName val="0"/>
          <c:showSerName val="0"/>
          <c:showPercent val="0"/>
          <c:showBubbleSize val="0"/>
        </c:dLbls>
        <c:gapWidth val="219"/>
        <c:overlap val="-27"/>
        <c:axId val="1667671472"/>
        <c:axId val="1667670032"/>
      </c:barChart>
      <c:catAx>
        <c:axId val="16676714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670032"/>
        <c:crosses val="autoZero"/>
        <c:auto val="1"/>
        <c:lblAlgn val="ctr"/>
        <c:lblOffset val="100"/>
        <c:noMultiLvlLbl val="0"/>
      </c:catAx>
      <c:valAx>
        <c:axId val="1667670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Growth Percntage(all the sectors)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671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cap="all" spc="150" baseline="0">
                <a:solidFill>
                  <a:sysClr val="windowText" lastClr="000000"/>
                </a:solidFill>
              </a:rPr>
              <a:t>Y-o-Y</a:t>
            </a:r>
            <a:r>
              <a:rPr lang="en-US" sz="1400" b="1" i="0" u="none" strike="noStrike" kern="1200" cap="all" spc="150" baseline="0">
                <a:solidFill>
                  <a:srgbClr val="FF0000"/>
                </a:solidFill>
              </a:rPr>
              <a:t> Rural,Urban,Rural-Urban Inflation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'2a'!$C$15</c:f>
              <c:strCache>
                <c:ptCount val="1"/>
                <c:pt idx="0">
                  <c:v>Rural</c:v>
                </c:pt>
              </c:strCache>
            </c:strRef>
          </c:tx>
          <c:spPr>
            <a:ln w="28575" cap="rnd">
              <a:solidFill>
                <a:schemeClr val="accent1"/>
              </a:solidFill>
              <a:round/>
            </a:ln>
            <a:effectLst/>
          </c:spPr>
          <c:marker>
            <c:symbol val="none"/>
          </c:marker>
          <c:cat>
            <c:numRef>
              <c:f>'2a'!$B$16:$B$22</c:f>
              <c:numCache>
                <c:formatCode>General</c:formatCode>
                <c:ptCount val="7"/>
                <c:pt idx="0">
                  <c:v>2017</c:v>
                </c:pt>
                <c:pt idx="1">
                  <c:v>2018</c:v>
                </c:pt>
                <c:pt idx="2">
                  <c:v>2019</c:v>
                </c:pt>
                <c:pt idx="3">
                  <c:v>2020</c:v>
                </c:pt>
                <c:pt idx="4">
                  <c:v>2021</c:v>
                </c:pt>
                <c:pt idx="5">
                  <c:v>2022</c:v>
                </c:pt>
                <c:pt idx="6">
                  <c:v>2023</c:v>
                </c:pt>
              </c:numCache>
            </c:numRef>
          </c:cat>
          <c:val>
            <c:numRef>
              <c:f>'2a'!$C$16:$C$22</c:f>
              <c:numCache>
                <c:formatCode>0%</c:formatCode>
                <c:ptCount val="7"/>
                <c:pt idx="0">
                  <c:v>3.7500000000000089E-2</c:v>
                </c:pt>
                <c:pt idx="1">
                  <c:v>4.6093749999999822E-2</c:v>
                </c:pt>
                <c:pt idx="2">
                  <c:v>1.953125E-2</c:v>
                </c:pt>
                <c:pt idx="3">
                  <c:v>6.7187500000000178E-2</c:v>
                </c:pt>
                <c:pt idx="4">
                  <c:v>5.3906249999999822E-2</c:v>
                </c:pt>
                <c:pt idx="5">
                  <c:v>9.375E-2</c:v>
                </c:pt>
                <c:pt idx="6">
                  <c:v>7.2656250000000089E-2</c:v>
                </c:pt>
              </c:numCache>
            </c:numRef>
          </c:val>
          <c:smooth val="0"/>
          <c:extLst>
            <c:ext xmlns:c16="http://schemas.microsoft.com/office/drawing/2014/chart" uri="{C3380CC4-5D6E-409C-BE32-E72D297353CC}">
              <c16:uniqueId val="{00000000-C7ED-4E06-9D19-5F95413011EE}"/>
            </c:ext>
          </c:extLst>
        </c:ser>
        <c:ser>
          <c:idx val="1"/>
          <c:order val="1"/>
          <c:tx>
            <c:strRef>
              <c:f>'2a'!$D$15</c:f>
              <c:strCache>
                <c:ptCount val="1"/>
                <c:pt idx="0">
                  <c:v>Urban</c:v>
                </c:pt>
              </c:strCache>
            </c:strRef>
          </c:tx>
          <c:spPr>
            <a:ln w="28575" cap="rnd">
              <a:solidFill>
                <a:schemeClr val="accent2"/>
              </a:solidFill>
              <a:round/>
            </a:ln>
            <a:effectLst/>
          </c:spPr>
          <c:marker>
            <c:symbol val="none"/>
          </c:marker>
          <c:cat>
            <c:numRef>
              <c:f>'2a'!$B$16:$B$22</c:f>
              <c:numCache>
                <c:formatCode>General</c:formatCode>
                <c:ptCount val="7"/>
                <c:pt idx="0">
                  <c:v>2017</c:v>
                </c:pt>
                <c:pt idx="1">
                  <c:v>2018</c:v>
                </c:pt>
                <c:pt idx="2">
                  <c:v>2019</c:v>
                </c:pt>
                <c:pt idx="3">
                  <c:v>2020</c:v>
                </c:pt>
                <c:pt idx="4">
                  <c:v>2021</c:v>
                </c:pt>
                <c:pt idx="5">
                  <c:v>2022</c:v>
                </c:pt>
                <c:pt idx="6">
                  <c:v>2023</c:v>
                </c:pt>
              </c:numCache>
            </c:numRef>
          </c:cat>
          <c:val>
            <c:numRef>
              <c:f>'2a'!$D$16:$D$22</c:f>
              <c:numCache>
                <c:formatCode>0%</c:formatCode>
                <c:ptCount val="7"/>
                <c:pt idx="0">
                  <c:v>3.9579967689822228E-2</c:v>
                </c:pt>
                <c:pt idx="1">
                  <c:v>4.2810985460420128E-2</c:v>
                </c:pt>
                <c:pt idx="2">
                  <c:v>4.4426494345718902E-2</c:v>
                </c:pt>
                <c:pt idx="3">
                  <c:v>6.3004846526655986E-2</c:v>
                </c:pt>
                <c:pt idx="4">
                  <c:v>7.7544426494345675E-2</c:v>
                </c:pt>
                <c:pt idx="5">
                  <c:v>7.7544426494345675E-2</c:v>
                </c:pt>
                <c:pt idx="6">
                  <c:v>7.9159935379644678E-2</c:v>
                </c:pt>
              </c:numCache>
            </c:numRef>
          </c:val>
          <c:smooth val="0"/>
          <c:extLst>
            <c:ext xmlns:c16="http://schemas.microsoft.com/office/drawing/2014/chart" uri="{C3380CC4-5D6E-409C-BE32-E72D297353CC}">
              <c16:uniqueId val="{00000001-C7ED-4E06-9D19-5F95413011EE}"/>
            </c:ext>
          </c:extLst>
        </c:ser>
        <c:ser>
          <c:idx val="2"/>
          <c:order val="2"/>
          <c:tx>
            <c:strRef>
              <c:f>'2a'!$E$15</c:f>
              <c:strCache>
                <c:ptCount val="1"/>
                <c:pt idx="0">
                  <c:v>Rural+Urban</c:v>
                </c:pt>
              </c:strCache>
            </c:strRef>
          </c:tx>
          <c:spPr>
            <a:ln w="28575" cap="rnd">
              <a:solidFill>
                <a:schemeClr val="accent3"/>
              </a:solidFill>
              <a:round/>
            </a:ln>
            <a:effectLst/>
          </c:spPr>
          <c:marker>
            <c:symbol val="none"/>
          </c:marker>
          <c:cat>
            <c:numRef>
              <c:f>'2a'!$B$16:$B$22</c:f>
              <c:numCache>
                <c:formatCode>General</c:formatCode>
                <c:ptCount val="7"/>
                <c:pt idx="0">
                  <c:v>2017</c:v>
                </c:pt>
                <c:pt idx="1">
                  <c:v>2018</c:v>
                </c:pt>
                <c:pt idx="2">
                  <c:v>2019</c:v>
                </c:pt>
                <c:pt idx="3">
                  <c:v>2020</c:v>
                </c:pt>
                <c:pt idx="4">
                  <c:v>2021</c:v>
                </c:pt>
                <c:pt idx="5">
                  <c:v>2022</c:v>
                </c:pt>
                <c:pt idx="6">
                  <c:v>2023</c:v>
                </c:pt>
              </c:numCache>
            </c:numRef>
          </c:cat>
          <c:val>
            <c:numRef>
              <c:f>'2a'!$E$16:$E$22</c:f>
              <c:numCache>
                <c:formatCode>0%</c:formatCode>
                <c:ptCount val="7"/>
                <c:pt idx="0">
                  <c:v>3.8888888888888931E-2</c:v>
                </c:pt>
                <c:pt idx="1">
                  <c:v>4.4444444444444398E-2</c:v>
                </c:pt>
                <c:pt idx="2">
                  <c:v>3.0952380952380999E-2</c:v>
                </c:pt>
                <c:pt idx="3">
                  <c:v>6.5079365079364987E-2</c:v>
                </c:pt>
                <c:pt idx="4">
                  <c:v>6.5079365079365209E-2</c:v>
                </c:pt>
                <c:pt idx="5">
                  <c:v>8.6507936507936325E-2</c:v>
                </c:pt>
                <c:pt idx="6">
                  <c:v>7.5396825396825393E-2</c:v>
                </c:pt>
              </c:numCache>
            </c:numRef>
          </c:val>
          <c:smooth val="0"/>
          <c:extLst>
            <c:ext xmlns:c16="http://schemas.microsoft.com/office/drawing/2014/chart" uri="{C3380CC4-5D6E-409C-BE32-E72D297353CC}">
              <c16:uniqueId val="{00000002-C7ED-4E06-9D19-5F95413011EE}"/>
            </c:ext>
          </c:extLst>
        </c:ser>
        <c:dLbls>
          <c:showLegendKey val="0"/>
          <c:showVal val="0"/>
          <c:showCatName val="0"/>
          <c:showSerName val="0"/>
          <c:showPercent val="0"/>
          <c:showBubbleSize val="0"/>
        </c:dLbls>
        <c:smooth val="0"/>
        <c:axId val="1670008720"/>
        <c:axId val="1670009680"/>
      </c:lineChart>
      <c:catAx>
        <c:axId val="167000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09680"/>
        <c:crosses val="autoZero"/>
        <c:auto val="1"/>
        <c:lblAlgn val="ctr"/>
        <c:lblOffset val="100"/>
        <c:noMultiLvlLbl val="0"/>
      </c:catAx>
      <c:valAx>
        <c:axId val="167000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Growth Percntage(all the sectors)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08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  Inc  (mom) Basis - RURAL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'3a'!$O$3:$O$4</c:f>
              <c:strCache>
                <c:ptCount val="2"/>
                <c:pt idx="0">
                  <c:v>%  Inc </c:v>
                </c:pt>
                <c:pt idx="1">
                  <c:v>(mom) Basis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'3a'!$O$5:$O$18</c:f>
              <c:numCache>
                <c:formatCode>0%</c:formatCode>
                <c:ptCount val="14"/>
                <c:pt idx="0">
                  <c:v>0.12613784135240558</c:v>
                </c:pt>
                <c:pt idx="1">
                  <c:v>-2.6243093922651884E-2</c:v>
                </c:pt>
                <c:pt idx="2">
                  <c:v>8.2547169811321101E-3</c:v>
                </c:pt>
                <c:pt idx="3">
                  <c:v>8.5852478839177682E-2</c:v>
                </c:pt>
                <c:pt idx="4">
                  <c:v>-0.16722729456991822</c:v>
                </c:pt>
                <c:pt idx="5">
                  <c:v>1.9300361881785213E-2</c:v>
                </c:pt>
                <c:pt idx="6">
                  <c:v>-0.11117752540346695</c:v>
                </c:pt>
                <c:pt idx="7">
                  <c:v>6.2575941676792299E-2</c:v>
                </c:pt>
                <c:pt idx="8">
                  <c:v>2.350965575146945E-2</c:v>
                </c:pt>
                <c:pt idx="9">
                  <c:v>0.16993118051879297</c:v>
                </c:pt>
                <c:pt idx="10">
                  <c:v>2.5832376578645237E-2</c:v>
                </c:pt>
                <c:pt idx="11">
                  <c:v>5.0577240241891086E-2</c:v>
                </c:pt>
                <c:pt idx="12">
                  <c:v>2.5522041763341101E-2</c:v>
                </c:pt>
                <c:pt idx="13">
                  <c:v>3.6288232244686365E-2</c:v>
                </c:pt>
              </c:numCache>
            </c:numRef>
          </c:val>
          <c:smooth val="0"/>
          <c:extLst>
            <c:ext xmlns:c16="http://schemas.microsoft.com/office/drawing/2014/chart" uri="{C3380CC4-5D6E-409C-BE32-E72D297353CC}">
              <c16:uniqueId val="{00000000-86F4-4F8A-9D01-9524A87C62A9}"/>
            </c:ext>
          </c:extLst>
        </c:ser>
        <c:dLbls>
          <c:dLblPos val="t"/>
          <c:showLegendKey val="0"/>
          <c:showVal val="1"/>
          <c:showCatName val="0"/>
          <c:showSerName val="0"/>
          <c:showPercent val="0"/>
          <c:showBubbleSize val="0"/>
        </c:dLbls>
        <c:smooth val="0"/>
        <c:axId val="1979074592"/>
        <c:axId val="1979075552"/>
      </c:lineChart>
      <c:catAx>
        <c:axId val="197907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075552"/>
        <c:crosses val="autoZero"/>
        <c:auto val="1"/>
        <c:lblAlgn val="ctr"/>
        <c:lblOffset val="100"/>
        <c:noMultiLvlLbl val="0"/>
      </c:catAx>
      <c:valAx>
        <c:axId val="19790755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074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b="1">
                <a:solidFill>
                  <a:srgbClr val="FF0000"/>
                </a:solidFill>
              </a:rPr>
              <a:t>%  Inc  (mom) Basis - </a:t>
            </a:r>
            <a:r>
              <a:rPr lang="en-US" sz="1400" b="1" i="0" u="none" strike="noStrike" baseline="0">
                <a:solidFill>
                  <a:sysClr val="windowText" lastClr="000000"/>
                </a:solidFill>
                <a:latin typeface="Calibri" panose="020F0502020204030204"/>
              </a:rPr>
              <a:t>RURAL + URBAN</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'3a'!$O$30:$O$31</c:f>
              <c:strCache>
                <c:ptCount val="2"/>
                <c:pt idx="0">
                  <c:v>%  Inc </c:v>
                </c:pt>
                <c:pt idx="1">
                  <c:v>(mom) Basis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'3a'!$O$32:$O$45</c:f>
              <c:numCache>
                <c:formatCode>0%</c:formatCode>
                <c:ptCount val="14"/>
                <c:pt idx="0">
                  <c:v>0.1206451612903225</c:v>
                </c:pt>
                <c:pt idx="1">
                  <c:v>-2.3245214220601614E-2</c:v>
                </c:pt>
                <c:pt idx="2">
                  <c:v>1.4051522248243426E-2</c:v>
                </c:pt>
                <c:pt idx="3">
                  <c:v>8.2629674306393175E-2</c:v>
                </c:pt>
                <c:pt idx="4">
                  <c:v>-0.15380786460925835</c:v>
                </c:pt>
                <c:pt idx="5">
                  <c:v>1.4731879787860933E-2</c:v>
                </c:pt>
                <c:pt idx="6">
                  <c:v>-0.11684037301151953</c:v>
                </c:pt>
                <c:pt idx="7">
                  <c:v>6.8776628119293873E-2</c:v>
                </c:pt>
                <c:pt idx="8">
                  <c:v>2.3352793994995805E-2</c:v>
                </c:pt>
                <c:pt idx="9">
                  <c:v>0.16515232495991453</c:v>
                </c:pt>
                <c:pt idx="10">
                  <c:v>3.2757593805836809E-2</c:v>
                </c:pt>
                <c:pt idx="11">
                  <c:v>5.6008700380641561E-2</c:v>
                </c:pt>
                <c:pt idx="12">
                  <c:v>2.4013722126929607E-2</c:v>
                </c:pt>
                <c:pt idx="13">
                  <c:v>3.4482758620689592E-2</c:v>
                </c:pt>
              </c:numCache>
            </c:numRef>
          </c:val>
          <c:smooth val="0"/>
          <c:extLst>
            <c:ext xmlns:c16="http://schemas.microsoft.com/office/drawing/2014/chart" uri="{C3380CC4-5D6E-409C-BE32-E72D297353CC}">
              <c16:uniqueId val="{00000000-994D-4DA2-90E8-7920154411E0}"/>
            </c:ext>
          </c:extLst>
        </c:ser>
        <c:dLbls>
          <c:dLblPos val="t"/>
          <c:showLegendKey val="0"/>
          <c:showVal val="1"/>
          <c:showCatName val="0"/>
          <c:showSerName val="0"/>
          <c:showPercent val="0"/>
          <c:showBubbleSize val="0"/>
        </c:dLbls>
        <c:smooth val="0"/>
        <c:axId val="1878510960"/>
        <c:axId val="1878511440"/>
      </c:lineChart>
      <c:catAx>
        <c:axId val="187851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511440"/>
        <c:crosses val="autoZero"/>
        <c:auto val="1"/>
        <c:lblAlgn val="ctr"/>
        <c:lblOffset val="100"/>
        <c:noMultiLvlLbl val="0"/>
      </c:catAx>
      <c:valAx>
        <c:axId val="18785114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510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  Inc  (mom) Basis - </a:t>
            </a:r>
            <a:r>
              <a:rPr lang="en-US" b="1">
                <a:solidFill>
                  <a:sysClr val="windowText" lastClr="000000"/>
                </a:solidFill>
              </a:rPr>
              <a:t>URBAN</a:t>
            </a:r>
            <a:r>
              <a:rPr lang="en-US" b="1">
                <a:solidFill>
                  <a:srgbClr val="FF0000"/>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'3a'!$O$59:$O$60</c:f>
              <c:strCache>
                <c:ptCount val="2"/>
                <c:pt idx="0">
                  <c:v>%  Inc </c:v>
                </c:pt>
                <c:pt idx="1">
                  <c:v>(mom) Basis</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'3a'!$O$61:$O$74</c:f>
              <c:numCache>
                <c:formatCode>0%</c:formatCode>
                <c:ptCount val="14"/>
                <c:pt idx="0">
                  <c:v>0.10920634920634914</c:v>
                </c:pt>
                <c:pt idx="1">
                  <c:v>-1.7905102954341987E-2</c:v>
                </c:pt>
                <c:pt idx="2">
                  <c:v>2.2569444444444312E-2</c:v>
                </c:pt>
                <c:pt idx="3">
                  <c:v>7.8125E-2</c:v>
                </c:pt>
                <c:pt idx="4">
                  <c:v>-0.12831389183457045</c:v>
                </c:pt>
                <c:pt idx="5">
                  <c:v>9.7645031591040623E-3</c:v>
                </c:pt>
                <c:pt idx="6">
                  <c:v>-0.12529550827423167</c:v>
                </c:pt>
                <c:pt idx="7">
                  <c:v>8.1295843520782465E-2</c:v>
                </c:pt>
                <c:pt idx="8">
                  <c:v>2.3064250411861591E-2</c:v>
                </c:pt>
                <c:pt idx="9">
                  <c:v>0.15476839237057224</c:v>
                </c:pt>
                <c:pt idx="10">
                  <c:v>4.2740414833438163E-2</c:v>
                </c:pt>
                <c:pt idx="11">
                  <c:v>6.119162640901759E-2</c:v>
                </c:pt>
                <c:pt idx="12">
                  <c:v>2.1193530395984286E-2</c:v>
                </c:pt>
                <c:pt idx="13">
                  <c:v>2.975289964699938E-2</c:v>
                </c:pt>
              </c:numCache>
            </c:numRef>
          </c:val>
          <c:smooth val="0"/>
          <c:extLst>
            <c:ext xmlns:c16="http://schemas.microsoft.com/office/drawing/2014/chart" uri="{C3380CC4-5D6E-409C-BE32-E72D297353CC}">
              <c16:uniqueId val="{00000000-C44C-4BED-89A0-638A9A45BC6C}"/>
            </c:ext>
          </c:extLst>
        </c:ser>
        <c:dLbls>
          <c:dLblPos val="t"/>
          <c:showLegendKey val="0"/>
          <c:showVal val="1"/>
          <c:showCatName val="0"/>
          <c:showSerName val="0"/>
          <c:showPercent val="0"/>
          <c:showBubbleSize val="0"/>
        </c:dLbls>
        <c:smooth val="0"/>
        <c:axId val="1981294048"/>
        <c:axId val="1981295488"/>
      </c:lineChart>
      <c:catAx>
        <c:axId val="198129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295488"/>
        <c:crosses val="autoZero"/>
        <c:auto val="1"/>
        <c:lblAlgn val="ctr"/>
        <c:lblOffset val="100"/>
        <c:noMultiLvlLbl val="0"/>
      </c:catAx>
      <c:valAx>
        <c:axId val="1981295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2940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INFLATION</a:t>
            </a:r>
            <a:r>
              <a:rPr lang="en-US" baseline="0"/>
              <a:t> CHANGE DUE TO COVID-19</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'4a'!$A$89</c:f>
              <c:strCache>
                <c:ptCount val="1"/>
                <c:pt idx="0">
                  <c:v>Food</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'4a'!$B$87:$J$88</c:f>
              <c:multiLvlStrCache>
                <c:ptCount val="9"/>
                <c:lvl>
                  <c:pt idx="0">
                    <c:v>Rural</c:v>
                  </c:pt>
                  <c:pt idx="1">
                    <c:v>Rural</c:v>
                  </c:pt>
                  <c:pt idx="2">
                    <c:v>Rural</c:v>
                  </c:pt>
                  <c:pt idx="3">
                    <c:v>Urban</c:v>
                  </c:pt>
                  <c:pt idx="4">
                    <c:v>Urban</c:v>
                  </c:pt>
                  <c:pt idx="5">
                    <c:v>Urban</c:v>
                  </c:pt>
                  <c:pt idx="6">
                    <c:v>R + U</c:v>
                  </c:pt>
                  <c:pt idx="7">
                    <c:v>R + U</c:v>
                  </c:pt>
                  <c:pt idx="8">
                    <c:v>R + U</c:v>
                  </c:pt>
                </c:lvl>
                <c:lvl>
                  <c:pt idx="0">
                    <c:v>19</c:v>
                  </c:pt>
                  <c:pt idx="1">
                    <c:v>20</c:v>
                  </c:pt>
                  <c:pt idx="2">
                    <c:v>21</c:v>
                  </c:pt>
                  <c:pt idx="3">
                    <c:v>19</c:v>
                  </c:pt>
                  <c:pt idx="4">
                    <c:v>20</c:v>
                  </c:pt>
                  <c:pt idx="5">
                    <c:v>21</c:v>
                  </c:pt>
                  <c:pt idx="6">
                    <c:v>19</c:v>
                  </c:pt>
                  <c:pt idx="7">
                    <c:v>20</c:v>
                  </c:pt>
                  <c:pt idx="8">
                    <c:v>21</c:v>
                  </c:pt>
                </c:lvl>
              </c:multiLvlStrCache>
            </c:multiLvlStrRef>
          </c:cat>
          <c:val>
            <c:numRef>
              <c:f>'4a'!$B$89:$J$89</c:f>
              <c:numCache>
                <c:formatCode>0</c:formatCode>
                <c:ptCount val="9"/>
                <c:pt idx="0">
                  <c:v>133.4</c:v>
                </c:pt>
                <c:pt idx="1">
                  <c:v>144.95454545454544</c:v>
                </c:pt>
                <c:pt idx="2">
                  <c:v>154.42727272727274</c:v>
                </c:pt>
                <c:pt idx="3">
                  <c:v>135.09090909090909</c:v>
                </c:pt>
                <c:pt idx="4">
                  <c:v>146.13636363636363</c:v>
                </c:pt>
                <c:pt idx="5">
                  <c:v>158.49999999999997</c:v>
                </c:pt>
                <c:pt idx="6">
                  <c:v>134</c:v>
                </c:pt>
                <c:pt idx="7">
                  <c:v>145.37272727272727</c:v>
                </c:pt>
                <c:pt idx="8">
                  <c:v>155.88181818181818</c:v>
                </c:pt>
              </c:numCache>
            </c:numRef>
          </c:val>
          <c:extLst>
            <c:ext xmlns:c16="http://schemas.microsoft.com/office/drawing/2014/chart" uri="{C3380CC4-5D6E-409C-BE32-E72D297353CC}">
              <c16:uniqueId val="{00000000-86DD-4F54-9C98-928A1002F732}"/>
            </c:ext>
          </c:extLst>
        </c:ser>
        <c:ser>
          <c:idx val="1"/>
          <c:order val="1"/>
          <c:tx>
            <c:strRef>
              <c:f>'4a'!$A$90</c:f>
              <c:strCache>
                <c:ptCount val="1"/>
                <c:pt idx="0">
                  <c:v>Essential services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'4a'!$B$87:$J$88</c:f>
              <c:multiLvlStrCache>
                <c:ptCount val="9"/>
                <c:lvl>
                  <c:pt idx="0">
                    <c:v>Rural</c:v>
                  </c:pt>
                  <c:pt idx="1">
                    <c:v>Rural</c:v>
                  </c:pt>
                  <c:pt idx="2">
                    <c:v>Rural</c:v>
                  </c:pt>
                  <c:pt idx="3">
                    <c:v>Urban</c:v>
                  </c:pt>
                  <c:pt idx="4">
                    <c:v>Urban</c:v>
                  </c:pt>
                  <c:pt idx="5">
                    <c:v>Urban</c:v>
                  </c:pt>
                  <c:pt idx="6">
                    <c:v>R + U</c:v>
                  </c:pt>
                  <c:pt idx="7">
                    <c:v>R + U</c:v>
                  </c:pt>
                  <c:pt idx="8">
                    <c:v>R + U</c:v>
                  </c:pt>
                </c:lvl>
                <c:lvl>
                  <c:pt idx="0">
                    <c:v>19</c:v>
                  </c:pt>
                  <c:pt idx="1">
                    <c:v>20</c:v>
                  </c:pt>
                  <c:pt idx="2">
                    <c:v>21</c:v>
                  </c:pt>
                  <c:pt idx="3">
                    <c:v>19</c:v>
                  </c:pt>
                  <c:pt idx="4">
                    <c:v>20</c:v>
                  </c:pt>
                  <c:pt idx="5">
                    <c:v>21</c:v>
                  </c:pt>
                  <c:pt idx="6">
                    <c:v>19</c:v>
                  </c:pt>
                  <c:pt idx="7">
                    <c:v>20</c:v>
                  </c:pt>
                  <c:pt idx="8">
                    <c:v>21</c:v>
                  </c:pt>
                </c:lvl>
              </c:multiLvlStrCache>
            </c:multiLvlStrRef>
          </c:cat>
          <c:val>
            <c:numRef>
              <c:f>'4a'!$B$90:$J$90</c:f>
              <c:numCache>
                <c:formatCode>0</c:formatCode>
                <c:ptCount val="9"/>
                <c:pt idx="0">
                  <c:v>133.05000000000001</c:v>
                </c:pt>
                <c:pt idx="1">
                  <c:v>153.57499999999999</c:v>
                </c:pt>
                <c:pt idx="2">
                  <c:v>156.47500000000002</c:v>
                </c:pt>
                <c:pt idx="3">
                  <c:v>133.05000000000001</c:v>
                </c:pt>
                <c:pt idx="4">
                  <c:v>146.20000000000002</c:v>
                </c:pt>
                <c:pt idx="5">
                  <c:v>150.32499999999999</c:v>
                </c:pt>
                <c:pt idx="6">
                  <c:v>142.97499999999999</c:v>
                </c:pt>
                <c:pt idx="7">
                  <c:v>150.07499999999999</c:v>
                </c:pt>
                <c:pt idx="8">
                  <c:v>153.27499999999998</c:v>
                </c:pt>
              </c:numCache>
            </c:numRef>
          </c:val>
          <c:extLst>
            <c:ext xmlns:c16="http://schemas.microsoft.com/office/drawing/2014/chart" uri="{C3380CC4-5D6E-409C-BE32-E72D297353CC}">
              <c16:uniqueId val="{00000001-86DD-4F54-9C98-928A1002F732}"/>
            </c:ext>
          </c:extLst>
        </c:ser>
        <c:ser>
          <c:idx val="2"/>
          <c:order val="2"/>
          <c:tx>
            <c:strRef>
              <c:f>'4a'!$A$91</c:f>
              <c:strCache>
                <c:ptCount val="1"/>
                <c:pt idx="0">
                  <c:v>Health</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'4a'!$B$87:$J$88</c:f>
              <c:multiLvlStrCache>
                <c:ptCount val="9"/>
                <c:lvl>
                  <c:pt idx="0">
                    <c:v>Rural</c:v>
                  </c:pt>
                  <c:pt idx="1">
                    <c:v>Rural</c:v>
                  </c:pt>
                  <c:pt idx="2">
                    <c:v>Rural</c:v>
                  </c:pt>
                  <c:pt idx="3">
                    <c:v>Urban</c:v>
                  </c:pt>
                  <c:pt idx="4">
                    <c:v>Urban</c:v>
                  </c:pt>
                  <c:pt idx="5">
                    <c:v>Urban</c:v>
                  </c:pt>
                  <c:pt idx="6">
                    <c:v>R + U</c:v>
                  </c:pt>
                  <c:pt idx="7">
                    <c:v>R + U</c:v>
                  </c:pt>
                  <c:pt idx="8">
                    <c:v>R + U</c:v>
                  </c:pt>
                </c:lvl>
                <c:lvl>
                  <c:pt idx="0">
                    <c:v>19</c:v>
                  </c:pt>
                  <c:pt idx="1">
                    <c:v>20</c:v>
                  </c:pt>
                  <c:pt idx="2">
                    <c:v>21</c:v>
                  </c:pt>
                  <c:pt idx="3">
                    <c:v>19</c:v>
                  </c:pt>
                  <c:pt idx="4">
                    <c:v>20</c:v>
                  </c:pt>
                  <c:pt idx="5">
                    <c:v>21</c:v>
                  </c:pt>
                  <c:pt idx="6">
                    <c:v>19</c:v>
                  </c:pt>
                  <c:pt idx="7">
                    <c:v>20</c:v>
                  </c:pt>
                  <c:pt idx="8">
                    <c:v>21</c:v>
                  </c:pt>
                </c:lvl>
              </c:multiLvlStrCache>
            </c:multiLvlStrRef>
          </c:cat>
          <c:val>
            <c:numRef>
              <c:f>'4a'!$B$91:$J$91</c:f>
              <c:numCache>
                <c:formatCode>0</c:formatCode>
                <c:ptCount val="9"/>
                <c:pt idx="0">
                  <c:v>130.71111111111111</c:v>
                </c:pt>
                <c:pt idx="1">
                  <c:v>153.4</c:v>
                </c:pt>
                <c:pt idx="2">
                  <c:v>164.6</c:v>
                </c:pt>
                <c:pt idx="3">
                  <c:v>139.19999999999999</c:v>
                </c:pt>
                <c:pt idx="4">
                  <c:v>141.4</c:v>
                </c:pt>
                <c:pt idx="5">
                  <c:v>156.9</c:v>
                </c:pt>
                <c:pt idx="6">
                  <c:v>139.69999999999999</c:v>
                </c:pt>
                <c:pt idx="7">
                  <c:v>148.9</c:v>
                </c:pt>
                <c:pt idx="8">
                  <c:v>161.69999999999999</c:v>
                </c:pt>
              </c:numCache>
            </c:numRef>
          </c:val>
          <c:extLst>
            <c:ext xmlns:c16="http://schemas.microsoft.com/office/drawing/2014/chart" uri="{C3380CC4-5D6E-409C-BE32-E72D297353CC}">
              <c16:uniqueId val="{00000002-86DD-4F54-9C98-928A1002F732}"/>
            </c:ext>
          </c:extLst>
        </c:ser>
        <c:dLbls>
          <c:dLblPos val="outEnd"/>
          <c:showLegendKey val="0"/>
          <c:showVal val="1"/>
          <c:showCatName val="0"/>
          <c:showSerName val="0"/>
          <c:showPercent val="0"/>
          <c:showBubbleSize val="0"/>
        </c:dLbls>
        <c:gapWidth val="315"/>
        <c:overlap val="-40"/>
        <c:axId val="607857328"/>
        <c:axId val="618830912"/>
      </c:barChart>
      <c:catAx>
        <c:axId val="607857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18830912"/>
        <c:crosses val="autoZero"/>
        <c:auto val="1"/>
        <c:lblAlgn val="ctr"/>
        <c:lblOffset val="100"/>
        <c:noMultiLvlLbl val="0"/>
      </c:catAx>
      <c:valAx>
        <c:axId val="6188309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785732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rtl="0"/>
            <a:r>
              <a:rPr lang="en-US" sz="1600" b="1" i="0" baseline="0">
                <a:effectLst/>
              </a:rPr>
              <a:t>%  Inc  (mom) Basis - RURAL</a:t>
            </a:r>
            <a:endParaRPr lang="en-US" sz="1600">
              <a:effectLst/>
            </a:endParaRPr>
          </a:p>
        </cx:rich>
      </cx:tx>
    </cx:title>
    <cx:plotArea>
      <cx:plotAreaRegion>
        <cx:series layoutId="waterfall" uniqueId="{77D6E1D2-500B-41AC-8F84-54763796674D}">
          <cx:tx>
            <cx:txData>
              <cx:f>_xlchart.v1.1</cx:f>
              <cx:v>%  Inc  (mom) Basis</cx:v>
            </cx:txData>
          </cx:tx>
          <cx:dataLabels>
            <cx:visibility seriesName="0" categoryName="0" value="1"/>
          </cx:dataLabels>
          <cx:dataId val="0"/>
          <cx:layoutPr>
            <cx:subtotals/>
          </cx:layoutPr>
        </cx:series>
      </cx:plotAreaRegion>
      <cx:axis id="0">
        <cx:catScaling gapWidth="0.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rgbClr val="FF0000"/>
                </a:solidFill>
                <a:effectLst/>
                <a:latin typeface="Calibri" panose="020F0502020204030204"/>
                <a:ea typeface="Calibri" panose="020F0502020204030204" pitchFamily="34" charset="0"/>
                <a:cs typeface="Calibri" panose="020F0502020204030204" pitchFamily="34" charset="0"/>
              </a:rPr>
              <a:t>%  Inc  (mom) Basis - </a:t>
            </a:r>
            <a:r>
              <a:rPr lang="en-US" sz="1400" b="1" i="0" u="none" strike="noStrike" baseline="0">
                <a:solidFill>
                  <a:sysClr val="windowText" lastClr="000000"/>
                </a:solidFill>
                <a:latin typeface="Calibri" panose="020F0502020204030204"/>
              </a:rPr>
              <a:t>URBAN</a:t>
            </a:r>
          </a:p>
        </cx:rich>
      </cx:tx>
    </cx:title>
    <cx:plotArea>
      <cx:plotAreaRegion>
        <cx:series layoutId="waterfall" uniqueId="{DE5CBE0A-E8A3-4CB4-8DF5-A608B97B4E2F}">
          <cx:tx>
            <cx:txData>
              <cx:f>_xlchart.v1.7</cx:f>
              <cx:v>%  Inc  (mom) Basis</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b"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rgbClr val="FF0000"/>
                </a:solidFill>
                <a:effectLst/>
                <a:latin typeface="Calibri" panose="020F0502020204030204"/>
                <a:ea typeface="Calibri" panose="020F0502020204030204" pitchFamily="34" charset="0"/>
                <a:cs typeface="Calibri" panose="020F0502020204030204" pitchFamily="34" charset="0"/>
              </a:rPr>
              <a:t>%  Inc  (mom) Basis - </a:t>
            </a:r>
            <a:r>
              <a:rPr lang="en-US" sz="1400" b="1" i="0" u="none" strike="noStrike" baseline="0">
                <a:solidFill>
                  <a:sysClr val="windowText" lastClr="000000"/>
                </a:solidFill>
                <a:latin typeface="Calibri" panose="020F0502020204030204"/>
              </a:rPr>
              <a:t>RURAL + URBAN</a:t>
            </a:r>
          </a:p>
        </cx:rich>
      </cx:tx>
    </cx:title>
    <cx:plotArea>
      <cx:plotAreaRegion>
        <cx:series layoutId="waterfall" uniqueId="{06F9356F-89F7-43EC-94B9-3048E19B6DC7}">
          <cx:tx>
            <cx:txData>
              <cx:f>_xlchart.v1.4</cx:f>
              <cx:v>%  Inc  (mom) Basis</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439617</xdr:colOff>
      <xdr:row>2</xdr:row>
      <xdr:rowOff>63500</xdr:rowOff>
    </xdr:from>
    <xdr:to>
      <xdr:col>18</xdr:col>
      <xdr:colOff>349250</xdr:colOff>
      <xdr:row>18</xdr:row>
      <xdr:rowOff>105834</xdr:rowOff>
    </xdr:to>
    <xdr:graphicFrame macro="">
      <xdr:nvGraphicFramePr>
        <xdr:cNvPr id="5" name="Chart 4">
          <a:extLst>
            <a:ext uri="{FF2B5EF4-FFF2-40B4-BE49-F238E27FC236}">
              <a16:creationId xmlns:a16="http://schemas.microsoft.com/office/drawing/2014/main" id="{C9D4A5D3-FDB4-42CC-936F-7DA43C34C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149678</xdr:rowOff>
    </xdr:from>
    <xdr:to>
      <xdr:col>14</xdr:col>
      <xdr:colOff>149677</xdr:colOff>
      <xdr:row>22</xdr:row>
      <xdr:rowOff>8505</xdr:rowOff>
    </xdr:to>
    <xdr:graphicFrame macro="">
      <xdr:nvGraphicFramePr>
        <xdr:cNvPr id="4" name="Chart 3">
          <a:extLst>
            <a:ext uri="{FF2B5EF4-FFF2-40B4-BE49-F238E27FC236}">
              <a16:creationId xmlns:a16="http://schemas.microsoft.com/office/drawing/2014/main" id="{46FA6932-E868-40A0-8B70-C76D3E297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202406</xdr:colOff>
      <xdr:row>3</xdr:row>
      <xdr:rowOff>154783</xdr:rowOff>
    </xdr:from>
    <xdr:to>
      <xdr:col>26</xdr:col>
      <xdr:colOff>-1</xdr:colOff>
      <xdr:row>22</xdr:row>
      <xdr:rowOff>11906</xdr:rowOff>
    </xdr:to>
    <xdr:graphicFrame macro="">
      <xdr:nvGraphicFramePr>
        <xdr:cNvPr id="6" name="Chart 5">
          <a:extLst>
            <a:ext uri="{FF2B5EF4-FFF2-40B4-BE49-F238E27FC236}">
              <a16:creationId xmlns:a16="http://schemas.microsoft.com/office/drawing/2014/main" id="{BC6F8F99-FB99-4F8D-AAF7-C2EED45F2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148168</xdr:colOff>
      <xdr:row>3</xdr:row>
      <xdr:rowOff>51027</xdr:rowOff>
    </xdr:from>
    <xdr:to>
      <xdr:col>22</xdr:col>
      <xdr:colOff>264585</xdr:colOff>
      <xdr:row>19</xdr:row>
      <xdr:rowOff>105832</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3A9FEC8F-B5CF-4CB2-AD14-F6352472A7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463368" y="736827"/>
              <a:ext cx="6212417" cy="310280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211666</xdr:colOff>
      <xdr:row>56</xdr:row>
      <xdr:rowOff>2645</xdr:rowOff>
    </xdr:from>
    <xdr:to>
      <xdr:col>22</xdr:col>
      <xdr:colOff>306917</xdr:colOff>
      <xdr:row>71</xdr:row>
      <xdr:rowOff>169333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A7039FB1-605F-4EA5-AA4A-46A0DADDE5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26866" y="10823045"/>
              <a:ext cx="6191251" cy="30241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74083</xdr:colOff>
      <xdr:row>29</xdr:row>
      <xdr:rowOff>42334</xdr:rowOff>
    </xdr:from>
    <xdr:to>
      <xdr:col>21</xdr:col>
      <xdr:colOff>592667</xdr:colOff>
      <xdr:row>43</xdr:row>
      <xdr:rowOff>190499</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5FB34DC8-DD75-456A-B247-BBEF9C4743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389283" y="5700184"/>
              <a:ext cx="6004984" cy="28151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21167</xdr:colOff>
      <xdr:row>3</xdr:row>
      <xdr:rowOff>84665</xdr:rowOff>
    </xdr:from>
    <xdr:to>
      <xdr:col>12</xdr:col>
      <xdr:colOff>0</xdr:colOff>
      <xdr:row>19</xdr:row>
      <xdr:rowOff>105832</xdr:rowOff>
    </xdr:to>
    <xdr:graphicFrame macro="">
      <xdr:nvGraphicFramePr>
        <xdr:cNvPr id="4" name="Chart 3">
          <a:extLst>
            <a:ext uri="{FF2B5EF4-FFF2-40B4-BE49-F238E27FC236}">
              <a16:creationId xmlns:a16="http://schemas.microsoft.com/office/drawing/2014/main" id="{0472EB7C-8BFA-498E-BF29-5EEAB5196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29</xdr:row>
      <xdr:rowOff>0</xdr:rowOff>
    </xdr:from>
    <xdr:to>
      <xdr:col>12</xdr:col>
      <xdr:colOff>10582</xdr:colOff>
      <xdr:row>43</xdr:row>
      <xdr:rowOff>169334</xdr:rowOff>
    </xdr:to>
    <xdr:graphicFrame macro="">
      <xdr:nvGraphicFramePr>
        <xdr:cNvPr id="6" name="Chart 5">
          <a:extLst>
            <a:ext uri="{FF2B5EF4-FFF2-40B4-BE49-F238E27FC236}">
              <a16:creationId xmlns:a16="http://schemas.microsoft.com/office/drawing/2014/main" id="{93A8CAAF-9445-4A1B-9E9D-95BFAA928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55</xdr:row>
      <xdr:rowOff>190499</xdr:rowOff>
    </xdr:from>
    <xdr:to>
      <xdr:col>12</xdr:col>
      <xdr:colOff>0</xdr:colOff>
      <xdr:row>72</xdr:row>
      <xdr:rowOff>0</xdr:rowOff>
    </xdr:to>
    <xdr:graphicFrame macro="">
      <xdr:nvGraphicFramePr>
        <xdr:cNvPr id="10" name="Chart 9">
          <a:extLst>
            <a:ext uri="{FF2B5EF4-FFF2-40B4-BE49-F238E27FC236}">
              <a16:creationId xmlns:a16="http://schemas.microsoft.com/office/drawing/2014/main" id="{7F28051B-A0D2-427C-AED4-E42114A97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19049</xdr:colOff>
      <xdr:row>2</xdr:row>
      <xdr:rowOff>9553</xdr:rowOff>
    </xdr:from>
    <xdr:to>
      <xdr:col>18</xdr:col>
      <xdr:colOff>535780</xdr:colOff>
      <xdr:row>21</xdr:row>
      <xdr:rowOff>107156</xdr:rowOff>
    </xdr:to>
    <xdr:graphicFrame macro="">
      <xdr:nvGraphicFramePr>
        <xdr:cNvPr id="2" name="Chart 1">
          <a:extLst>
            <a:ext uri="{FF2B5EF4-FFF2-40B4-BE49-F238E27FC236}">
              <a16:creationId xmlns:a16="http://schemas.microsoft.com/office/drawing/2014/main" id="{9E1F7A95-B852-4F31-B195-70D451569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0.69108</cdr:x>
      <cdr:y>0.06819</cdr:y>
    </cdr:from>
    <cdr:to>
      <cdr:x>0.77429</cdr:x>
      <cdr:y>0.15597</cdr:y>
    </cdr:to>
    <cdr:sp macro="" textlink="">
      <cdr:nvSpPr>
        <cdr:cNvPr id="2" name="Oval 1">
          <a:extLst xmlns:a="http://schemas.openxmlformats.org/drawingml/2006/main">
            <a:ext uri="{FF2B5EF4-FFF2-40B4-BE49-F238E27FC236}">
              <a16:creationId xmlns:a16="http://schemas.microsoft.com/office/drawing/2014/main" id="{746FCF3A-B51C-C589-6403-74DBDC71F0BD}"/>
            </a:ext>
          </a:extLst>
        </cdr:cNvPr>
        <cdr:cNvSpPr/>
      </cdr:nvSpPr>
      <cdr:spPr>
        <a:xfrm xmlns:a="http://schemas.openxmlformats.org/drawingml/2006/main">
          <a:off x="7910513" y="240478"/>
          <a:ext cx="952500" cy="309563"/>
        </a:xfrm>
        <a:prstGeom xmlns:a="http://schemas.openxmlformats.org/drawingml/2006/main" prst="ellipse">
          <a:avLst/>
        </a:prstGeom>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hyperlink" Target="https://finance.yahoo.com/quote/IOC.NS/history?period1=1676689247&amp;period2=1708225247&amp;interval=1mo&amp;filter=history&amp;frequency=1mo&amp;includeAdjustedClose=tru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zoomScale="80" zoomScaleNormal="80" workbookViewId="0">
      <selection activeCell="A25" sqref="A25"/>
    </sheetView>
  </sheetViews>
  <sheetFormatPr defaultRowHeight="15" x14ac:dyDescent="0.25"/>
  <cols>
    <col min="1" max="1" width="255.7109375" bestFit="1" customWidth="1"/>
  </cols>
  <sheetData>
    <row r="1" spans="1:1" x14ac:dyDescent="0.25">
      <c r="A1" s="3" t="s">
        <v>48</v>
      </c>
    </row>
    <row r="2" spans="1:1" x14ac:dyDescent="0.25">
      <c r="A2" s="124" t="s">
        <v>49</v>
      </c>
    </row>
    <row r="3" spans="1:1" x14ac:dyDescent="0.25">
      <c r="A3" s="1" t="s">
        <v>81</v>
      </c>
    </row>
    <row r="4" spans="1:1" x14ac:dyDescent="0.25">
      <c r="A4" s="1" t="s">
        <v>82</v>
      </c>
    </row>
    <row r="5" spans="1:1" x14ac:dyDescent="0.25">
      <c r="A5" s="1"/>
    </row>
    <row r="6" spans="1:1" x14ac:dyDescent="0.25">
      <c r="A6" s="1" t="s">
        <v>50</v>
      </c>
    </row>
    <row r="7" spans="1:1" x14ac:dyDescent="0.25">
      <c r="A7" s="1" t="s">
        <v>79</v>
      </c>
    </row>
    <row r="8" spans="1:1" x14ac:dyDescent="0.25">
      <c r="A8" s="1" t="s">
        <v>80</v>
      </c>
    </row>
    <row r="9" spans="1:1" x14ac:dyDescent="0.25">
      <c r="A9" s="1"/>
    </row>
    <row r="10" spans="1:1" x14ac:dyDescent="0.25">
      <c r="A10" s="1" t="s">
        <v>51</v>
      </c>
    </row>
    <row r="11" spans="1:1" x14ac:dyDescent="0.25">
      <c r="A11" s="1" t="s">
        <v>77</v>
      </c>
    </row>
    <row r="12" spans="1:1" x14ac:dyDescent="0.25">
      <c r="A12" s="1" t="s">
        <v>78</v>
      </c>
    </row>
    <row r="13" spans="1:1" x14ac:dyDescent="0.25">
      <c r="A13" s="1" t="s">
        <v>192</v>
      </c>
    </row>
    <row r="14" spans="1:1" x14ac:dyDescent="0.25">
      <c r="A14" s="1"/>
    </row>
    <row r="15" spans="1:1" x14ac:dyDescent="0.25">
      <c r="A15" s="1" t="s">
        <v>52</v>
      </c>
    </row>
    <row r="16" spans="1:1" x14ac:dyDescent="0.25">
      <c r="A16" s="1" t="s">
        <v>85</v>
      </c>
    </row>
    <row r="17" spans="1:1" x14ac:dyDescent="0.25">
      <c r="A17" s="1" t="s">
        <v>86</v>
      </c>
    </row>
    <row r="18" spans="1:1" x14ac:dyDescent="0.25">
      <c r="A18" s="1" t="s">
        <v>87</v>
      </c>
    </row>
    <row r="19" spans="1:1" x14ac:dyDescent="0.25">
      <c r="A19" s="1"/>
    </row>
    <row r="20" spans="1:1" x14ac:dyDescent="0.25">
      <c r="A20" s="1" t="s">
        <v>53</v>
      </c>
    </row>
    <row r="21" spans="1:1" x14ac:dyDescent="0.25">
      <c r="A21" s="1" t="s">
        <v>83</v>
      </c>
    </row>
    <row r="22" spans="1:1" x14ac:dyDescent="0.25">
      <c r="A22" s="48" t="s">
        <v>84</v>
      </c>
    </row>
    <row r="23" spans="1:1" x14ac:dyDescent="0.25">
      <c r="A23" s="1"/>
    </row>
    <row r="24" spans="1:1" x14ac:dyDescent="0.25">
      <c r="A24" s="1" t="s">
        <v>54</v>
      </c>
    </row>
    <row r="25" spans="1:1" x14ac:dyDescent="0.25">
      <c r="A25" s="1" t="s">
        <v>55</v>
      </c>
    </row>
    <row r="26" spans="1:1" x14ac:dyDescent="0.25">
      <c r="A26" s="2"/>
    </row>
    <row r="27" spans="1:1" x14ac:dyDescent="0.25">
      <c r="A27" s="1" t="s">
        <v>56</v>
      </c>
    </row>
    <row r="28" spans="1:1" x14ac:dyDescent="0.25">
      <c r="A28" s="1" t="s">
        <v>57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76"/>
  <sheetViews>
    <sheetView tabSelected="1" zoomScale="90" zoomScaleNormal="90" workbookViewId="0">
      <selection activeCell="R3" sqref="R3"/>
    </sheetView>
  </sheetViews>
  <sheetFormatPr defaultRowHeight="15" x14ac:dyDescent="0.25"/>
  <sheetData>
    <row r="1" spans="1:22" ht="18.75" x14ac:dyDescent="0.3">
      <c r="A1" s="131" t="s">
        <v>176</v>
      </c>
      <c r="B1" s="38"/>
      <c r="C1" s="38"/>
    </row>
    <row r="2" spans="1:22" ht="15.75" x14ac:dyDescent="0.25">
      <c r="A2" s="82" t="s">
        <v>125</v>
      </c>
      <c r="B2" s="81"/>
      <c r="C2" s="81"/>
      <c r="D2" s="81"/>
      <c r="E2" s="81"/>
      <c r="F2" s="81"/>
      <c r="G2" s="81"/>
      <c r="H2" s="81"/>
      <c r="I2" s="81"/>
      <c r="J2" s="81"/>
      <c r="K2" s="37"/>
      <c r="L2" s="37"/>
      <c r="M2" s="37"/>
      <c r="N2" s="37"/>
      <c r="O2" s="37"/>
      <c r="P2" s="37"/>
      <c r="Q2" s="37"/>
      <c r="R2" s="37"/>
      <c r="S2" s="37"/>
      <c r="T2" s="37"/>
      <c r="U2" s="37"/>
      <c r="V2" s="37"/>
    </row>
    <row r="3" spans="1:22" ht="19.5" x14ac:dyDescent="0.3">
      <c r="A3" s="83" t="s">
        <v>126</v>
      </c>
      <c r="B3" s="83"/>
      <c r="C3" s="83"/>
      <c r="D3" s="83"/>
      <c r="E3" s="83"/>
      <c r="F3" s="83"/>
      <c r="G3" s="83"/>
      <c r="H3" s="83"/>
      <c r="I3" s="83"/>
      <c r="J3" s="83"/>
      <c r="K3" s="83"/>
      <c r="L3" s="83"/>
      <c r="M3" s="83"/>
      <c r="N3" s="83"/>
      <c r="O3" s="83"/>
      <c r="P3" s="83"/>
      <c r="Q3" s="45"/>
      <c r="R3" s="45"/>
    </row>
    <row r="22" spans="2:13" ht="16.5" x14ac:dyDescent="0.3">
      <c r="B22" s="47" t="s">
        <v>73</v>
      </c>
      <c r="C22" s="9"/>
      <c r="D22" s="58" t="s">
        <v>189</v>
      </c>
      <c r="E22" s="84"/>
      <c r="F22" s="58"/>
      <c r="G22" s="58"/>
      <c r="H22" s="58"/>
      <c r="I22" s="58"/>
      <c r="J22" s="58"/>
      <c r="K22" s="58"/>
      <c r="L22" s="58"/>
      <c r="M22" s="58"/>
    </row>
    <row r="23" spans="2:13" x14ac:dyDescent="0.25">
      <c r="B23" s="9"/>
      <c r="C23" s="9"/>
      <c r="D23" s="58"/>
      <c r="E23" s="58"/>
      <c r="F23" s="58"/>
      <c r="G23" s="58"/>
      <c r="H23" s="58"/>
      <c r="I23" s="58"/>
      <c r="J23" s="58"/>
      <c r="K23" s="58"/>
      <c r="L23" s="58"/>
      <c r="M23" s="58"/>
    </row>
    <row r="47" spans="2:14" ht="16.5" x14ac:dyDescent="0.3">
      <c r="B47" s="47" t="s">
        <v>73</v>
      </c>
      <c r="C47" s="9"/>
      <c r="D47" s="58" t="s">
        <v>127</v>
      </c>
      <c r="E47" s="58"/>
      <c r="F47" s="58"/>
      <c r="G47" s="58"/>
      <c r="H47" s="58"/>
      <c r="I47" s="58"/>
      <c r="J47" s="58"/>
      <c r="K47" s="58"/>
      <c r="L47" s="58"/>
      <c r="M47" s="58"/>
      <c r="N47" s="58"/>
    </row>
    <row r="48" spans="2:14" x14ac:dyDescent="0.25">
      <c r="B48" s="35"/>
      <c r="C48" s="35"/>
      <c r="D48" s="58" t="s">
        <v>128</v>
      </c>
      <c r="E48" s="58"/>
      <c r="F48" s="58"/>
      <c r="G48" s="58"/>
      <c r="H48" s="58"/>
      <c r="I48" s="58"/>
      <c r="J48" s="58"/>
      <c r="K48" s="58"/>
      <c r="L48" s="58"/>
      <c r="M48" s="58"/>
      <c r="N48" s="58"/>
    </row>
    <row r="75" spans="2:14" ht="16.5" x14ac:dyDescent="0.3">
      <c r="B75" s="47" t="s">
        <v>73</v>
      </c>
      <c r="C75" s="9"/>
      <c r="D75" s="58" t="s">
        <v>127</v>
      </c>
      <c r="E75" s="58"/>
      <c r="F75" s="58"/>
      <c r="G75" s="58"/>
      <c r="H75" s="58"/>
      <c r="I75" s="58"/>
      <c r="J75" s="58"/>
      <c r="K75" s="58"/>
      <c r="L75" s="58"/>
      <c r="M75" s="58"/>
      <c r="N75" s="35"/>
    </row>
    <row r="76" spans="2:14" x14ac:dyDescent="0.25">
      <c r="B76" s="35"/>
      <c r="C76" s="35"/>
      <c r="D76" s="58" t="s">
        <v>128</v>
      </c>
      <c r="E76" s="58"/>
      <c r="F76" s="58"/>
      <c r="G76" s="58"/>
      <c r="H76" s="58"/>
      <c r="I76" s="58"/>
      <c r="J76" s="58"/>
      <c r="K76" s="58"/>
      <c r="L76" s="58"/>
      <c r="M76" s="58"/>
      <c r="N76" s="35"/>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1"/>
  <sheetViews>
    <sheetView zoomScale="110" zoomScaleNormal="110" workbookViewId="0">
      <selection activeCell="D89" sqref="D89"/>
    </sheetView>
  </sheetViews>
  <sheetFormatPr defaultRowHeight="15" x14ac:dyDescent="0.25"/>
  <cols>
    <col min="1" max="1" width="33.28515625" bestFit="1" customWidth="1"/>
    <col min="2" max="2" width="27.85546875" bestFit="1" customWidth="1"/>
    <col min="3" max="3" width="9.85546875" customWidth="1"/>
    <col min="4" max="4" width="8.140625" bestFit="1" customWidth="1"/>
    <col min="5" max="5" width="15.7109375" bestFit="1" customWidth="1"/>
    <col min="7" max="7" width="12.85546875" customWidth="1"/>
  </cols>
  <sheetData>
    <row r="1" spans="1:5" x14ac:dyDescent="0.25">
      <c r="A1" s="12"/>
      <c r="B1" s="89" t="s">
        <v>36</v>
      </c>
      <c r="C1" s="87">
        <v>2019</v>
      </c>
      <c r="D1" s="12"/>
      <c r="E1" s="12"/>
    </row>
    <row r="2" spans="1:5" ht="15.75" x14ac:dyDescent="0.3">
      <c r="A2" s="29" t="s">
        <v>65</v>
      </c>
      <c r="B2" s="29" t="s">
        <v>66</v>
      </c>
      <c r="C2" s="29" t="s">
        <v>30</v>
      </c>
      <c r="D2" s="29" t="s">
        <v>33</v>
      </c>
      <c r="E2" s="29" t="s">
        <v>34</v>
      </c>
    </row>
    <row r="3" spans="1:5" x14ac:dyDescent="0.25">
      <c r="A3" s="13" t="s">
        <v>3</v>
      </c>
      <c r="B3" s="13" t="s">
        <v>61</v>
      </c>
      <c r="C3" s="12">
        <v>136.9</v>
      </c>
      <c r="D3" s="12">
        <v>139.69999999999999</v>
      </c>
      <c r="E3" s="12">
        <v>137.80000000000001</v>
      </c>
    </row>
    <row r="4" spans="1:5" x14ac:dyDescent="0.25">
      <c r="A4" s="13" t="s">
        <v>4</v>
      </c>
      <c r="B4" s="13" t="s">
        <v>61</v>
      </c>
      <c r="C4" s="12">
        <v>154.1</v>
      </c>
      <c r="D4" s="12">
        <v>151.1</v>
      </c>
      <c r="E4" s="12">
        <v>153</v>
      </c>
    </row>
    <row r="5" spans="1:5" x14ac:dyDescent="0.25">
      <c r="A5" s="13" t="s">
        <v>5</v>
      </c>
      <c r="B5" s="13" t="s">
        <v>61</v>
      </c>
      <c r="C5" s="12">
        <v>138.69999999999999</v>
      </c>
      <c r="D5" s="12">
        <v>142.9</v>
      </c>
      <c r="E5" s="12">
        <v>140.30000000000001</v>
      </c>
    </row>
    <row r="6" spans="1:5" x14ac:dyDescent="0.25">
      <c r="A6" s="13" t="s">
        <v>6</v>
      </c>
      <c r="B6" s="13" t="s">
        <v>61</v>
      </c>
      <c r="C6" s="12">
        <v>142.5</v>
      </c>
      <c r="D6" s="12">
        <v>141.9</v>
      </c>
      <c r="E6" s="12">
        <v>142.30000000000001</v>
      </c>
    </row>
    <row r="7" spans="1:5" x14ac:dyDescent="0.25">
      <c r="A7" s="13" t="s">
        <v>7</v>
      </c>
      <c r="B7" s="13" t="s">
        <v>61</v>
      </c>
      <c r="C7" s="12">
        <v>124.1</v>
      </c>
      <c r="D7" s="12">
        <v>118.4</v>
      </c>
      <c r="E7" s="12">
        <v>122</v>
      </c>
    </row>
    <row r="8" spans="1:5" x14ac:dyDescent="0.25">
      <c r="A8" s="13" t="s">
        <v>8</v>
      </c>
      <c r="B8" s="13" t="s">
        <v>61</v>
      </c>
      <c r="C8" s="12">
        <v>136.1</v>
      </c>
      <c r="D8" s="12">
        <v>139.4</v>
      </c>
      <c r="E8" s="12">
        <v>137.6</v>
      </c>
    </row>
    <row r="9" spans="1:5" x14ac:dyDescent="0.25">
      <c r="A9" s="13" t="s">
        <v>9</v>
      </c>
      <c r="B9" s="13" t="s">
        <v>61</v>
      </c>
      <c r="C9" s="12">
        <v>128.19999999999999</v>
      </c>
      <c r="D9" s="12">
        <v>141.19999999999999</v>
      </c>
      <c r="E9" s="12">
        <v>132.6</v>
      </c>
    </row>
    <row r="10" spans="1:5" x14ac:dyDescent="0.25">
      <c r="A10" s="13" t="s">
        <v>10</v>
      </c>
      <c r="B10" s="13" t="s">
        <v>61</v>
      </c>
      <c r="C10" s="12">
        <v>122.3</v>
      </c>
      <c r="D10" s="12">
        <v>120.7</v>
      </c>
      <c r="E10" s="12">
        <v>121.8</v>
      </c>
    </row>
    <row r="11" spans="1:5" x14ac:dyDescent="0.25">
      <c r="A11" s="13" t="s">
        <v>11</v>
      </c>
      <c r="B11" s="13" t="s">
        <v>61</v>
      </c>
      <c r="C11" s="12">
        <v>108.3</v>
      </c>
      <c r="D11" s="12">
        <v>110.4</v>
      </c>
      <c r="E11" s="12">
        <v>109</v>
      </c>
    </row>
    <row r="12" spans="1:5" x14ac:dyDescent="0.25">
      <c r="A12" s="13" t="s">
        <v>12</v>
      </c>
      <c r="B12" s="13" t="s">
        <v>61</v>
      </c>
      <c r="C12" s="12">
        <v>138.9</v>
      </c>
      <c r="D12" s="12">
        <v>140.69999999999999</v>
      </c>
      <c r="E12" s="12">
        <v>139.5</v>
      </c>
    </row>
    <row r="13" spans="1:5" x14ac:dyDescent="0.25">
      <c r="A13" s="13" t="s">
        <v>15</v>
      </c>
      <c r="B13" s="13" t="s">
        <v>61</v>
      </c>
      <c r="C13" s="12">
        <v>137.30000000000001</v>
      </c>
      <c r="D13" s="12">
        <v>139.6</v>
      </c>
      <c r="E13" s="12">
        <v>138.1</v>
      </c>
    </row>
    <row r="14" spans="1:5" x14ac:dyDescent="0.25">
      <c r="A14" s="16" t="s">
        <v>26</v>
      </c>
      <c r="B14" s="16" t="s">
        <v>141</v>
      </c>
      <c r="C14" s="12">
        <v>155.5</v>
      </c>
      <c r="D14" s="12">
        <v>146.69999999999999</v>
      </c>
      <c r="E14" s="12">
        <v>150.30000000000001</v>
      </c>
    </row>
    <row r="15" spans="1:5" x14ac:dyDescent="0.25">
      <c r="A15" s="16" t="s">
        <v>22</v>
      </c>
      <c r="B15" s="16" t="s">
        <v>141</v>
      </c>
      <c r="C15" s="12">
        <v>150</v>
      </c>
      <c r="D15" s="12">
        <v>136.80000000000001</v>
      </c>
      <c r="E15" s="12">
        <v>143.80000000000001</v>
      </c>
    </row>
    <row r="16" spans="1:5" x14ac:dyDescent="0.25">
      <c r="A16" s="16" t="s">
        <v>21</v>
      </c>
      <c r="B16" s="16" t="s">
        <v>141</v>
      </c>
      <c r="C16" s="12">
        <v>146.4</v>
      </c>
      <c r="D16" s="12">
        <v>128.80000000000001</v>
      </c>
      <c r="E16" s="12">
        <v>139.69999999999999</v>
      </c>
    </row>
    <row r="17" spans="1:5" x14ac:dyDescent="0.25">
      <c r="A17" s="16" t="s">
        <v>24</v>
      </c>
      <c r="B17" s="16" t="s">
        <v>141</v>
      </c>
      <c r="C17" s="12">
        <v>129.9</v>
      </c>
      <c r="D17" s="12">
        <v>119.9</v>
      </c>
      <c r="E17" s="12">
        <v>124.6</v>
      </c>
    </row>
    <row r="18" spans="1:5" x14ac:dyDescent="0.25">
      <c r="A18" s="18" t="s">
        <v>23</v>
      </c>
      <c r="B18" s="18" t="s">
        <v>23</v>
      </c>
      <c r="C18" s="12">
        <v>150.4</v>
      </c>
      <c r="D18" s="12">
        <v>139.19999999999999</v>
      </c>
      <c r="E18" s="12">
        <v>146.19999999999999</v>
      </c>
    </row>
    <row r="19" spans="1:5" x14ac:dyDescent="0.25">
      <c r="A19" s="10"/>
      <c r="B19" s="25" t="s">
        <v>142</v>
      </c>
      <c r="C19" s="90">
        <f>AVERAGE(C$3:C$18)</f>
        <v>137.47500000000002</v>
      </c>
      <c r="D19" s="90">
        <f t="shared" ref="D19:E19" si="0">AVERAGE(D$3:D$18)</f>
        <v>134.83750000000001</v>
      </c>
      <c r="E19" s="90">
        <f t="shared" si="0"/>
        <v>136.16249999999999</v>
      </c>
    </row>
    <row r="29" spans="1:5" x14ac:dyDescent="0.25">
      <c r="A29" s="12"/>
      <c r="B29" s="88" t="s">
        <v>36</v>
      </c>
      <c r="C29" s="87">
        <v>2020</v>
      </c>
      <c r="D29" s="12"/>
      <c r="E29" s="12"/>
    </row>
    <row r="30" spans="1:5" ht="15.75" x14ac:dyDescent="0.3">
      <c r="A30" s="29" t="s">
        <v>65</v>
      </c>
      <c r="B30" s="29" t="s">
        <v>66</v>
      </c>
      <c r="C30" s="29" t="s">
        <v>30</v>
      </c>
      <c r="D30" s="29" t="s">
        <v>33</v>
      </c>
      <c r="E30" s="29" t="s">
        <v>34</v>
      </c>
    </row>
    <row r="31" spans="1:5" x14ac:dyDescent="0.25">
      <c r="A31" s="13" t="s">
        <v>3</v>
      </c>
      <c r="B31" s="13" t="s">
        <v>61</v>
      </c>
      <c r="C31">
        <v>144.4</v>
      </c>
      <c r="D31">
        <v>146.5</v>
      </c>
      <c r="E31">
        <v>145.1</v>
      </c>
    </row>
    <row r="32" spans="1:5" x14ac:dyDescent="0.25">
      <c r="A32" s="13" t="s">
        <v>4</v>
      </c>
      <c r="B32" s="13" t="s">
        <v>61</v>
      </c>
      <c r="C32">
        <v>166.8</v>
      </c>
      <c r="D32">
        <v>167.5</v>
      </c>
      <c r="E32">
        <v>167</v>
      </c>
    </row>
    <row r="33" spans="1:5" x14ac:dyDescent="0.25">
      <c r="A33" s="13" t="s">
        <v>5</v>
      </c>
      <c r="B33" s="13" t="s">
        <v>61</v>
      </c>
      <c r="C33">
        <v>147.6</v>
      </c>
      <c r="D33">
        <v>148.9</v>
      </c>
      <c r="E33">
        <v>148.1</v>
      </c>
    </row>
    <row r="34" spans="1:5" x14ac:dyDescent="0.25">
      <c r="A34" s="13" t="s">
        <v>6</v>
      </c>
      <c r="B34" s="13" t="s">
        <v>61</v>
      </c>
      <c r="C34">
        <v>151.69999999999999</v>
      </c>
      <c r="D34">
        <v>151.1</v>
      </c>
      <c r="E34">
        <v>151.5</v>
      </c>
    </row>
    <row r="35" spans="1:5" x14ac:dyDescent="0.25">
      <c r="A35" s="13" t="s">
        <v>7</v>
      </c>
      <c r="B35" s="13" t="s">
        <v>61</v>
      </c>
      <c r="C35">
        <v>133.30000000000001</v>
      </c>
      <c r="D35">
        <v>127.5</v>
      </c>
      <c r="E35">
        <v>131.19999999999999</v>
      </c>
    </row>
    <row r="36" spans="1:5" x14ac:dyDescent="0.25">
      <c r="A36" s="13" t="s">
        <v>8</v>
      </c>
      <c r="B36" s="13" t="s">
        <v>61</v>
      </c>
      <c r="C36">
        <v>141.80000000000001</v>
      </c>
      <c r="D36">
        <v>143.30000000000001</v>
      </c>
      <c r="E36">
        <v>142.5</v>
      </c>
    </row>
    <row r="37" spans="1:5" x14ac:dyDescent="0.25">
      <c r="A37" s="13" t="s">
        <v>9</v>
      </c>
      <c r="B37" s="13" t="s">
        <v>61</v>
      </c>
      <c r="C37">
        <v>152.30000000000001</v>
      </c>
      <c r="D37">
        <v>167</v>
      </c>
      <c r="E37">
        <v>157.30000000000001</v>
      </c>
    </row>
    <row r="38" spans="1:5" x14ac:dyDescent="0.25">
      <c r="A38" s="13" t="s">
        <v>10</v>
      </c>
      <c r="B38" s="13" t="s">
        <v>61</v>
      </c>
      <c r="C38">
        <v>141.80000000000001</v>
      </c>
      <c r="D38">
        <v>139.69999999999999</v>
      </c>
      <c r="E38">
        <v>141.1</v>
      </c>
    </row>
    <row r="39" spans="1:5" x14ac:dyDescent="0.25">
      <c r="A39" s="13" t="s">
        <v>11</v>
      </c>
      <c r="B39" s="13" t="s">
        <v>61</v>
      </c>
      <c r="C39">
        <v>112.6</v>
      </c>
      <c r="D39">
        <v>114.4</v>
      </c>
      <c r="E39">
        <v>113.2</v>
      </c>
    </row>
    <row r="40" spans="1:5" x14ac:dyDescent="0.25">
      <c r="A40" s="13" t="s">
        <v>12</v>
      </c>
      <c r="B40" s="13" t="s">
        <v>61</v>
      </c>
      <c r="C40">
        <v>154</v>
      </c>
      <c r="D40">
        <v>151.5</v>
      </c>
      <c r="E40">
        <v>153.19999999999999</v>
      </c>
    </row>
    <row r="41" spans="1:5" x14ac:dyDescent="0.25">
      <c r="A41" s="13" t="s">
        <v>15</v>
      </c>
      <c r="B41" s="13" t="s">
        <v>61</v>
      </c>
      <c r="C41">
        <v>148.19999999999999</v>
      </c>
      <c r="D41">
        <v>150.1</v>
      </c>
      <c r="E41">
        <v>148.9</v>
      </c>
    </row>
    <row r="42" spans="1:5" x14ac:dyDescent="0.25">
      <c r="A42" s="16" t="s">
        <v>26</v>
      </c>
      <c r="B42" s="16" t="s">
        <v>141</v>
      </c>
      <c r="C42">
        <v>161.19999999999999</v>
      </c>
      <c r="D42">
        <v>152.5</v>
      </c>
      <c r="E42">
        <v>156.1</v>
      </c>
    </row>
    <row r="43" spans="1:5" x14ac:dyDescent="0.25">
      <c r="A43" s="16" t="s">
        <v>22</v>
      </c>
      <c r="B43" s="16" t="s">
        <v>141</v>
      </c>
      <c r="C43">
        <v>151.5</v>
      </c>
      <c r="D43">
        <v>140.80000000000001</v>
      </c>
      <c r="E43">
        <v>146.4</v>
      </c>
    </row>
    <row r="44" spans="1:5" x14ac:dyDescent="0.25">
      <c r="A44" s="16" t="s">
        <v>21</v>
      </c>
      <c r="B44" s="16" t="s">
        <v>141</v>
      </c>
      <c r="C44">
        <v>153.4</v>
      </c>
      <c r="D44">
        <v>141.4</v>
      </c>
      <c r="E44">
        <v>148.9</v>
      </c>
    </row>
    <row r="45" spans="1:5" x14ac:dyDescent="0.25">
      <c r="A45" s="16" t="s">
        <v>24</v>
      </c>
      <c r="B45" s="16" t="s">
        <v>141</v>
      </c>
      <c r="C45">
        <v>135.80000000000001</v>
      </c>
      <c r="D45">
        <v>124.6</v>
      </c>
      <c r="E45">
        <v>129.9</v>
      </c>
    </row>
    <row r="46" spans="1:5" x14ac:dyDescent="0.25">
      <c r="A46" s="18" t="s">
        <v>23</v>
      </c>
      <c r="B46" s="18" t="s">
        <v>23</v>
      </c>
      <c r="C46">
        <v>156.69999999999999</v>
      </c>
      <c r="D46">
        <v>145</v>
      </c>
      <c r="E46">
        <v>152.30000000000001</v>
      </c>
    </row>
    <row r="47" spans="1:5" x14ac:dyDescent="0.25">
      <c r="A47" s="10"/>
      <c r="B47" s="25" t="s">
        <v>142</v>
      </c>
      <c r="C47" s="90">
        <f>AVERAGE(C$31:C$46)</f>
        <v>147.06874999999999</v>
      </c>
      <c r="D47" s="90">
        <f>AVERAGE(D$31:D$46)</f>
        <v>144.48750000000001</v>
      </c>
      <c r="E47" s="90">
        <f>AVERAGE(E$31:E$46)</f>
        <v>145.79375000000002</v>
      </c>
    </row>
    <row r="59" spans="1:5" x14ac:dyDescent="0.25">
      <c r="A59" s="12"/>
      <c r="B59" s="89" t="s">
        <v>36</v>
      </c>
      <c r="C59" s="87">
        <v>2021</v>
      </c>
      <c r="D59" s="12"/>
      <c r="E59" s="12"/>
    </row>
    <row r="60" spans="1:5" ht="15.75" x14ac:dyDescent="0.3">
      <c r="A60" s="29" t="s">
        <v>65</v>
      </c>
      <c r="B60" s="29" t="s">
        <v>66</v>
      </c>
      <c r="C60" s="29" t="s">
        <v>30</v>
      </c>
      <c r="D60" s="29" t="s">
        <v>33</v>
      </c>
      <c r="E60" s="29" t="s">
        <v>34</v>
      </c>
    </row>
    <row r="61" spans="1:5" x14ac:dyDescent="0.25">
      <c r="A61" s="13" t="s">
        <v>3</v>
      </c>
      <c r="B61" s="13" t="s">
        <v>61</v>
      </c>
      <c r="C61">
        <v>142.5</v>
      </c>
      <c r="D61">
        <v>147.5</v>
      </c>
      <c r="E61">
        <v>144.1</v>
      </c>
    </row>
    <row r="62" spans="1:5" x14ac:dyDescent="0.25">
      <c r="A62" s="13" t="s">
        <v>4</v>
      </c>
      <c r="B62" s="13" t="s">
        <v>61</v>
      </c>
      <c r="C62">
        <v>189.4</v>
      </c>
      <c r="D62">
        <v>197.5</v>
      </c>
      <c r="E62">
        <v>192.2</v>
      </c>
    </row>
    <row r="63" spans="1:5" x14ac:dyDescent="0.25">
      <c r="A63" s="13" t="s">
        <v>5</v>
      </c>
      <c r="B63" s="13" t="s">
        <v>61</v>
      </c>
      <c r="C63">
        <v>163.19999999999999</v>
      </c>
      <c r="D63">
        <v>164.7</v>
      </c>
      <c r="E63">
        <v>163.80000000000001</v>
      </c>
    </row>
    <row r="64" spans="1:5" x14ac:dyDescent="0.25">
      <c r="A64" s="13" t="s">
        <v>6</v>
      </c>
      <c r="B64" s="13" t="s">
        <v>61</v>
      </c>
      <c r="C64">
        <v>154.5</v>
      </c>
      <c r="D64">
        <v>155.6</v>
      </c>
      <c r="E64">
        <v>154.9</v>
      </c>
    </row>
    <row r="65" spans="1:5" x14ac:dyDescent="0.25">
      <c r="A65" s="13" t="s">
        <v>7</v>
      </c>
      <c r="B65" s="13" t="s">
        <v>61</v>
      </c>
      <c r="C65">
        <v>168.2</v>
      </c>
      <c r="D65">
        <v>156.4</v>
      </c>
      <c r="E65">
        <v>163.9</v>
      </c>
    </row>
    <row r="66" spans="1:5" x14ac:dyDescent="0.25">
      <c r="A66" s="13" t="s">
        <v>8</v>
      </c>
      <c r="B66" s="13" t="s">
        <v>61</v>
      </c>
      <c r="C66">
        <v>150.5</v>
      </c>
      <c r="D66">
        <v>157.30000000000001</v>
      </c>
      <c r="E66">
        <v>153.69999999999999</v>
      </c>
    </row>
    <row r="67" spans="1:5" x14ac:dyDescent="0.25">
      <c r="A67" s="13" t="s">
        <v>9</v>
      </c>
      <c r="B67" s="13" t="s">
        <v>61</v>
      </c>
      <c r="C67">
        <v>141</v>
      </c>
      <c r="D67">
        <v>166.1</v>
      </c>
      <c r="E67">
        <v>149.5</v>
      </c>
    </row>
    <row r="68" spans="1:5" x14ac:dyDescent="0.25">
      <c r="A68" s="13" t="s">
        <v>10</v>
      </c>
      <c r="B68" s="13" t="s">
        <v>61</v>
      </c>
      <c r="C68">
        <v>159.19999999999999</v>
      </c>
      <c r="D68">
        <v>161.1</v>
      </c>
      <c r="E68">
        <v>159.80000000000001</v>
      </c>
    </row>
    <row r="69" spans="1:5" x14ac:dyDescent="0.25">
      <c r="A69" s="13" t="s">
        <v>11</v>
      </c>
      <c r="B69" s="13" t="s">
        <v>61</v>
      </c>
      <c r="C69">
        <v>111.7</v>
      </c>
      <c r="D69">
        <v>114.3</v>
      </c>
      <c r="E69">
        <v>112.6</v>
      </c>
    </row>
    <row r="70" spans="1:5" x14ac:dyDescent="0.25">
      <c r="A70" s="13" t="s">
        <v>12</v>
      </c>
      <c r="B70" s="13" t="s">
        <v>61</v>
      </c>
      <c r="C70">
        <v>164</v>
      </c>
      <c r="D70">
        <v>162.6</v>
      </c>
      <c r="E70">
        <v>163.5</v>
      </c>
    </row>
    <row r="71" spans="1:5" x14ac:dyDescent="0.25">
      <c r="A71" s="13" t="s">
        <v>15</v>
      </c>
      <c r="B71" s="13" t="s">
        <v>61</v>
      </c>
      <c r="C71">
        <v>154.5</v>
      </c>
      <c r="D71">
        <v>160.4</v>
      </c>
      <c r="E71">
        <v>156.69999999999999</v>
      </c>
    </row>
    <row r="72" spans="1:5" x14ac:dyDescent="0.25">
      <c r="A72" s="16" t="s">
        <v>26</v>
      </c>
      <c r="B72" s="16" t="s">
        <v>141</v>
      </c>
      <c r="C72">
        <v>163.80000000000001</v>
      </c>
      <c r="D72">
        <v>157.6</v>
      </c>
      <c r="E72">
        <v>160.19999999999999</v>
      </c>
    </row>
    <row r="73" spans="1:5" x14ac:dyDescent="0.25">
      <c r="A73" s="16" t="s">
        <v>22</v>
      </c>
      <c r="B73" s="16" t="s">
        <v>141</v>
      </c>
      <c r="C73">
        <v>154.80000000000001</v>
      </c>
      <c r="D73">
        <v>147.19999999999999</v>
      </c>
      <c r="E73">
        <v>151.19999999999999</v>
      </c>
    </row>
    <row r="74" spans="1:5" x14ac:dyDescent="0.25">
      <c r="A74" s="16" t="s">
        <v>21</v>
      </c>
      <c r="B74" s="16" t="s">
        <v>141</v>
      </c>
      <c r="C74">
        <v>156</v>
      </c>
      <c r="D74">
        <v>154.80000000000001</v>
      </c>
      <c r="E74">
        <v>155.5</v>
      </c>
    </row>
    <row r="75" spans="1:5" x14ac:dyDescent="0.25">
      <c r="A75" s="16" t="s">
        <v>24</v>
      </c>
      <c r="B75" s="16" t="s">
        <v>141</v>
      </c>
      <c r="C75">
        <v>151.30000000000001</v>
      </c>
      <c r="D75">
        <v>141.69999999999999</v>
      </c>
      <c r="E75">
        <v>146.19999999999999</v>
      </c>
    </row>
    <row r="76" spans="1:5" x14ac:dyDescent="0.25">
      <c r="A76" s="18" t="s">
        <v>23</v>
      </c>
      <c r="B76" s="18" t="s">
        <v>23</v>
      </c>
      <c r="C76">
        <v>164.6</v>
      </c>
      <c r="D76">
        <v>156.9</v>
      </c>
      <c r="E76">
        <v>161.69999999999999</v>
      </c>
    </row>
    <row r="77" spans="1:5" x14ac:dyDescent="0.25">
      <c r="A77" s="125"/>
      <c r="B77" s="126" t="s">
        <v>142</v>
      </c>
      <c r="C77" s="127">
        <f>AVERAGE(C$61:C$76)</f>
        <v>155.57500000000002</v>
      </c>
      <c r="D77" s="127">
        <f t="shared" ref="D77:E77" si="1">AVERAGE(D$61:D$76)</f>
        <v>156.35624999999999</v>
      </c>
      <c r="E77" s="127">
        <f t="shared" si="1"/>
        <v>155.59374999999997</v>
      </c>
    </row>
    <row r="85" spans="1:10" x14ac:dyDescent="0.25">
      <c r="A85" s="132" t="s">
        <v>36</v>
      </c>
      <c r="B85" s="95"/>
      <c r="C85" s="95"/>
      <c r="D85" s="96" t="s">
        <v>147</v>
      </c>
      <c r="E85" s="95"/>
      <c r="F85" s="95"/>
      <c r="G85" s="94"/>
    </row>
    <row r="86" spans="1:10" x14ac:dyDescent="0.25">
      <c r="A86" s="94"/>
      <c r="B86" s="94"/>
      <c r="C86" s="94"/>
      <c r="D86" s="94"/>
      <c r="E86" s="94"/>
      <c r="F86" s="94"/>
      <c r="G86" s="94"/>
      <c r="H86" s="94"/>
      <c r="I86" s="94"/>
      <c r="J86" s="94"/>
    </row>
    <row r="87" spans="1:10" x14ac:dyDescent="0.25">
      <c r="B87" s="18">
        <v>19</v>
      </c>
      <c r="C87" s="93">
        <v>20</v>
      </c>
      <c r="D87" s="25">
        <v>21</v>
      </c>
      <c r="E87" s="18">
        <v>19</v>
      </c>
      <c r="F87" s="93">
        <v>20</v>
      </c>
      <c r="G87" s="25">
        <v>21</v>
      </c>
      <c r="H87" s="18">
        <v>19</v>
      </c>
      <c r="I87" s="93">
        <v>20</v>
      </c>
      <c r="J87" s="25">
        <v>21</v>
      </c>
    </row>
    <row r="88" spans="1:10" ht="15.75" x14ac:dyDescent="0.3">
      <c r="A88" s="92" t="s">
        <v>146</v>
      </c>
      <c r="B88" s="29" t="s">
        <v>30</v>
      </c>
      <c r="C88" s="29" t="s">
        <v>30</v>
      </c>
      <c r="D88" s="29" t="s">
        <v>30</v>
      </c>
      <c r="E88" s="29" t="s">
        <v>33</v>
      </c>
      <c r="F88" s="29" t="s">
        <v>33</v>
      </c>
      <c r="G88" s="29" t="s">
        <v>33</v>
      </c>
      <c r="H88" s="29" t="s">
        <v>131</v>
      </c>
      <c r="I88" s="29" t="s">
        <v>131</v>
      </c>
      <c r="J88" s="29" t="s">
        <v>131</v>
      </c>
    </row>
    <row r="89" spans="1:10" x14ac:dyDescent="0.25">
      <c r="A89" s="13" t="s">
        <v>61</v>
      </c>
      <c r="B89" s="31">
        <f>AVERAGEIFS($C3:$C18,$B3:$B18,A$89)</f>
        <v>133.4</v>
      </c>
      <c r="C89" s="31">
        <f>AVERAGEIFS(C$31:C$46,$B61:$B76,$A89)</f>
        <v>144.95454545454544</v>
      </c>
      <c r="D89" s="31">
        <f>AVERAGEIFS(C$61:C$76,$B$61:$B$76,$A89)</f>
        <v>154.42727272727274</v>
      </c>
      <c r="E89" s="31">
        <f>AVERAGEIFS($D3:$D18,$B3:$B18,$A89)</f>
        <v>135.09090909090909</v>
      </c>
      <c r="F89" s="31">
        <f>AVERAGEIFS(D$31:D$46,$B61:$B76,$A89)</f>
        <v>146.13636363636363</v>
      </c>
      <c r="G89" s="31">
        <f>AVERAGEIFS(D$61:D$76,$B$61:$B$76,$A89)</f>
        <v>158.49999999999997</v>
      </c>
      <c r="H89" s="31">
        <f>AVERAGEIFS($E$3:$E$18,$B3:$B18,$A89)</f>
        <v>134</v>
      </c>
      <c r="I89" s="31">
        <f>AVERAGEIFS(E$31:E$46,$B61:$B76,$A89)</f>
        <v>145.37272727272727</v>
      </c>
      <c r="J89" s="31">
        <f>AVERAGEIFS(E$61:E$76,$B$61:$B$76,$A89)</f>
        <v>155.88181818181818</v>
      </c>
    </row>
    <row r="90" spans="1:10" x14ac:dyDescent="0.25">
      <c r="A90" s="13" t="s">
        <v>141</v>
      </c>
      <c r="B90" s="31">
        <f t="shared" ref="B90" si="2">AVERAGEIFS($C4:$C19,$B4:$B19,A$89)</f>
        <v>133.05000000000001</v>
      </c>
      <c r="C90" s="31">
        <f>AVERAGEIFS(C$31:C$46,$B62:$B77,$A90)</f>
        <v>153.57499999999999</v>
      </c>
      <c r="D90" s="31">
        <f>AVERAGEIFS(C$61:C$76,$B$61:$B$76,$A90)</f>
        <v>156.47500000000002</v>
      </c>
      <c r="E90" s="31">
        <f>AVERAGEIFS($D4:$D19,$B4:$B19,$A90)</f>
        <v>133.05000000000001</v>
      </c>
      <c r="F90" s="31">
        <f>AVERAGEIFS(D$31:D$46,$B62:$B77,$A90)</f>
        <v>146.20000000000002</v>
      </c>
      <c r="G90" s="31">
        <f>AVERAGEIFS(D$61:D$76,$B$61:$B$76,$A90)</f>
        <v>150.32499999999999</v>
      </c>
      <c r="H90" s="31">
        <f>AVERAGEIFS($E$3:$E$18,$B4:$B19,$A90)</f>
        <v>142.97499999999999</v>
      </c>
      <c r="I90" s="31">
        <f>AVERAGEIFS(E$31:E$46,$B62:$B77,$A90)</f>
        <v>150.07499999999999</v>
      </c>
      <c r="J90" s="31">
        <f>AVERAGEIFS(E$61:E$76,$B$61:$B$76,$A90)</f>
        <v>153.27499999999998</v>
      </c>
    </row>
    <row r="91" spans="1:10" x14ac:dyDescent="0.25">
      <c r="A91" s="13" t="s">
        <v>23</v>
      </c>
      <c r="B91" s="31">
        <f>AVERAGEIFS($C5:$C20,$B5:$B20,A$89)</f>
        <v>130.71111111111111</v>
      </c>
      <c r="C91" s="31">
        <f>AVERAGEIFS(C$31:C$46,$B63:$B78,$A91)</f>
        <v>153.4</v>
      </c>
      <c r="D91" s="31">
        <f>AVERAGEIFS(C$61:C$76,$B$61:$B$76,$A91)</f>
        <v>164.6</v>
      </c>
      <c r="E91" s="31">
        <f>AVERAGEIFS($D5:$D20,$B5:$B20,$A91)</f>
        <v>139.19999999999999</v>
      </c>
      <c r="F91" s="31">
        <f>AVERAGEIFS(D$31:D$46,$B63:$B78,$A91)</f>
        <v>141.4</v>
      </c>
      <c r="G91" s="31">
        <f>AVERAGEIFS(D$61:D$76,$B$61:$B$76,$A91)</f>
        <v>156.9</v>
      </c>
      <c r="H91" s="31">
        <f>AVERAGEIFS($E$3:$E$18,$B5:$B20,$A91)</f>
        <v>139.69999999999999</v>
      </c>
      <c r="I91" s="31">
        <f>AVERAGEIFS(E$31:E$46,$B63:$B78,$A91)</f>
        <v>148.9</v>
      </c>
      <c r="J91" s="31">
        <f>AVERAGEIFS(E$61:E$76,$B$61:$B$76,$A91)</f>
        <v>161.69999999999999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34"/>
  <sheetViews>
    <sheetView zoomScale="80" zoomScaleNormal="80" workbookViewId="0">
      <selection activeCell="A24" sqref="A24:XFD24"/>
    </sheetView>
  </sheetViews>
  <sheetFormatPr defaultRowHeight="15" x14ac:dyDescent="0.25"/>
  <sheetData>
    <row r="1" spans="1:25" ht="23.25" x14ac:dyDescent="0.35">
      <c r="A1" s="39" t="s">
        <v>76</v>
      </c>
      <c r="B1" s="38"/>
      <c r="C1" s="38"/>
      <c r="D1" s="38"/>
    </row>
    <row r="2" spans="1:25" ht="26.25" x14ac:dyDescent="0.4">
      <c r="A2" s="91" t="s">
        <v>143</v>
      </c>
      <c r="B2" s="83"/>
      <c r="C2" s="83"/>
      <c r="D2" s="83"/>
      <c r="E2" s="83"/>
      <c r="F2" s="83"/>
      <c r="G2" s="83"/>
      <c r="H2" s="83"/>
      <c r="I2" s="83"/>
      <c r="J2" s="83"/>
      <c r="K2" s="83"/>
      <c r="L2" s="83"/>
      <c r="M2" s="83"/>
      <c r="N2" s="83"/>
      <c r="O2" s="83"/>
      <c r="P2" s="83"/>
      <c r="Q2" s="45"/>
      <c r="R2" s="45"/>
      <c r="S2" s="45"/>
      <c r="T2" s="45"/>
      <c r="U2" s="45"/>
      <c r="V2" s="135"/>
      <c r="W2" s="135"/>
      <c r="X2" s="135"/>
      <c r="Y2" s="135"/>
    </row>
    <row r="3" spans="1:25" x14ac:dyDescent="0.25">
      <c r="A3" s="135"/>
      <c r="B3" s="135"/>
      <c r="C3" s="135"/>
      <c r="D3" s="135"/>
      <c r="E3" s="135"/>
      <c r="F3" s="135"/>
      <c r="G3" s="135"/>
      <c r="H3" s="135"/>
      <c r="I3" s="135"/>
      <c r="J3" s="135"/>
      <c r="K3" s="135"/>
      <c r="L3" s="135"/>
      <c r="M3" s="135"/>
      <c r="N3" s="135"/>
      <c r="O3" s="135"/>
      <c r="P3" s="135"/>
      <c r="Q3" s="135"/>
      <c r="R3" s="135"/>
      <c r="S3" s="135"/>
      <c r="T3" s="135"/>
      <c r="U3" s="135"/>
      <c r="V3" s="135"/>
      <c r="W3" s="135"/>
      <c r="X3" s="135"/>
      <c r="Y3" s="135"/>
    </row>
    <row r="4" spans="1:25" x14ac:dyDescent="0.25">
      <c r="A4" s="135"/>
      <c r="B4" s="135"/>
      <c r="C4" s="135"/>
      <c r="D4" s="135"/>
      <c r="E4" s="135"/>
      <c r="F4" s="135"/>
      <c r="G4" s="135"/>
      <c r="H4" s="135"/>
      <c r="I4" s="135"/>
      <c r="J4" s="135"/>
      <c r="K4" s="135"/>
      <c r="L4" s="135"/>
      <c r="M4" s="135"/>
      <c r="N4" s="135"/>
      <c r="O4" s="135"/>
      <c r="P4" s="135"/>
      <c r="Q4" s="135"/>
      <c r="R4" s="135"/>
      <c r="S4" s="135"/>
      <c r="T4" s="135"/>
      <c r="U4" s="135"/>
      <c r="V4" s="135"/>
      <c r="W4" s="135"/>
      <c r="X4" s="135"/>
      <c r="Y4" s="135"/>
    </row>
    <row r="5" spans="1:25" x14ac:dyDescent="0.25">
      <c r="A5" s="135"/>
      <c r="B5" s="135"/>
      <c r="C5" s="135"/>
      <c r="D5" s="135"/>
      <c r="E5" s="135"/>
      <c r="F5" s="135"/>
      <c r="G5" s="135"/>
      <c r="H5" s="135"/>
      <c r="I5" s="135"/>
      <c r="J5" s="135"/>
      <c r="K5" s="135"/>
      <c r="L5" s="135"/>
      <c r="M5" s="135"/>
      <c r="N5" s="135"/>
      <c r="O5" s="135"/>
      <c r="P5" s="135"/>
      <c r="Q5" s="135"/>
      <c r="R5" s="135"/>
      <c r="S5" s="135"/>
      <c r="T5" s="135"/>
      <c r="U5" s="135"/>
      <c r="V5" s="135"/>
      <c r="W5" s="135"/>
      <c r="X5" s="135"/>
      <c r="Y5" s="135"/>
    </row>
    <row r="6" spans="1:25" x14ac:dyDescent="0.25">
      <c r="A6" s="135"/>
      <c r="B6" s="135"/>
      <c r="C6" s="135"/>
      <c r="D6" s="135"/>
      <c r="E6" s="135"/>
      <c r="F6" s="135"/>
      <c r="G6" s="135"/>
      <c r="H6" s="135"/>
      <c r="I6" s="135"/>
      <c r="J6" s="135"/>
      <c r="K6" s="135"/>
      <c r="L6" s="135"/>
      <c r="M6" s="135"/>
      <c r="N6" s="135"/>
      <c r="O6" s="135"/>
      <c r="P6" s="135"/>
      <c r="Q6" s="135"/>
      <c r="R6" s="135"/>
      <c r="S6" s="135"/>
      <c r="T6" s="135"/>
      <c r="U6" s="135"/>
      <c r="V6" s="135"/>
      <c r="W6" s="135"/>
      <c r="X6" s="135"/>
      <c r="Y6" s="135"/>
    </row>
    <row r="7" spans="1:25" x14ac:dyDescent="0.25">
      <c r="A7" s="135"/>
      <c r="B7" s="135"/>
      <c r="C7" s="135"/>
      <c r="D7" s="135"/>
      <c r="E7" s="135"/>
      <c r="F7" s="135"/>
      <c r="G7" s="135"/>
      <c r="H7" s="135"/>
      <c r="I7" s="135"/>
      <c r="J7" s="135"/>
      <c r="K7" s="135"/>
      <c r="L7" s="135"/>
      <c r="M7" s="135"/>
      <c r="N7" s="135"/>
      <c r="O7" s="135"/>
      <c r="P7" s="135"/>
      <c r="Q7" s="135"/>
      <c r="R7" s="135"/>
      <c r="S7" s="135"/>
      <c r="T7" s="135"/>
      <c r="U7" s="135"/>
      <c r="V7" s="135"/>
      <c r="W7" s="135"/>
      <c r="X7" s="135"/>
      <c r="Y7" s="135"/>
    </row>
    <row r="8" spans="1:25" x14ac:dyDescent="0.25">
      <c r="A8" s="135"/>
      <c r="B8" s="135"/>
      <c r="C8" s="135"/>
      <c r="D8" s="135"/>
      <c r="E8" s="135"/>
      <c r="F8" s="135"/>
      <c r="G8" s="135"/>
      <c r="H8" s="135"/>
      <c r="I8" s="135"/>
      <c r="J8" s="135"/>
      <c r="K8" s="135"/>
      <c r="L8" s="135"/>
      <c r="M8" s="135"/>
      <c r="N8" s="135"/>
      <c r="O8" s="135"/>
      <c r="P8" s="135"/>
      <c r="Q8" s="135"/>
      <c r="R8" s="135"/>
      <c r="S8" s="135"/>
      <c r="T8" s="135"/>
      <c r="U8" s="135"/>
      <c r="V8" s="135"/>
      <c r="W8" s="135"/>
      <c r="X8" s="135"/>
      <c r="Y8" s="135"/>
    </row>
    <row r="9" spans="1:25" x14ac:dyDescent="0.25">
      <c r="A9" s="135"/>
      <c r="B9" s="135"/>
      <c r="C9" s="135"/>
      <c r="D9" s="135"/>
      <c r="E9" s="135"/>
      <c r="F9" s="135"/>
      <c r="G9" s="135"/>
      <c r="H9" s="135"/>
      <c r="I9" s="135"/>
      <c r="J9" s="135"/>
      <c r="K9" s="135"/>
      <c r="L9" s="135"/>
      <c r="M9" s="135"/>
      <c r="N9" s="135"/>
      <c r="O9" s="135"/>
      <c r="P9" s="135"/>
      <c r="Q9" s="135"/>
      <c r="R9" s="135"/>
      <c r="S9" s="135"/>
      <c r="T9" s="135"/>
      <c r="U9" s="135"/>
      <c r="V9" s="135"/>
      <c r="W9" s="135"/>
      <c r="X9" s="135"/>
      <c r="Y9" s="135"/>
    </row>
    <row r="10" spans="1:25" x14ac:dyDescent="0.25">
      <c r="A10" s="135"/>
      <c r="B10" s="135"/>
      <c r="C10" s="135"/>
      <c r="D10" s="135"/>
      <c r="E10" s="135"/>
      <c r="F10" s="135"/>
      <c r="G10" s="135"/>
      <c r="H10" s="135"/>
      <c r="I10" s="135"/>
      <c r="J10" s="135"/>
      <c r="K10" s="135"/>
      <c r="L10" s="135"/>
      <c r="M10" s="135"/>
      <c r="N10" s="135"/>
      <c r="O10" s="135"/>
      <c r="P10" s="135"/>
      <c r="Q10" s="135"/>
      <c r="R10" s="135"/>
      <c r="S10" s="135"/>
      <c r="T10" s="135"/>
      <c r="U10" s="135"/>
      <c r="V10" s="135"/>
      <c r="W10" s="135"/>
      <c r="X10" s="135"/>
      <c r="Y10" s="135"/>
    </row>
    <row r="11" spans="1:25" x14ac:dyDescent="0.25">
      <c r="A11" s="135"/>
      <c r="B11" s="135"/>
      <c r="C11" s="135"/>
      <c r="D11" s="135"/>
      <c r="E11" s="135"/>
      <c r="F11" s="135"/>
      <c r="G11" s="135"/>
      <c r="H11" s="135"/>
      <c r="I11" s="135"/>
      <c r="J11" s="135"/>
      <c r="K11" s="135"/>
      <c r="L11" s="135"/>
      <c r="M11" s="135"/>
      <c r="N11" s="135"/>
      <c r="O11" s="135"/>
      <c r="P11" s="135"/>
      <c r="Q11" s="135"/>
      <c r="R11" s="135"/>
      <c r="S11" s="135"/>
      <c r="T11" s="135"/>
      <c r="U11" s="135"/>
      <c r="V11" s="135"/>
      <c r="W11" s="135"/>
      <c r="X11" s="135"/>
      <c r="Y11" s="135"/>
    </row>
    <row r="12" spans="1:25" x14ac:dyDescent="0.25">
      <c r="A12" s="135"/>
      <c r="B12" s="135"/>
      <c r="C12" s="135"/>
      <c r="D12" s="135"/>
      <c r="E12" s="135"/>
      <c r="F12" s="135"/>
      <c r="G12" s="135"/>
      <c r="H12" s="135"/>
      <c r="I12" s="135"/>
      <c r="J12" s="135"/>
      <c r="K12" s="135"/>
      <c r="L12" s="135"/>
      <c r="M12" s="135"/>
      <c r="N12" s="135"/>
      <c r="O12" s="135"/>
      <c r="P12" s="135"/>
      <c r="Q12" s="135"/>
      <c r="R12" s="135"/>
      <c r="S12" s="135"/>
      <c r="T12" s="135"/>
      <c r="U12" s="135"/>
      <c r="V12" s="135"/>
      <c r="W12" s="135"/>
      <c r="X12" s="135"/>
      <c r="Y12" s="135"/>
    </row>
    <row r="13" spans="1:25" x14ac:dyDescent="0.25">
      <c r="A13" s="135"/>
      <c r="B13" s="135"/>
      <c r="C13" s="135"/>
      <c r="D13" s="135"/>
      <c r="E13" s="135"/>
      <c r="F13" s="135"/>
      <c r="G13" s="135"/>
      <c r="H13" s="135"/>
      <c r="I13" s="135"/>
      <c r="J13" s="135"/>
      <c r="K13" s="135"/>
      <c r="L13" s="135"/>
      <c r="M13" s="135"/>
      <c r="N13" s="135"/>
      <c r="O13" s="135"/>
      <c r="P13" s="135"/>
      <c r="Q13" s="135"/>
      <c r="R13" s="135"/>
      <c r="S13" s="135"/>
      <c r="T13" s="135"/>
      <c r="U13" s="135"/>
      <c r="V13" s="135"/>
      <c r="W13" s="135"/>
      <c r="X13" s="135"/>
      <c r="Y13" s="135"/>
    </row>
    <row r="14" spans="1:25" x14ac:dyDescent="0.25">
      <c r="A14" s="135"/>
      <c r="B14" s="135"/>
      <c r="C14" s="135"/>
      <c r="D14" s="135"/>
      <c r="E14" s="135"/>
      <c r="F14" s="135"/>
      <c r="G14" s="135"/>
      <c r="H14" s="135"/>
      <c r="I14" s="135"/>
      <c r="J14" s="135"/>
      <c r="K14" s="135"/>
      <c r="L14" s="135"/>
      <c r="M14" s="135"/>
      <c r="N14" s="135"/>
      <c r="O14" s="135"/>
      <c r="P14" s="135"/>
      <c r="Q14" s="135"/>
      <c r="R14" s="135"/>
      <c r="S14" s="135"/>
      <c r="T14" s="135"/>
      <c r="U14" s="135"/>
      <c r="V14" s="135"/>
      <c r="W14" s="135"/>
      <c r="X14" s="135"/>
      <c r="Y14" s="135"/>
    </row>
    <row r="15" spans="1:25" x14ac:dyDescent="0.25">
      <c r="A15" s="135"/>
      <c r="B15" s="135"/>
      <c r="C15" s="135"/>
      <c r="D15" s="135"/>
      <c r="E15" s="135"/>
      <c r="F15" s="135"/>
      <c r="G15" s="135"/>
      <c r="H15" s="135"/>
      <c r="I15" s="135"/>
      <c r="J15" s="135"/>
      <c r="K15" s="135"/>
      <c r="L15" s="135"/>
      <c r="M15" s="135"/>
      <c r="N15" s="135"/>
      <c r="O15" s="135"/>
      <c r="P15" s="135"/>
      <c r="Q15" s="135"/>
      <c r="R15" s="135"/>
      <c r="S15" s="135"/>
      <c r="T15" s="135"/>
      <c r="U15" s="135"/>
      <c r="V15" s="135"/>
      <c r="W15" s="135"/>
      <c r="X15" s="135"/>
      <c r="Y15" s="135"/>
    </row>
    <row r="16" spans="1:25" x14ac:dyDescent="0.25">
      <c r="A16" s="135"/>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row>
    <row r="17" spans="1:25" x14ac:dyDescent="0.25">
      <c r="A17" s="135"/>
      <c r="B17" s="135"/>
      <c r="C17" s="135"/>
      <c r="D17" s="135"/>
      <c r="E17" s="135"/>
      <c r="F17" s="135"/>
      <c r="G17" s="135"/>
      <c r="H17" s="135"/>
      <c r="I17" s="135"/>
      <c r="J17" s="135"/>
      <c r="K17" s="135"/>
      <c r="L17" s="135"/>
      <c r="M17" s="135"/>
      <c r="N17" s="135"/>
      <c r="O17" s="135"/>
      <c r="P17" s="135"/>
      <c r="Q17" s="135"/>
      <c r="R17" s="135"/>
      <c r="S17" s="135"/>
      <c r="T17" s="135"/>
      <c r="U17" s="135"/>
      <c r="V17" s="135"/>
      <c r="W17" s="135"/>
      <c r="X17" s="135"/>
      <c r="Y17" s="135"/>
    </row>
    <row r="18" spans="1:25" x14ac:dyDescent="0.25">
      <c r="A18" s="135"/>
      <c r="B18" s="135"/>
      <c r="C18" s="135"/>
      <c r="D18" s="135"/>
      <c r="E18" s="135"/>
      <c r="F18" s="135"/>
      <c r="G18" s="135"/>
      <c r="H18" s="135"/>
      <c r="I18" s="135"/>
      <c r="J18" s="135"/>
      <c r="K18" s="135"/>
      <c r="L18" s="135"/>
      <c r="M18" s="135"/>
      <c r="N18" s="135"/>
      <c r="O18" s="135"/>
      <c r="P18" s="135"/>
      <c r="Q18" s="135"/>
      <c r="R18" s="135"/>
      <c r="S18" s="135"/>
      <c r="T18" s="135"/>
      <c r="U18" s="135"/>
      <c r="V18" s="135"/>
      <c r="W18" s="135"/>
      <c r="X18" s="135"/>
      <c r="Y18" s="135"/>
    </row>
    <row r="19" spans="1:25" x14ac:dyDescent="0.25">
      <c r="A19" s="135"/>
      <c r="B19" s="135"/>
      <c r="C19" s="135"/>
      <c r="D19" s="135"/>
      <c r="E19" s="135"/>
      <c r="F19" s="135"/>
      <c r="G19" s="135"/>
      <c r="H19" s="135"/>
      <c r="I19" s="135"/>
      <c r="J19" s="135"/>
      <c r="K19" s="135"/>
      <c r="L19" s="135"/>
      <c r="M19" s="135"/>
      <c r="N19" s="135"/>
      <c r="O19" s="135"/>
      <c r="P19" s="135"/>
      <c r="Q19" s="135"/>
      <c r="R19" s="135"/>
      <c r="S19" s="135"/>
      <c r="T19" s="135"/>
      <c r="U19" s="135"/>
      <c r="V19" s="135"/>
      <c r="W19" s="135"/>
      <c r="X19" s="135"/>
      <c r="Y19" s="135"/>
    </row>
    <row r="20" spans="1:25" x14ac:dyDescent="0.25">
      <c r="A20" s="135"/>
      <c r="B20" s="135"/>
      <c r="C20" s="135"/>
      <c r="D20" s="135"/>
      <c r="E20" s="135"/>
      <c r="F20" s="135"/>
      <c r="G20" s="135"/>
      <c r="H20" s="135"/>
      <c r="I20" s="135"/>
      <c r="J20" s="135"/>
      <c r="K20" s="135"/>
      <c r="L20" s="135"/>
      <c r="M20" s="135"/>
      <c r="N20" s="135"/>
      <c r="O20" s="135"/>
      <c r="P20" s="135"/>
      <c r="Q20" s="135"/>
      <c r="R20" s="135"/>
      <c r="S20" s="135"/>
      <c r="T20" s="135"/>
      <c r="U20" s="135"/>
      <c r="V20" s="135"/>
      <c r="W20" s="135"/>
      <c r="X20" s="135"/>
      <c r="Y20" s="135"/>
    </row>
    <row r="21" spans="1:25" x14ac:dyDescent="0.25">
      <c r="A21" s="135"/>
      <c r="B21" s="135"/>
      <c r="C21" s="135"/>
      <c r="D21" s="135"/>
      <c r="E21" s="135"/>
      <c r="F21" s="135"/>
      <c r="G21" s="135"/>
      <c r="H21" s="135"/>
      <c r="I21" s="135"/>
      <c r="J21" s="135"/>
      <c r="K21" s="135"/>
      <c r="L21" s="135"/>
      <c r="M21" s="135"/>
      <c r="N21" s="135"/>
      <c r="O21" s="135"/>
      <c r="P21" s="135"/>
      <c r="Q21" s="135"/>
      <c r="R21" s="135"/>
      <c r="S21" s="135"/>
      <c r="T21" s="135"/>
      <c r="U21" s="135"/>
      <c r="V21" s="135"/>
      <c r="W21" s="135"/>
      <c r="X21" s="135"/>
      <c r="Y21" s="135"/>
    </row>
    <row r="22" spans="1:25" x14ac:dyDescent="0.25">
      <c r="A22" s="135"/>
      <c r="B22" s="135"/>
      <c r="C22" s="135"/>
      <c r="D22" s="135"/>
      <c r="E22" s="135"/>
      <c r="F22" s="135"/>
      <c r="G22" s="135"/>
      <c r="H22" s="135"/>
      <c r="I22" s="135"/>
      <c r="J22" s="135"/>
      <c r="K22" s="135"/>
      <c r="L22" s="135"/>
      <c r="M22" s="135"/>
      <c r="N22" s="135"/>
      <c r="O22" s="135"/>
      <c r="P22" s="135"/>
      <c r="Q22" s="135"/>
      <c r="R22" s="135"/>
      <c r="S22" s="135"/>
      <c r="T22" s="135"/>
      <c r="U22" s="135"/>
      <c r="V22" s="135"/>
      <c r="W22" s="135"/>
      <c r="X22" s="135"/>
      <c r="Y22" s="135"/>
    </row>
    <row r="23" spans="1:25" x14ac:dyDescent="0.25">
      <c r="A23" s="135"/>
      <c r="B23" s="135"/>
      <c r="C23" s="135"/>
      <c r="D23" s="135"/>
      <c r="E23" s="135"/>
      <c r="F23" s="135"/>
      <c r="G23" s="135"/>
      <c r="H23" s="135"/>
      <c r="I23" s="135"/>
      <c r="J23" s="135"/>
      <c r="K23" s="135"/>
      <c r="L23" s="135"/>
      <c r="M23" s="135"/>
      <c r="N23" s="135"/>
      <c r="O23" s="135"/>
      <c r="P23" s="135"/>
      <c r="Q23" s="135"/>
      <c r="R23" s="135"/>
      <c r="S23" s="135"/>
      <c r="T23" s="135"/>
      <c r="U23" s="135"/>
      <c r="V23" s="135"/>
      <c r="W23" s="135"/>
      <c r="X23" s="135"/>
      <c r="Y23" s="135"/>
    </row>
    <row r="24" spans="1:25" x14ac:dyDescent="0.25">
      <c r="A24" s="135"/>
      <c r="B24" s="135"/>
      <c r="C24" s="135"/>
      <c r="D24" s="135"/>
      <c r="E24" s="135"/>
      <c r="F24" s="135"/>
      <c r="G24" s="135"/>
      <c r="H24" s="135"/>
      <c r="I24" s="135"/>
      <c r="J24" s="135"/>
      <c r="K24" s="135"/>
      <c r="L24" s="135"/>
      <c r="M24" s="135"/>
      <c r="N24" s="135"/>
      <c r="O24" s="135"/>
      <c r="P24" s="135"/>
      <c r="Q24" s="135"/>
      <c r="R24" s="135"/>
      <c r="S24" s="135"/>
      <c r="T24" s="135"/>
      <c r="U24" s="135"/>
      <c r="V24" s="135"/>
      <c r="W24" s="135"/>
      <c r="X24" s="135"/>
      <c r="Y24" s="135"/>
    </row>
    <row r="25" spans="1:25" x14ac:dyDescent="0.25">
      <c r="A25" s="135"/>
      <c r="B25" s="135"/>
      <c r="C25" s="135"/>
      <c r="D25" s="135" t="s">
        <v>145</v>
      </c>
      <c r="E25" s="136"/>
      <c r="F25" s="135"/>
      <c r="G25" s="135"/>
      <c r="H25" s="135"/>
      <c r="I25" s="135"/>
      <c r="J25" s="135"/>
      <c r="K25" s="135"/>
      <c r="L25" s="135"/>
      <c r="M25" s="135"/>
      <c r="N25" s="135"/>
      <c r="O25" s="135"/>
      <c r="P25" s="135"/>
      <c r="Q25" s="135"/>
      <c r="R25" s="135"/>
      <c r="S25" s="135"/>
      <c r="T25" s="135"/>
      <c r="U25" s="135"/>
      <c r="V25" s="135"/>
      <c r="W25" s="135"/>
      <c r="X25" s="135"/>
      <c r="Y25" s="135"/>
    </row>
    <row r="26" spans="1:25" ht="16.5" x14ac:dyDescent="0.3">
      <c r="A26" s="135"/>
      <c r="B26" s="137" t="s">
        <v>73</v>
      </c>
      <c r="C26" s="135"/>
      <c r="D26" s="135" t="s">
        <v>144</v>
      </c>
      <c r="E26" s="135"/>
      <c r="F26" s="135"/>
      <c r="G26" s="135"/>
      <c r="H26" s="135"/>
      <c r="I26" s="135"/>
      <c r="J26" s="135"/>
      <c r="K26" s="135"/>
      <c r="L26" s="135"/>
      <c r="M26" s="135"/>
      <c r="N26" s="135"/>
      <c r="O26" s="135"/>
      <c r="P26" s="135"/>
      <c r="Q26" s="135"/>
      <c r="R26" s="135"/>
      <c r="S26" s="135"/>
      <c r="T26" s="135"/>
      <c r="U26" s="135"/>
      <c r="V26" s="135"/>
      <c r="W26" s="135"/>
      <c r="X26" s="135"/>
      <c r="Y26" s="135"/>
    </row>
    <row r="27" spans="1:25" x14ac:dyDescent="0.25">
      <c r="A27" s="135"/>
      <c r="B27" s="135"/>
      <c r="C27" s="135"/>
      <c r="D27" s="135" t="s">
        <v>177</v>
      </c>
      <c r="E27" s="135"/>
      <c r="F27" s="135"/>
      <c r="G27" s="135"/>
      <c r="H27" s="135"/>
      <c r="I27" s="135"/>
      <c r="J27" s="135"/>
      <c r="K27" s="135"/>
      <c r="L27" s="135"/>
      <c r="M27" s="135"/>
      <c r="N27" s="135"/>
      <c r="O27" s="135"/>
      <c r="P27" s="135"/>
      <c r="Q27" s="135"/>
      <c r="R27" s="135"/>
      <c r="S27" s="135"/>
      <c r="T27" s="135"/>
      <c r="U27" s="135"/>
      <c r="V27" s="135"/>
      <c r="W27" s="135"/>
      <c r="X27" s="135"/>
      <c r="Y27" s="135"/>
    </row>
    <row r="28" spans="1:25" x14ac:dyDescent="0.25">
      <c r="A28" s="135"/>
      <c r="B28" s="135"/>
      <c r="C28" s="135"/>
      <c r="D28" s="135"/>
      <c r="E28" s="135"/>
      <c r="F28" s="135"/>
      <c r="G28" s="135"/>
      <c r="H28" s="135"/>
      <c r="I28" s="135"/>
      <c r="J28" s="135"/>
      <c r="K28" s="135"/>
      <c r="L28" s="135"/>
      <c r="M28" s="135"/>
      <c r="N28" s="135"/>
      <c r="O28" s="135"/>
      <c r="P28" s="135"/>
      <c r="Q28" s="135"/>
      <c r="R28" s="135"/>
      <c r="S28" s="135"/>
      <c r="T28" s="135"/>
      <c r="U28" s="135"/>
      <c r="V28" s="135"/>
      <c r="W28" s="135"/>
      <c r="X28" s="135"/>
      <c r="Y28" s="135"/>
    </row>
    <row r="29" spans="1:25" x14ac:dyDescent="0.25">
      <c r="A29" s="135"/>
      <c r="B29" s="135"/>
      <c r="C29" s="135"/>
      <c r="D29" s="135"/>
      <c r="E29" s="135"/>
      <c r="F29" s="135"/>
      <c r="G29" s="135"/>
      <c r="H29" s="135"/>
      <c r="I29" s="135"/>
      <c r="J29" s="135"/>
      <c r="K29" s="135"/>
      <c r="L29" s="135"/>
      <c r="M29" s="135"/>
      <c r="N29" s="135"/>
      <c r="O29" s="135"/>
      <c r="P29" s="135"/>
      <c r="Q29" s="135"/>
      <c r="R29" s="135"/>
      <c r="S29" s="135"/>
      <c r="T29" s="135"/>
      <c r="U29" s="135"/>
      <c r="V29" s="135"/>
      <c r="W29" s="135"/>
      <c r="X29" s="135"/>
      <c r="Y29" s="135"/>
    </row>
    <row r="30" spans="1:25" x14ac:dyDescent="0.25">
      <c r="A30" s="135"/>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row>
    <row r="31" spans="1:25" x14ac:dyDescent="0.25">
      <c r="A31" s="135"/>
      <c r="B31" s="135"/>
      <c r="C31" s="135"/>
      <c r="D31" s="135"/>
      <c r="E31" s="135"/>
      <c r="F31" s="135"/>
      <c r="G31" s="135"/>
      <c r="H31" s="135"/>
      <c r="I31" s="135"/>
      <c r="J31" s="135"/>
      <c r="K31" s="135"/>
      <c r="L31" s="135"/>
      <c r="M31" s="135"/>
      <c r="N31" s="135"/>
      <c r="O31" s="135"/>
      <c r="P31" s="135"/>
      <c r="Q31" s="135"/>
      <c r="R31" s="135"/>
      <c r="S31" s="135"/>
      <c r="T31" s="135"/>
      <c r="U31" s="135"/>
      <c r="V31" s="135"/>
      <c r="W31" s="135"/>
      <c r="X31" s="135"/>
      <c r="Y31" s="135"/>
    </row>
    <row r="32" spans="1:25" x14ac:dyDescent="0.25">
      <c r="A32" s="135"/>
      <c r="B32" s="135"/>
      <c r="C32" s="135"/>
      <c r="D32" s="135"/>
      <c r="E32" s="135"/>
      <c r="F32" s="135"/>
      <c r="G32" s="135"/>
      <c r="H32" s="135"/>
      <c r="I32" s="135"/>
      <c r="J32" s="135"/>
      <c r="K32" s="135"/>
      <c r="L32" s="135"/>
      <c r="M32" s="135"/>
      <c r="N32" s="135"/>
      <c r="O32" s="135"/>
      <c r="P32" s="135"/>
      <c r="Q32" s="135"/>
      <c r="R32" s="135"/>
      <c r="S32" s="135"/>
      <c r="T32" s="135"/>
      <c r="U32" s="135"/>
      <c r="V32" s="135"/>
      <c r="W32" s="135"/>
      <c r="X32" s="135"/>
      <c r="Y32" s="135"/>
    </row>
    <row r="33" spans="1:25" x14ac:dyDescent="0.25">
      <c r="A33" s="135"/>
      <c r="B33" s="135"/>
      <c r="C33" s="135"/>
      <c r="D33" s="135"/>
      <c r="E33" s="135"/>
      <c r="F33" s="135"/>
      <c r="G33" s="135"/>
      <c r="H33" s="135"/>
      <c r="I33" s="135"/>
      <c r="J33" s="135"/>
      <c r="K33" s="135"/>
      <c r="L33" s="135"/>
      <c r="M33" s="135"/>
      <c r="N33" s="135"/>
      <c r="O33" s="135"/>
      <c r="P33" s="135"/>
      <c r="Q33" s="135"/>
      <c r="R33" s="135"/>
      <c r="S33" s="135"/>
      <c r="T33" s="135"/>
      <c r="U33" s="135"/>
      <c r="V33" s="135"/>
      <c r="W33" s="135"/>
      <c r="X33" s="135"/>
      <c r="Y33" s="135"/>
    </row>
    <row r="34" spans="1:25" x14ac:dyDescent="0.25">
      <c r="A34" s="135"/>
      <c r="B34" s="135"/>
      <c r="C34" s="135"/>
      <c r="D34" s="135"/>
      <c r="E34" s="135"/>
      <c r="F34" s="135"/>
      <c r="G34" s="135"/>
      <c r="H34" s="135"/>
      <c r="I34" s="135"/>
      <c r="J34" s="135"/>
      <c r="K34" s="135"/>
      <c r="L34" s="135"/>
      <c r="M34" s="135"/>
      <c r="N34" s="135"/>
      <c r="O34" s="135"/>
      <c r="P34" s="135"/>
      <c r="Q34" s="135"/>
      <c r="R34" s="135"/>
      <c r="S34" s="135"/>
      <c r="T34" s="135"/>
      <c r="U34" s="135"/>
      <c r="V34" s="135"/>
      <c r="W34" s="135"/>
      <c r="X34" s="135"/>
      <c r="Y34" s="135"/>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S39"/>
  <sheetViews>
    <sheetView zoomScale="66" zoomScaleNormal="66" workbookViewId="0">
      <selection activeCell="B32" sqref="B32"/>
    </sheetView>
  </sheetViews>
  <sheetFormatPr defaultRowHeight="15" x14ac:dyDescent="0.25"/>
  <cols>
    <col min="1" max="1" width="36.28515625" bestFit="1" customWidth="1"/>
    <col min="2" max="2" width="30" bestFit="1" customWidth="1"/>
    <col min="3" max="3" width="14" bestFit="1" customWidth="1"/>
    <col min="4" max="5" width="7.42578125" bestFit="1" customWidth="1"/>
    <col min="6" max="6" width="8.140625" bestFit="1" customWidth="1"/>
    <col min="7" max="7" width="11.7109375" bestFit="1" customWidth="1"/>
    <col min="9" max="9" width="11" bestFit="1" customWidth="1"/>
    <col min="10" max="10" width="11.140625" bestFit="1" customWidth="1"/>
    <col min="11" max="11" width="8.85546875" bestFit="1" customWidth="1"/>
    <col min="12" max="12" width="9.7109375" bestFit="1" customWidth="1"/>
    <col min="13" max="17" width="7.42578125" bestFit="1" customWidth="1"/>
    <col min="18" max="18" width="8.140625" bestFit="1" customWidth="1"/>
    <col min="19" max="19" width="11.7109375" bestFit="1" customWidth="1"/>
    <col min="21" max="21" width="11" bestFit="1" customWidth="1"/>
    <col min="22" max="22" width="11.140625" bestFit="1" customWidth="1"/>
    <col min="23" max="23" width="8.85546875" bestFit="1" customWidth="1"/>
    <col min="24" max="24" width="9.7109375" bestFit="1" customWidth="1"/>
    <col min="25" max="27" width="7.42578125" bestFit="1" customWidth="1"/>
  </cols>
  <sheetData>
    <row r="1" spans="1:45" ht="15.75" x14ac:dyDescent="0.3">
      <c r="A1" t="s">
        <v>191</v>
      </c>
      <c r="L1" s="10"/>
      <c r="M1" s="98" t="s">
        <v>160</v>
      </c>
      <c r="N1" s="10"/>
    </row>
    <row r="2" spans="1:45" ht="15.75" x14ac:dyDescent="0.3">
      <c r="B2" s="110"/>
      <c r="D2" s="111">
        <v>2021</v>
      </c>
      <c r="E2" s="111">
        <v>2021</v>
      </c>
      <c r="F2" s="111">
        <v>2021</v>
      </c>
      <c r="G2" s="111">
        <v>2021</v>
      </c>
      <c r="H2" s="111">
        <v>2021</v>
      </c>
      <c r="I2" s="111">
        <v>2021</v>
      </c>
      <c r="J2" s="111">
        <v>2021</v>
      </c>
      <c r="K2" s="45">
        <v>2022</v>
      </c>
      <c r="L2" s="45">
        <v>2022</v>
      </c>
      <c r="M2" s="45">
        <v>2022</v>
      </c>
      <c r="N2" s="45">
        <v>2022</v>
      </c>
      <c r="O2" s="45">
        <v>2022</v>
      </c>
      <c r="P2" s="45">
        <v>2022</v>
      </c>
      <c r="Q2" s="45">
        <v>2022</v>
      </c>
      <c r="R2" s="45">
        <v>2022</v>
      </c>
      <c r="S2" s="45">
        <v>2022</v>
      </c>
      <c r="T2" s="45">
        <v>2022</v>
      </c>
      <c r="U2" s="45">
        <v>2022</v>
      </c>
      <c r="V2" s="45">
        <v>2022</v>
      </c>
      <c r="W2" s="112">
        <v>2023</v>
      </c>
      <c r="X2" s="112">
        <v>2023</v>
      </c>
      <c r="Y2" s="112">
        <v>2023</v>
      </c>
      <c r="Z2" s="112">
        <v>2023</v>
      </c>
      <c r="AA2" s="112">
        <v>2023</v>
      </c>
    </row>
    <row r="3" spans="1:45" ht="15.75" x14ac:dyDescent="0.3">
      <c r="A3" s="29" t="s">
        <v>65</v>
      </c>
      <c r="B3" s="29" t="s">
        <v>66</v>
      </c>
      <c r="C3" s="113" t="s">
        <v>159</v>
      </c>
      <c r="D3" s="114" t="s">
        <v>39</v>
      </c>
      <c r="E3" s="114" t="s">
        <v>40</v>
      </c>
      <c r="F3" s="114" t="s">
        <v>41</v>
      </c>
      <c r="G3" s="114" t="s">
        <v>42</v>
      </c>
      <c r="H3" s="114" t="s">
        <v>43</v>
      </c>
      <c r="I3" s="114" t="s">
        <v>45</v>
      </c>
      <c r="J3" s="114" t="s">
        <v>46</v>
      </c>
      <c r="K3" s="114" t="s">
        <v>31</v>
      </c>
      <c r="L3" s="114" t="s">
        <v>35</v>
      </c>
      <c r="M3" s="114" t="s">
        <v>36</v>
      </c>
      <c r="N3" s="114" t="s">
        <v>37</v>
      </c>
      <c r="O3" s="114" t="s">
        <v>38</v>
      </c>
      <c r="P3" s="114" t="s">
        <v>39</v>
      </c>
      <c r="Q3" s="114" t="s">
        <v>40</v>
      </c>
      <c r="R3" s="114" t="s">
        <v>41</v>
      </c>
      <c r="S3" s="114" t="s">
        <v>42</v>
      </c>
      <c r="T3" s="114" t="s">
        <v>43</v>
      </c>
      <c r="U3" s="114" t="s">
        <v>45</v>
      </c>
      <c r="V3" s="114" t="s">
        <v>46</v>
      </c>
      <c r="W3" s="114" t="s">
        <v>31</v>
      </c>
      <c r="X3" s="114" t="s">
        <v>35</v>
      </c>
      <c r="Y3" s="114" t="s">
        <v>36</v>
      </c>
      <c r="Z3" s="114" t="s">
        <v>37</v>
      </c>
      <c r="AA3" s="114" t="s">
        <v>38</v>
      </c>
      <c r="AB3" s="35"/>
      <c r="AC3" s="35"/>
      <c r="AD3" s="35"/>
      <c r="AE3" s="35"/>
      <c r="AF3" s="35"/>
      <c r="AG3" s="35"/>
      <c r="AH3" s="35"/>
      <c r="AI3" s="35"/>
      <c r="AJ3" s="35"/>
      <c r="AK3" s="35"/>
      <c r="AL3" s="35"/>
      <c r="AM3" s="35"/>
      <c r="AN3" s="35"/>
      <c r="AO3" s="35"/>
      <c r="AP3" s="35"/>
      <c r="AQ3" s="35"/>
      <c r="AR3" s="35"/>
      <c r="AS3" s="35"/>
    </row>
    <row r="4" spans="1:45" x14ac:dyDescent="0.25">
      <c r="A4" s="103" t="s">
        <v>3</v>
      </c>
      <c r="B4" s="104" t="s">
        <v>61</v>
      </c>
      <c r="C4" s="115">
        <f t="shared" ref="C4:C31" si="0">CORREL($D4:$AA4,$D$31:$AA$31)</f>
        <v>0.77348553874807546</v>
      </c>
      <c r="D4" s="116">
        <v>149.19999999999999</v>
      </c>
      <c r="E4" s="116">
        <v>149.1</v>
      </c>
      <c r="F4" s="116">
        <v>149.30000000000001</v>
      </c>
      <c r="G4" s="116">
        <v>149.30000000000001</v>
      </c>
      <c r="H4" s="116">
        <v>150.1</v>
      </c>
      <c r="I4" s="116">
        <v>151</v>
      </c>
      <c r="J4" s="116">
        <v>151.6</v>
      </c>
      <c r="K4" s="116">
        <v>152.19999999999999</v>
      </c>
      <c r="L4" s="116">
        <v>152.5</v>
      </c>
      <c r="M4" s="116">
        <v>153.69999999999999</v>
      </c>
      <c r="N4" s="116">
        <v>155.4</v>
      </c>
      <c r="O4" s="116">
        <v>156.69999999999999</v>
      </c>
      <c r="P4" s="116">
        <v>157.5</v>
      </c>
      <c r="Q4" s="116">
        <v>159.30000000000001</v>
      </c>
      <c r="R4" s="116">
        <v>162.1</v>
      </c>
      <c r="S4" s="116">
        <v>164.9</v>
      </c>
      <c r="T4" s="116">
        <v>166.4</v>
      </c>
      <c r="U4" s="116">
        <v>168.4</v>
      </c>
      <c r="V4" s="116">
        <v>170.2</v>
      </c>
      <c r="W4" s="116">
        <v>173.3</v>
      </c>
      <c r="X4" s="116">
        <v>174.7</v>
      </c>
      <c r="Y4" s="116">
        <v>174.7</v>
      </c>
      <c r="Z4" s="116">
        <v>174.8</v>
      </c>
      <c r="AA4" s="116">
        <v>174.7</v>
      </c>
    </row>
    <row r="5" spans="1:45" x14ac:dyDescent="0.25">
      <c r="A5" s="103" t="s">
        <v>4</v>
      </c>
      <c r="B5" s="104" t="s">
        <v>61</v>
      </c>
      <c r="C5" s="117">
        <f t="shared" si="0"/>
        <v>0.35138101921807108</v>
      </c>
      <c r="D5" s="116">
        <v>205.5</v>
      </c>
      <c r="E5" s="116">
        <v>210.9</v>
      </c>
      <c r="F5" s="116">
        <v>207.4</v>
      </c>
      <c r="G5" s="116">
        <v>207.4</v>
      </c>
      <c r="H5" s="116">
        <v>208.4</v>
      </c>
      <c r="I5" s="116">
        <v>204.9</v>
      </c>
      <c r="J5" s="116">
        <v>202.2</v>
      </c>
      <c r="K5" s="116">
        <v>202.1</v>
      </c>
      <c r="L5" s="116">
        <v>205.2</v>
      </c>
      <c r="M5" s="116">
        <v>215.8</v>
      </c>
      <c r="N5" s="116">
        <v>215.8</v>
      </c>
      <c r="O5" s="116">
        <v>221.2</v>
      </c>
      <c r="P5" s="116">
        <v>223.4</v>
      </c>
      <c r="Q5" s="116">
        <v>217.1</v>
      </c>
      <c r="R5" s="116">
        <v>210.9</v>
      </c>
      <c r="S5" s="116">
        <v>213.7</v>
      </c>
      <c r="T5" s="116">
        <v>214.9</v>
      </c>
      <c r="U5" s="116">
        <v>213.4</v>
      </c>
      <c r="V5" s="116">
        <v>212.9</v>
      </c>
      <c r="W5" s="116">
        <v>215.2</v>
      </c>
      <c r="X5" s="116">
        <v>212.2</v>
      </c>
      <c r="Y5" s="116">
        <v>212.2</v>
      </c>
      <c r="Z5" s="116">
        <v>213.7</v>
      </c>
      <c r="AA5" s="116">
        <v>219.4</v>
      </c>
    </row>
    <row r="6" spans="1:45" x14ac:dyDescent="0.25">
      <c r="A6" s="103" t="s">
        <v>5</v>
      </c>
      <c r="B6" s="104" t="s">
        <v>61</v>
      </c>
      <c r="C6" s="117">
        <f t="shared" si="0"/>
        <v>0.26434332387211118</v>
      </c>
      <c r="D6" s="116">
        <v>182.8</v>
      </c>
      <c r="E6" s="116">
        <v>185</v>
      </c>
      <c r="F6" s="116">
        <v>174.1</v>
      </c>
      <c r="G6" s="116">
        <v>174.1</v>
      </c>
      <c r="H6" s="116">
        <v>173</v>
      </c>
      <c r="I6" s="116">
        <v>175.4</v>
      </c>
      <c r="J6" s="116">
        <v>180</v>
      </c>
      <c r="K6" s="116">
        <v>180.1</v>
      </c>
      <c r="L6" s="116">
        <v>176.4</v>
      </c>
      <c r="M6" s="116">
        <v>167.7</v>
      </c>
      <c r="N6" s="116">
        <v>164.6</v>
      </c>
      <c r="O6" s="116">
        <v>164.1</v>
      </c>
      <c r="P6" s="116">
        <v>172.8</v>
      </c>
      <c r="Q6" s="116">
        <v>176.6</v>
      </c>
      <c r="R6" s="116">
        <v>170.6</v>
      </c>
      <c r="S6" s="116">
        <v>170.9</v>
      </c>
      <c r="T6" s="116">
        <v>171.9</v>
      </c>
      <c r="U6" s="116">
        <v>183.2</v>
      </c>
      <c r="V6" s="116">
        <v>191.9</v>
      </c>
      <c r="W6" s="116">
        <v>197</v>
      </c>
      <c r="X6" s="116">
        <v>177.2</v>
      </c>
      <c r="Y6" s="116">
        <v>177.2</v>
      </c>
      <c r="Z6" s="116">
        <v>172.4</v>
      </c>
      <c r="AA6" s="116">
        <v>176.7</v>
      </c>
    </row>
    <row r="7" spans="1:45" x14ac:dyDescent="0.25">
      <c r="A7" s="103" t="s">
        <v>6</v>
      </c>
      <c r="B7" s="104" t="s">
        <v>61</v>
      </c>
      <c r="C7" s="115">
        <f t="shared" si="0"/>
        <v>0.75223410312338634</v>
      </c>
      <c r="D7" s="116">
        <v>156.5</v>
      </c>
      <c r="E7" s="116">
        <v>158.19999999999999</v>
      </c>
      <c r="F7" s="116">
        <v>159.19999999999999</v>
      </c>
      <c r="G7" s="116">
        <v>159.1</v>
      </c>
      <c r="H7" s="116">
        <v>159.19999999999999</v>
      </c>
      <c r="I7" s="116">
        <v>159.6</v>
      </c>
      <c r="J7" s="116">
        <v>160</v>
      </c>
      <c r="K7" s="116">
        <v>160.4</v>
      </c>
      <c r="L7" s="116">
        <v>160.6</v>
      </c>
      <c r="M7" s="116">
        <v>162.6</v>
      </c>
      <c r="N7" s="116">
        <v>164.2</v>
      </c>
      <c r="O7" s="116">
        <v>165.4</v>
      </c>
      <c r="P7" s="116">
        <v>166.4</v>
      </c>
      <c r="Q7" s="116">
        <v>167.1</v>
      </c>
      <c r="R7" s="116">
        <v>168.4</v>
      </c>
      <c r="S7" s="116">
        <v>170.1</v>
      </c>
      <c r="T7" s="116">
        <v>171</v>
      </c>
      <c r="U7" s="116">
        <v>172.3</v>
      </c>
      <c r="V7" s="116">
        <v>173.9</v>
      </c>
      <c r="W7" s="116">
        <v>175.2</v>
      </c>
      <c r="X7" s="116">
        <v>177.9</v>
      </c>
      <c r="Y7" s="116">
        <v>177.9</v>
      </c>
      <c r="Z7" s="116">
        <v>178.8</v>
      </c>
      <c r="AA7" s="116">
        <v>179.4</v>
      </c>
    </row>
    <row r="8" spans="1:45" x14ac:dyDescent="0.25">
      <c r="A8" s="103" t="s">
        <v>7</v>
      </c>
      <c r="B8" s="104" t="s">
        <v>61</v>
      </c>
      <c r="C8" s="118">
        <f t="shared" si="0"/>
        <v>-8.1138067173496212E-2</v>
      </c>
      <c r="D8" s="116">
        <v>172.2</v>
      </c>
      <c r="E8" s="116">
        <v>170.6</v>
      </c>
      <c r="F8" s="116">
        <v>175</v>
      </c>
      <c r="G8" s="116">
        <v>175</v>
      </c>
      <c r="H8" s="116">
        <v>176.6</v>
      </c>
      <c r="I8" s="116">
        <v>175.8</v>
      </c>
      <c r="J8" s="116">
        <v>173.5</v>
      </c>
      <c r="K8" s="116">
        <v>171</v>
      </c>
      <c r="L8" s="116">
        <v>171.5</v>
      </c>
      <c r="M8" s="116">
        <v>180</v>
      </c>
      <c r="N8" s="116">
        <v>186</v>
      </c>
      <c r="O8" s="116">
        <v>189.5</v>
      </c>
      <c r="P8" s="116">
        <v>188.6</v>
      </c>
      <c r="Q8" s="116">
        <v>184.8</v>
      </c>
      <c r="R8" s="116">
        <v>182.5</v>
      </c>
      <c r="S8" s="116">
        <v>179.3</v>
      </c>
      <c r="T8" s="116">
        <v>177.7</v>
      </c>
      <c r="U8" s="116">
        <v>180</v>
      </c>
      <c r="V8" s="116">
        <v>179.1</v>
      </c>
      <c r="W8" s="116">
        <v>178</v>
      </c>
      <c r="X8" s="116">
        <v>172.2</v>
      </c>
      <c r="Y8" s="116">
        <v>172.2</v>
      </c>
      <c r="Z8" s="116">
        <v>168.7</v>
      </c>
      <c r="AA8" s="116">
        <v>164.4</v>
      </c>
    </row>
    <row r="9" spans="1:45" x14ac:dyDescent="0.25">
      <c r="A9" s="103" t="s">
        <v>8</v>
      </c>
      <c r="B9" s="104" t="s">
        <v>61</v>
      </c>
      <c r="C9" s="117">
        <f t="shared" si="0"/>
        <v>0.22074337255627877</v>
      </c>
      <c r="D9" s="116">
        <v>171.5</v>
      </c>
      <c r="E9" s="116">
        <v>170.9</v>
      </c>
      <c r="F9" s="116">
        <v>161.30000000000001</v>
      </c>
      <c r="G9" s="116">
        <v>161.19999999999999</v>
      </c>
      <c r="H9" s="116">
        <v>159.30000000000001</v>
      </c>
      <c r="I9" s="116">
        <v>160.30000000000001</v>
      </c>
      <c r="J9" s="116">
        <v>158.30000000000001</v>
      </c>
      <c r="K9" s="116">
        <v>156.5</v>
      </c>
      <c r="L9" s="116">
        <v>156.4</v>
      </c>
      <c r="M9" s="116">
        <v>159.6</v>
      </c>
      <c r="N9" s="116">
        <v>175.9</v>
      </c>
      <c r="O9" s="116">
        <v>174.5</v>
      </c>
      <c r="P9" s="116">
        <v>174.1</v>
      </c>
      <c r="Q9" s="116">
        <v>179.5</v>
      </c>
      <c r="R9" s="116">
        <v>177.1</v>
      </c>
      <c r="S9" s="116">
        <v>167.5</v>
      </c>
      <c r="T9" s="116">
        <v>165.7</v>
      </c>
      <c r="U9" s="116">
        <v>162.6</v>
      </c>
      <c r="V9" s="116">
        <v>159.5</v>
      </c>
      <c r="W9" s="116">
        <v>160.5</v>
      </c>
      <c r="X9" s="116">
        <v>172.1</v>
      </c>
      <c r="Y9" s="116">
        <v>172.1</v>
      </c>
      <c r="Z9" s="116">
        <v>179.2</v>
      </c>
      <c r="AA9" s="116">
        <v>175.8</v>
      </c>
    </row>
    <row r="10" spans="1:45" x14ac:dyDescent="0.25">
      <c r="A10" s="103" t="s">
        <v>9</v>
      </c>
      <c r="B10" s="104" t="s">
        <v>61</v>
      </c>
      <c r="C10" s="118">
        <f t="shared" si="0"/>
        <v>-3.1218759070324457E-2</v>
      </c>
      <c r="D10" s="116">
        <v>176.2</v>
      </c>
      <c r="E10" s="116">
        <v>186.4</v>
      </c>
      <c r="F10" s="116">
        <v>183.3</v>
      </c>
      <c r="G10" s="116">
        <v>183.5</v>
      </c>
      <c r="H10" s="116">
        <v>214.4</v>
      </c>
      <c r="I10" s="116">
        <v>229.1</v>
      </c>
      <c r="J10" s="116">
        <v>219.5</v>
      </c>
      <c r="K10" s="116">
        <v>203.6</v>
      </c>
      <c r="L10" s="116">
        <v>198</v>
      </c>
      <c r="M10" s="116">
        <v>188.4</v>
      </c>
      <c r="N10" s="116">
        <v>190.7</v>
      </c>
      <c r="O10" s="116">
        <v>203.2</v>
      </c>
      <c r="P10" s="116">
        <v>211.5</v>
      </c>
      <c r="Q10" s="116">
        <v>208.5</v>
      </c>
      <c r="R10" s="116">
        <v>213.1</v>
      </c>
      <c r="S10" s="116">
        <v>220.8</v>
      </c>
      <c r="T10" s="116">
        <v>228.6</v>
      </c>
      <c r="U10" s="116">
        <v>205.5</v>
      </c>
      <c r="V10" s="116">
        <v>178.7</v>
      </c>
      <c r="W10" s="116">
        <v>175.3</v>
      </c>
      <c r="X10" s="116">
        <v>175.8</v>
      </c>
      <c r="Y10" s="116">
        <v>175.9</v>
      </c>
      <c r="Z10" s="116">
        <v>179.9</v>
      </c>
      <c r="AA10" s="116">
        <v>185</v>
      </c>
    </row>
    <row r="11" spans="1:45" x14ac:dyDescent="0.25">
      <c r="A11" s="103" t="s">
        <v>10</v>
      </c>
      <c r="B11" s="104" t="s">
        <v>61</v>
      </c>
      <c r="C11" s="115">
        <f t="shared" si="0"/>
        <v>0.74723113298386934</v>
      </c>
      <c r="D11" s="116">
        <v>166.9</v>
      </c>
      <c r="E11" s="116">
        <v>164.7</v>
      </c>
      <c r="F11" s="116">
        <v>164.5</v>
      </c>
      <c r="G11" s="116">
        <v>164.5</v>
      </c>
      <c r="H11" s="116">
        <v>165.3</v>
      </c>
      <c r="I11" s="116">
        <v>165.1</v>
      </c>
      <c r="J11" s="116">
        <v>164.2</v>
      </c>
      <c r="K11" s="116">
        <v>163.80000000000001</v>
      </c>
      <c r="L11" s="116">
        <v>163.19999999999999</v>
      </c>
      <c r="M11" s="116">
        <v>163.4</v>
      </c>
      <c r="N11" s="116">
        <v>164</v>
      </c>
      <c r="O11" s="116">
        <v>164.1</v>
      </c>
      <c r="P11" s="116">
        <v>163.6</v>
      </c>
      <c r="Q11" s="116">
        <v>164</v>
      </c>
      <c r="R11" s="116">
        <v>167.3</v>
      </c>
      <c r="S11" s="116">
        <v>169.2</v>
      </c>
      <c r="T11" s="116">
        <v>169.9</v>
      </c>
      <c r="U11" s="116">
        <v>171</v>
      </c>
      <c r="V11" s="116">
        <v>171.3</v>
      </c>
      <c r="W11" s="116">
        <v>171.2</v>
      </c>
      <c r="X11" s="116">
        <v>172.2</v>
      </c>
      <c r="Y11" s="116">
        <v>172.2</v>
      </c>
      <c r="Z11" s="116">
        <v>174.7</v>
      </c>
      <c r="AA11" s="116">
        <v>176.9</v>
      </c>
    </row>
    <row r="12" spans="1:45" x14ac:dyDescent="0.25">
      <c r="A12" s="103" t="s">
        <v>11</v>
      </c>
      <c r="B12" s="104" t="s">
        <v>61</v>
      </c>
      <c r="C12" s="117">
        <f t="shared" si="0"/>
        <v>0.52450650770131091</v>
      </c>
      <c r="D12" s="116">
        <v>116.1</v>
      </c>
      <c r="E12" s="116">
        <v>115.7</v>
      </c>
      <c r="F12" s="116">
        <v>120.4</v>
      </c>
      <c r="G12" s="116">
        <v>120.4</v>
      </c>
      <c r="H12" s="116">
        <v>122.5</v>
      </c>
      <c r="I12" s="116">
        <v>123.1</v>
      </c>
      <c r="J12" s="116">
        <v>121.9</v>
      </c>
      <c r="K12" s="116">
        <v>121.3</v>
      </c>
      <c r="L12" s="116">
        <v>120.6</v>
      </c>
      <c r="M12" s="116">
        <v>120.3</v>
      </c>
      <c r="N12" s="116">
        <v>120.5</v>
      </c>
      <c r="O12" s="116">
        <v>121.2</v>
      </c>
      <c r="P12" s="116">
        <v>121.4</v>
      </c>
      <c r="Q12" s="116">
        <v>121.5</v>
      </c>
      <c r="R12" s="116">
        <v>122.2</v>
      </c>
      <c r="S12" s="116">
        <v>123.1</v>
      </c>
      <c r="T12" s="116">
        <v>123.4</v>
      </c>
      <c r="U12" s="116">
        <v>123.4</v>
      </c>
      <c r="V12" s="116">
        <v>123.1</v>
      </c>
      <c r="W12" s="116">
        <v>122.7</v>
      </c>
      <c r="X12" s="116">
        <v>121.9</v>
      </c>
      <c r="Y12" s="116">
        <v>121.9</v>
      </c>
      <c r="Z12" s="116">
        <v>123.1</v>
      </c>
      <c r="AA12" s="116">
        <v>124.2</v>
      </c>
    </row>
    <row r="13" spans="1:45" x14ac:dyDescent="0.25">
      <c r="A13" s="103" t="s">
        <v>12</v>
      </c>
      <c r="B13" s="104" t="s">
        <v>61</v>
      </c>
      <c r="C13" s="115">
        <f t="shared" si="0"/>
        <v>0.77572096777497868</v>
      </c>
      <c r="D13" s="116">
        <v>165.5</v>
      </c>
      <c r="E13" s="116">
        <v>165.5</v>
      </c>
      <c r="F13" s="116">
        <v>166.2</v>
      </c>
      <c r="G13" s="116">
        <v>166.2</v>
      </c>
      <c r="H13" s="116">
        <v>166.8</v>
      </c>
      <c r="I13" s="116">
        <v>167.2</v>
      </c>
      <c r="J13" s="116">
        <v>168.2</v>
      </c>
      <c r="K13" s="116">
        <v>169.8</v>
      </c>
      <c r="L13" s="116">
        <v>172.2</v>
      </c>
      <c r="M13" s="116">
        <v>174.7</v>
      </c>
      <c r="N13" s="116">
        <v>178</v>
      </c>
      <c r="O13" s="116">
        <v>181.4</v>
      </c>
      <c r="P13" s="116">
        <v>183.5</v>
      </c>
      <c r="Q13" s="116">
        <v>186.3</v>
      </c>
      <c r="R13" s="116">
        <v>189.7</v>
      </c>
      <c r="S13" s="116">
        <v>193.6</v>
      </c>
      <c r="T13" s="116">
        <v>196.4</v>
      </c>
      <c r="U13" s="116">
        <v>198.8</v>
      </c>
      <c r="V13" s="116">
        <v>200.5</v>
      </c>
      <c r="W13" s="116">
        <v>204.3</v>
      </c>
      <c r="X13" s="116">
        <v>204.8</v>
      </c>
      <c r="Y13" s="116">
        <v>204.8</v>
      </c>
      <c r="Z13" s="116">
        <v>207.8</v>
      </c>
      <c r="AA13" s="116">
        <v>211.9</v>
      </c>
    </row>
    <row r="14" spans="1:45" x14ac:dyDescent="0.25">
      <c r="A14" s="103" t="s">
        <v>13</v>
      </c>
      <c r="B14" s="104" t="s">
        <v>62</v>
      </c>
      <c r="C14" s="117">
        <f t="shared" si="0"/>
        <v>0.73860250696508933</v>
      </c>
      <c r="D14" s="116">
        <v>152.30000000000001</v>
      </c>
      <c r="E14" s="116">
        <v>153.4</v>
      </c>
      <c r="F14" s="116">
        <v>154.80000000000001</v>
      </c>
      <c r="G14" s="116">
        <v>154.80000000000001</v>
      </c>
      <c r="H14" s="116">
        <v>155.4</v>
      </c>
      <c r="I14" s="116">
        <v>156.1</v>
      </c>
      <c r="J14" s="116">
        <v>156.5</v>
      </c>
      <c r="K14" s="116">
        <v>156.6</v>
      </c>
      <c r="L14" s="116">
        <v>156.69999999999999</v>
      </c>
      <c r="M14" s="116">
        <v>157.1</v>
      </c>
      <c r="N14" s="116">
        <v>157.5</v>
      </c>
      <c r="O14" s="116">
        <v>158.5</v>
      </c>
      <c r="P14" s="116">
        <v>159.1</v>
      </c>
      <c r="Q14" s="116">
        <v>159.80000000000001</v>
      </c>
      <c r="R14" s="116">
        <v>160.5</v>
      </c>
      <c r="S14" s="116">
        <v>161.1</v>
      </c>
      <c r="T14" s="116">
        <v>161.6</v>
      </c>
      <c r="U14" s="116">
        <v>162.1</v>
      </c>
      <c r="V14" s="116">
        <v>162.80000000000001</v>
      </c>
      <c r="W14" s="116">
        <v>163.69999999999999</v>
      </c>
      <c r="X14" s="116">
        <v>164.9</v>
      </c>
      <c r="Y14" s="116">
        <v>164.9</v>
      </c>
      <c r="Z14" s="116">
        <v>165.5</v>
      </c>
      <c r="AA14" s="116">
        <v>165.9</v>
      </c>
    </row>
    <row r="15" spans="1:45" x14ac:dyDescent="0.25">
      <c r="A15" s="103" t="s">
        <v>14</v>
      </c>
      <c r="B15" s="104" t="s">
        <v>61</v>
      </c>
      <c r="C15" s="115">
        <f t="shared" si="0"/>
        <v>0.75582006788303002</v>
      </c>
      <c r="D15" s="116">
        <v>173.3</v>
      </c>
      <c r="E15" s="116">
        <v>173.5</v>
      </c>
      <c r="F15" s="116">
        <v>175.1</v>
      </c>
      <c r="G15" s="116">
        <v>175.1</v>
      </c>
      <c r="H15" s="116">
        <v>175.9</v>
      </c>
      <c r="I15" s="116">
        <v>176.8</v>
      </c>
      <c r="J15" s="116">
        <v>178.2</v>
      </c>
      <c r="K15" s="116">
        <v>179</v>
      </c>
      <c r="L15" s="116">
        <v>180</v>
      </c>
      <c r="M15" s="116">
        <v>181.5</v>
      </c>
      <c r="N15" s="116">
        <v>183.3</v>
      </c>
      <c r="O15" s="116">
        <v>184.9</v>
      </c>
      <c r="P15" s="116">
        <v>186.3</v>
      </c>
      <c r="Q15" s="116">
        <v>187.7</v>
      </c>
      <c r="R15" s="116">
        <v>188.9</v>
      </c>
      <c r="S15" s="116">
        <v>190.4</v>
      </c>
      <c r="T15" s="116">
        <v>191.5</v>
      </c>
      <c r="U15" s="116">
        <v>192.4</v>
      </c>
      <c r="V15" s="116">
        <v>193.3</v>
      </c>
      <c r="W15" s="116">
        <v>194.3</v>
      </c>
      <c r="X15" s="116">
        <v>196.6</v>
      </c>
      <c r="Y15" s="116">
        <v>196.6</v>
      </c>
      <c r="Z15" s="116">
        <v>197</v>
      </c>
      <c r="AA15" s="116">
        <v>197.7</v>
      </c>
    </row>
    <row r="16" spans="1:45" x14ac:dyDescent="0.25">
      <c r="A16" s="103" t="s">
        <v>15</v>
      </c>
      <c r="B16" s="104" t="s">
        <v>61</v>
      </c>
      <c r="C16" s="117">
        <f t="shared" si="0"/>
        <v>0.74321790939102272</v>
      </c>
      <c r="D16" s="116">
        <v>166.2</v>
      </c>
      <c r="E16" s="116">
        <v>167.9</v>
      </c>
      <c r="F16" s="116">
        <v>167.3</v>
      </c>
      <c r="G16" s="116">
        <v>167.3</v>
      </c>
      <c r="H16" s="116">
        <v>171.5</v>
      </c>
      <c r="I16" s="116">
        <v>173.5</v>
      </c>
      <c r="J16" s="116">
        <v>172.2</v>
      </c>
      <c r="K16" s="116">
        <v>170.3</v>
      </c>
      <c r="L16" s="116">
        <v>170.2</v>
      </c>
      <c r="M16" s="116">
        <v>171.5</v>
      </c>
      <c r="N16" s="116">
        <v>174.5</v>
      </c>
      <c r="O16" s="116">
        <v>177.5</v>
      </c>
      <c r="P16" s="116">
        <v>179.3</v>
      </c>
      <c r="Q16" s="116">
        <v>179.4</v>
      </c>
      <c r="R16" s="116">
        <v>180.4</v>
      </c>
      <c r="S16" s="116">
        <v>181.8</v>
      </c>
      <c r="T16" s="116">
        <v>183.3</v>
      </c>
      <c r="U16" s="116">
        <v>181.3</v>
      </c>
      <c r="V16" s="116">
        <v>178.6</v>
      </c>
      <c r="W16" s="116">
        <v>179.5</v>
      </c>
      <c r="X16" s="116">
        <v>180.7</v>
      </c>
      <c r="Y16" s="116">
        <v>180.8</v>
      </c>
      <c r="Z16" s="116">
        <v>182.1</v>
      </c>
      <c r="AA16" s="116">
        <v>183.1</v>
      </c>
    </row>
    <row r="17" spans="1:27" x14ac:dyDescent="0.25">
      <c r="A17" s="103" t="s">
        <v>16</v>
      </c>
      <c r="B17" s="104" t="s">
        <v>62</v>
      </c>
      <c r="C17" s="117">
        <f t="shared" si="0"/>
        <v>0.73155000216999377</v>
      </c>
      <c r="D17" s="116">
        <v>195.6</v>
      </c>
      <c r="E17" s="116">
        <v>195.5</v>
      </c>
      <c r="F17" s="116">
        <v>196.5</v>
      </c>
      <c r="G17" s="116">
        <v>196.5</v>
      </c>
      <c r="H17" s="116">
        <v>197</v>
      </c>
      <c r="I17" s="116">
        <v>197</v>
      </c>
      <c r="J17" s="116">
        <v>196.8</v>
      </c>
      <c r="K17" s="116">
        <v>196.4</v>
      </c>
      <c r="L17" s="116">
        <v>196.5</v>
      </c>
      <c r="M17" s="116">
        <v>197.5</v>
      </c>
      <c r="N17" s="116">
        <v>197.1</v>
      </c>
      <c r="O17" s="116">
        <v>197.5</v>
      </c>
      <c r="P17" s="116">
        <v>198.3</v>
      </c>
      <c r="Q17" s="116">
        <v>198.6</v>
      </c>
      <c r="R17" s="116">
        <v>198.7</v>
      </c>
      <c r="S17" s="116">
        <v>199.7</v>
      </c>
      <c r="T17" s="116">
        <v>200.1</v>
      </c>
      <c r="U17" s="116">
        <v>200.6</v>
      </c>
      <c r="V17" s="116">
        <v>201.1</v>
      </c>
      <c r="W17" s="116">
        <v>201.6</v>
      </c>
      <c r="X17" s="116">
        <v>202.7</v>
      </c>
      <c r="Y17" s="116">
        <v>202.7</v>
      </c>
      <c r="Z17" s="116">
        <v>203.5</v>
      </c>
      <c r="AA17" s="116">
        <v>204.2</v>
      </c>
    </row>
    <row r="18" spans="1:27" x14ac:dyDescent="0.25">
      <c r="A18" s="103" t="s">
        <v>17</v>
      </c>
      <c r="B18" s="104" t="s">
        <v>17</v>
      </c>
      <c r="C18" s="117">
        <f t="shared" si="0"/>
        <v>0.74446882500739242</v>
      </c>
      <c r="D18" s="116">
        <v>157.30000000000001</v>
      </c>
      <c r="E18" s="116">
        <v>157.9</v>
      </c>
      <c r="F18" s="116">
        <v>159.80000000000001</v>
      </c>
      <c r="G18" s="116">
        <v>159.80000000000001</v>
      </c>
      <c r="H18" s="116">
        <v>160.80000000000001</v>
      </c>
      <c r="I18" s="116">
        <v>162.30000000000001</v>
      </c>
      <c r="J18" s="116">
        <v>163.30000000000001</v>
      </c>
      <c r="K18" s="116">
        <v>164.7</v>
      </c>
      <c r="L18" s="116">
        <v>165.7</v>
      </c>
      <c r="M18" s="116">
        <v>167.1</v>
      </c>
      <c r="N18" s="116">
        <v>168.4</v>
      </c>
      <c r="O18" s="116">
        <v>170</v>
      </c>
      <c r="P18" s="116">
        <v>171.6</v>
      </c>
      <c r="Q18" s="116">
        <v>172.7</v>
      </c>
      <c r="R18" s="116">
        <v>173.7</v>
      </c>
      <c r="S18" s="116">
        <v>175</v>
      </c>
      <c r="T18" s="116">
        <v>175.5</v>
      </c>
      <c r="U18" s="116">
        <v>176.7</v>
      </c>
      <c r="V18" s="116">
        <v>177.7</v>
      </c>
      <c r="W18" s="116">
        <v>178.7</v>
      </c>
      <c r="X18" s="116">
        <v>180.3</v>
      </c>
      <c r="Y18" s="116">
        <v>180.2</v>
      </c>
      <c r="Z18" s="116">
        <v>181</v>
      </c>
      <c r="AA18" s="116">
        <v>181.3</v>
      </c>
    </row>
    <row r="19" spans="1:27" x14ac:dyDescent="0.25">
      <c r="A19" s="103" t="s">
        <v>18</v>
      </c>
      <c r="B19" s="104" t="s">
        <v>17</v>
      </c>
      <c r="C19" s="117">
        <f t="shared" si="0"/>
        <v>0.74266386986182431</v>
      </c>
      <c r="D19" s="116">
        <v>140.5</v>
      </c>
      <c r="E19" s="116">
        <v>141.9</v>
      </c>
      <c r="F19" s="116">
        <v>143.6</v>
      </c>
      <c r="G19" s="116">
        <v>143.6</v>
      </c>
      <c r="H19" s="116">
        <v>144.4</v>
      </c>
      <c r="I19" s="116">
        <v>145.30000000000001</v>
      </c>
      <c r="J19" s="116">
        <v>146.69999999999999</v>
      </c>
      <c r="K19" s="116">
        <v>148.5</v>
      </c>
      <c r="L19" s="116">
        <v>150.4</v>
      </c>
      <c r="M19" s="116">
        <v>152.6</v>
      </c>
      <c r="N19" s="116">
        <v>154.5</v>
      </c>
      <c r="O19" s="116">
        <v>155.9</v>
      </c>
      <c r="P19" s="116">
        <v>157.4</v>
      </c>
      <c r="Q19" s="116">
        <v>158.69999999999999</v>
      </c>
      <c r="R19" s="116">
        <v>160</v>
      </c>
      <c r="S19" s="116">
        <v>161.69999999999999</v>
      </c>
      <c r="T19" s="116">
        <v>162.6</v>
      </c>
      <c r="U19" s="116">
        <v>163.5</v>
      </c>
      <c r="V19" s="116">
        <v>164.5</v>
      </c>
      <c r="W19" s="116">
        <v>165.3</v>
      </c>
      <c r="X19" s="116">
        <v>167</v>
      </c>
      <c r="Y19" s="116">
        <v>167</v>
      </c>
      <c r="Z19" s="116">
        <v>167.7</v>
      </c>
      <c r="AA19" s="116">
        <v>168.1</v>
      </c>
    </row>
    <row r="20" spans="1:27" x14ac:dyDescent="0.25">
      <c r="A20" s="103" t="s">
        <v>19</v>
      </c>
      <c r="B20" s="104" t="s">
        <v>17</v>
      </c>
      <c r="C20" s="115">
        <f t="shared" si="0"/>
        <v>0.7450331885548197</v>
      </c>
      <c r="D20" s="116">
        <v>154.80000000000001</v>
      </c>
      <c r="E20" s="116">
        <v>155.5</v>
      </c>
      <c r="F20" s="116">
        <v>157.30000000000001</v>
      </c>
      <c r="G20" s="116">
        <v>157.4</v>
      </c>
      <c r="H20" s="116">
        <v>158.30000000000001</v>
      </c>
      <c r="I20" s="116">
        <v>159.69999999999999</v>
      </c>
      <c r="J20" s="116">
        <v>160.69999999999999</v>
      </c>
      <c r="K20" s="116">
        <v>162.19999999999999</v>
      </c>
      <c r="L20" s="116">
        <v>163.4</v>
      </c>
      <c r="M20" s="116">
        <v>164.9</v>
      </c>
      <c r="N20" s="116">
        <v>166.3</v>
      </c>
      <c r="O20" s="116">
        <v>167.8</v>
      </c>
      <c r="P20" s="116">
        <v>169.4</v>
      </c>
      <c r="Q20" s="116">
        <v>170.6</v>
      </c>
      <c r="R20" s="116">
        <v>171.6</v>
      </c>
      <c r="S20" s="116">
        <v>173</v>
      </c>
      <c r="T20" s="116">
        <v>173.6</v>
      </c>
      <c r="U20" s="116">
        <v>174.7</v>
      </c>
      <c r="V20" s="116">
        <v>175.7</v>
      </c>
      <c r="W20" s="116">
        <v>176.6</v>
      </c>
      <c r="X20" s="116">
        <v>178.2</v>
      </c>
      <c r="Y20" s="116">
        <v>178.2</v>
      </c>
      <c r="Z20" s="116">
        <v>178.9</v>
      </c>
      <c r="AA20" s="116">
        <v>179.3</v>
      </c>
    </row>
    <row r="21" spans="1:27" x14ac:dyDescent="0.25">
      <c r="A21" s="103" t="s">
        <v>20</v>
      </c>
      <c r="B21" s="104" t="s">
        <v>20</v>
      </c>
      <c r="C21" s="115">
        <f t="shared" si="0"/>
        <v>0.74537476212362175</v>
      </c>
      <c r="D21" s="116">
        <v>160.5</v>
      </c>
      <c r="E21" s="116">
        <v>161.5</v>
      </c>
      <c r="F21" s="116">
        <v>162.1</v>
      </c>
      <c r="G21" s="116">
        <v>162.1</v>
      </c>
      <c r="H21" s="116">
        <v>163.6</v>
      </c>
      <c r="I21" s="116">
        <v>164.2</v>
      </c>
      <c r="J21" s="116">
        <v>163.4</v>
      </c>
      <c r="K21" s="116">
        <v>164.5</v>
      </c>
      <c r="L21" s="116">
        <v>165.5</v>
      </c>
      <c r="M21" s="116">
        <v>165.3</v>
      </c>
      <c r="N21" s="116">
        <v>167</v>
      </c>
      <c r="O21" s="116">
        <v>167.5</v>
      </c>
      <c r="P21" s="116">
        <v>166.8</v>
      </c>
      <c r="Q21" s="116">
        <v>167.8</v>
      </c>
      <c r="R21" s="116">
        <v>169</v>
      </c>
      <c r="S21" s="116">
        <v>169.5</v>
      </c>
      <c r="T21" s="116">
        <v>171.2</v>
      </c>
      <c r="U21" s="116">
        <v>171.8</v>
      </c>
      <c r="V21" s="116">
        <v>170.7</v>
      </c>
      <c r="W21" s="116">
        <v>172.1</v>
      </c>
      <c r="X21" s="116">
        <v>173.5</v>
      </c>
      <c r="Y21" s="116">
        <v>173.5</v>
      </c>
      <c r="Z21" s="116">
        <v>175.2</v>
      </c>
      <c r="AA21" s="116">
        <v>175.6</v>
      </c>
    </row>
    <row r="22" spans="1:27" x14ac:dyDescent="0.25">
      <c r="A22" s="103" t="s">
        <v>21</v>
      </c>
      <c r="B22" s="104" t="s">
        <v>21</v>
      </c>
      <c r="C22" s="117">
        <f t="shared" si="0"/>
        <v>0.73490579790722455</v>
      </c>
      <c r="D22" s="116">
        <v>156.1</v>
      </c>
      <c r="E22" s="116">
        <v>157.69999999999999</v>
      </c>
      <c r="F22" s="116">
        <v>160.69999999999999</v>
      </c>
      <c r="G22" s="116">
        <v>160.80000000000001</v>
      </c>
      <c r="H22" s="116">
        <v>162.19999999999999</v>
      </c>
      <c r="I22" s="116">
        <v>161.6</v>
      </c>
      <c r="J22" s="116">
        <v>161.69999999999999</v>
      </c>
      <c r="K22" s="116">
        <v>161.6</v>
      </c>
      <c r="L22" s="116">
        <v>163</v>
      </c>
      <c r="M22" s="116">
        <v>164.5</v>
      </c>
      <c r="N22" s="116">
        <v>170.5</v>
      </c>
      <c r="O22" s="116">
        <v>173.5</v>
      </c>
      <c r="P22" s="116">
        <v>174.9</v>
      </c>
      <c r="Q22" s="116">
        <v>179.5</v>
      </c>
      <c r="R22" s="116">
        <v>178.4</v>
      </c>
      <c r="S22" s="116">
        <v>179.2</v>
      </c>
      <c r="T22" s="116">
        <v>180</v>
      </c>
      <c r="U22" s="116">
        <v>180.3</v>
      </c>
      <c r="V22" s="116">
        <v>180.6</v>
      </c>
      <c r="W22" s="116">
        <v>180.1</v>
      </c>
      <c r="X22" s="116">
        <v>182.8</v>
      </c>
      <c r="Y22" s="116">
        <v>182.6</v>
      </c>
      <c r="Z22" s="116">
        <v>182.1</v>
      </c>
      <c r="AA22" s="116">
        <v>183.4</v>
      </c>
    </row>
    <row r="23" spans="1:27" x14ac:dyDescent="0.25">
      <c r="A23" s="103" t="s">
        <v>22</v>
      </c>
      <c r="B23" s="104" t="s">
        <v>20</v>
      </c>
      <c r="C23" s="117">
        <f t="shared" si="0"/>
        <v>0.74021384719328487</v>
      </c>
      <c r="D23" s="116">
        <v>149.80000000000001</v>
      </c>
      <c r="E23" s="116">
        <v>150.69999999999999</v>
      </c>
      <c r="F23" s="116">
        <v>153.19999999999999</v>
      </c>
      <c r="G23" s="116">
        <v>153.30000000000001</v>
      </c>
      <c r="H23" s="116">
        <v>154.30000000000001</v>
      </c>
      <c r="I23" s="116">
        <v>155.19999999999999</v>
      </c>
      <c r="J23" s="116">
        <v>156</v>
      </c>
      <c r="K23" s="116">
        <v>156.80000000000001</v>
      </c>
      <c r="L23" s="116">
        <v>157.4</v>
      </c>
      <c r="M23" s="116">
        <v>158.6</v>
      </c>
      <c r="N23" s="116">
        <v>159.80000000000001</v>
      </c>
      <c r="O23" s="116">
        <v>161.1</v>
      </c>
      <c r="P23" s="116">
        <v>162.1</v>
      </c>
      <c r="Q23" s="116">
        <v>163.1</v>
      </c>
      <c r="R23" s="116">
        <v>164.2</v>
      </c>
      <c r="S23" s="116">
        <v>165</v>
      </c>
      <c r="T23" s="116">
        <v>166</v>
      </c>
      <c r="U23" s="116">
        <v>166.9</v>
      </c>
      <c r="V23" s="116">
        <v>167.3</v>
      </c>
      <c r="W23" s="116">
        <v>168</v>
      </c>
      <c r="X23" s="116">
        <v>169.2</v>
      </c>
      <c r="Y23" s="116">
        <v>169.2</v>
      </c>
      <c r="Z23" s="116">
        <v>169.6</v>
      </c>
      <c r="AA23" s="116">
        <v>170.1</v>
      </c>
    </row>
    <row r="24" spans="1:27" x14ac:dyDescent="0.25">
      <c r="A24" s="103" t="s">
        <v>23</v>
      </c>
      <c r="B24" s="104" t="s">
        <v>23</v>
      </c>
      <c r="C24" s="117">
        <f t="shared" si="0"/>
        <v>0.73824715516409811</v>
      </c>
      <c r="D24" s="116">
        <v>160.80000000000001</v>
      </c>
      <c r="E24" s="116">
        <v>161.5</v>
      </c>
      <c r="F24" s="116">
        <v>162.80000000000001</v>
      </c>
      <c r="G24" s="116">
        <v>162.80000000000001</v>
      </c>
      <c r="H24" s="116">
        <v>163.5</v>
      </c>
      <c r="I24" s="116">
        <v>164.2</v>
      </c>
      <c r="J24" s="116">
        <v>165.1</v>
      </c>
      <c r="K24" s="116">
        <v>166.1</v>
      </c>
      <c r="L24" s="116">
        <v>167.2</v>
      </c>
      <c r="M24" s="116">
        <v>168.2</v>
      </c>
      <c r="N24" s="116">
        <v>169</v>
      </c>
      <c r="O24" s="116">
        <v>170.1</v>
      </c>
      <c r="P24" s="116">
        <v>170.9</v>
      </c>
      <c r="Q24" s="116">
        <v>171.7</v>
      </c>
      <c r="R24" s="116">
        <v>172.6</v>
      </c>
      <c r="S24" s="116">
        <v>173.8</v>
      </c>
      <c r="T24" s="116">
        <v>174.7</v>
      </c>
      <c r="U24" s="116">
        <v>175.8</v>
      </c>
      <c r="V24" s="116">
        <v>177.2</v>
      </c>
      <c r="W24" s="116">
        <v>178.5</v>
      </c>
      <c r="X24" s="116">
        <v>180.8</v>
      </c>
      <c r="Y24" s="116">
        <v>180.8</v>
      </c>
      <c r="Z24" s="116">
        <v>181.5</v>
      </c>
      <c r="AA24" s="116">
        <v>182.2</v>
      </c>
    </row>
    <row r="25" spans="1:27" x14ac:dyDescent="0.25">
      <c r="A25" s="103" t="s">
        <v>24</v>
      </c>
      <c r="B25" s="104" t="s">
        <v>24</v>
      </c>
      <c r="C25" s="117">
        <f t="shared" si="0"/>
        <v>0.67262540032196005</v>
      </c>
      <c r="D25" s="116">
        <v>147.5</v>
      </c>
      <c r="E25" s="116">
        <v>149.5</v>
      </c>
      <c r="F25" s="116">
        <v>150.4</v>
      </c>
      <c r="G25" s="116">
        <v>150.5</v>
      </c>
      <c r="H25" s="116">
        <v>152.19999999999999</v>
      </c>
      <c r="I25" s="116">
        <v>151.19999999999999</v>
      </c>
      <c r="J25" s="116">
        <v>151.80000000000001</v>
      </c>
      <c r="K25" s="116">
        <v>152.69999999999999</v>
      </c>
      <c r="L25" s="116">
        <v>153.1</v>
      </c>
      <c r="M25" s="116">
        <v>154.19999999999999</v>
      </c>
      <c r="N25" s="116">
        <v>159.30000000000001</v>
      </c>
      <c r="O25" s="116">
        <v>159.4</v>
      </c>
      <c r="P25" s="116">
        <v>157.19999999999999</v>
      </c>
      <c r="Q25" s="116">
        <v>157.4</v>
      </c>
      <c r="R25" s="116">
        <v>157.69999999999999</v>
      </c>
      <c r="S25" s="116">
        <v>158.19999999999999</v>
      </c>
      <c r="T25" s="116">
        <v>158.80000000000001</v>
      </c>
      <c r="U25" s="116">
        <v>158.9</v>
      </c>
      <c r="V25" s="116">
        <v>159.4</v>
      </c>
      <c r="W25" s="116">
        <v>159.5</v>
      </c>
      <c r="X25" s="116">
        <v>159.80000000000001</v>
      </c>
      <c r="Y25" s="116">
        <v>159.80000000000001</v>
      </c>
      <c r="Z25" s="116">
        <v>160.1</v>
      </c>
      <c r="AA25" s="116">
        <v>160.4</v>
      </c>
    </row>
    <row r="26" spans="1:27" x14ac:dyDescent="0.25">
      <c r="A26" s="103" t="s">
        <v>25</v>
      </c>
      <c r="B26" s="104" t="s">
        <v>62</v>
      </c>
      <c r="C26" s="117">
        <f t="shared" si="0"/>
        <v>0.70637191854942938</v>
      </c>
      <c r="D26" s="116">
        <v>150.69999999999999</v>
      </c>
      <c r="E26" s="116">
        <v>151.19999999999999</v>
      </c>
      <c r="F26" s="116">
        <v>153.69999999999999</v>
      </c>
      <c r="G26" s="116">
        <v>153.9</v>
      </c>
      <c r="H26" s="116">
        <v>155.1</v>
      </c>
      <c r="I26" s="116">
        <v>156.69999999999999</v>
      </c>
      <c r="J26" s="116">
        <v>157.6</v>
      </c>
      <c r="K26" s="116">
        <v>158.4</v>
      </c>
      <c r="L26" s="116">
        <v>159.5</v>
      </c>
      <c r="M26" s="116">
        <v>160.80000000000001</v>
      </c>
      <c r="N26" s="116">
        <v>162.19999999999999</v>
      </c>
      <c r="O26" s="116">
        <v>163.19999999999999</v>
      </c>
      <c r="P26" s="116">
        <v>164.1</v>
      </c>
      <c r="Q26" s="116">
        <v>164.6</v>
      </c>
      <c r="R26" s="116">
        <v>165.1</v>
      </c>
      <c r="S26" s="116">
        <v>165.8</v>
      </c>
      <c r="T26" s="116">
        <v>166.3</v>
      </c>
      <c r="U26" s="116">
        <v>166.7</v>
      </c>
      <c r="V26" s="116">
        <v>167.1</v>
      </c>
      <c r="W26" s="116">
        <v>167.8</v>
      </c>
      <c r="X26" s="116">
        <v>168.4</v>
      </c>
      <c r="Y26" s="116">
        <v>168.4</v>
      </c>
      <c r="Z26" s="116">
        <v>168.8</v>
      </c>
      <c r="AA26" s="116">
        <v>169.2</v>
      </c>
    </row>
    <row r="27" spans="1:27" x14ac:dyDescent="0.25">
      <c r="A27" s="103" t="s">
        <v>26</v>
      </c>
      <c r="B27" s="104" t="s">
        <v>26</v>
      </c>
      <c r="C27" s="115">
        <f t="shared" si="0"/>
        <v>0.77580582027595035</v>
      </c>
      <c r="D27" s="116">
        <v>158.1</v>
      </c>
      <c r="E27" s="116">
        <v>160.30000000000001</v>
      </c>
      <c r="F27" s="116">
        <v>160.4</v>
      </c>
      <c r="G27" s="116">
        <v>160.30000000000001</v>
      </c>
      <c r="H27" s="116">
        <v>160.30000000000001</v>
      </c>
      <c r="I27" s="116">
        <v>160.80000000000001</v>
      </c>
      <c r="J27" s="116">
        <v>160.6</v>
      </c>
      <c r="K27" s="116">
        <v>161</v>
      </c>
      <c r="L27" s="116">
        <v>162</v>
      </c>
      <c r="M27" s="116">
        <v>162.69999999999999</v>
      </c>
      <c r="N27" s="116">
        <v>164</v>
      </c>
      <c r="O27" s="116">
        <v>165.2</v>
      </c>
      <c r="P27" s="116">
        <v>166.5</v>
      </c>
      <c r="Q27" s="116">
        <v>169.1</v>
      </c>
      <c r="R27" s="116">
        <v>169.9</v>
      </c>
      <c r="S27" s="116">
        <v>170.9</v>
      </c>
      <c r="T27" s="116">
        <v>171.2</v>
      </c>
      <c r="U27" s="116">
        <v>171.5</v>
      </c>
      <c r="V27" s="116">
        <v>171.8</v>
      </c>
      <c r="W27" s="116">
        <v>171.8</v>
      </c>
      <c r="X27" s="116">
        <v>172.5</v>
      </c>
      <c r="Y27" s="116">
        <v>172.5</v>
      </c>
      <c r="Z27" s="116">
        <v>174.2</v>
      </c>
      <c r="AA27" s="116">
        <v>174.8</v>
      </c>
    </row>
    <row r="28" spans="1:27" x14ac:dyDescent="0.25">
      <c r="A28" s="103" t="s">
        <v>27</v>
      </c>
      <c r="B28" s="104" t="s">
        <v>62</v>
      </c>
      <c r="C28" s="117">
        <f t="shared" si="0"/>
        <v>0.70619956630146941</v>
      </c>
      <c r="D28" s="116">
        <v>158</v>
      </c>
      <c r="E28" s="116">
        <v>159.6</v>
      </c>
      <c r="F28" s="116">
        <v>159.6</v>
      </c>
      <c r="G28" s="116">
        <v>159.6</v>
      </c>
      <c r="H28" s="116">
        <v>160.30000000000001</v>
      </c>
      <c r="I28" s="116">
        <v>161.80000000000001</v>
      </c>
      <c r="J28" s="116">
        <v>162.4</v>
      </c>
      <c r="K28" s="116">
        <v>162.80000000000001</v>
      </c>
      <c r="L28" s="116">
        <v>164.2</v>
      </c>
      <c r="M28" s="116">
        <v>166.8</v>
      </c>
      <c r="N28" s="116">
        <v>168.4</v>
      </c>
      <c r="O28" s="116">
        <v>168.2</v>
      </c>
      <c r="P28" s="116">
        <v>169.2</v>
      </c>
      <c r="Q28" s="116">
        <v>169.8</v>
      </c>
      <c r="R28" s="116">
        <v>171.4</v>
      </c>
      <c r="S28" s="116">
        <v>171.1</v>
      </c>
      <c r="T28" s="116">
        <v>172.3</v>
      </c>
      <c r="U28" s="116">
        <v>173.8</v>
      </c>
      <c r="V28" s="116">
        <v>176</v>
      </c>
      <c r="W28" s="116">
        <v>178.8</v>
      </c>
      <c r="X28" s="116">
        <v>181.4</v>
      </c>
      <c r="Y28" s="116">
        <v>181.5</v>
      </c>
      <c r="Z28" s="116">
        <v>184.4</v>
      </c>
      <c r="AA28" s="116">
        <v>185.6</v>
      </c>
    </row>
    <row r="29" spans="1:27" x14ac:dyDescent="0.25">
      <c r="A29" s="103" t="s">
        <v>28</v>
      </c>
      <c r="B29" s="104" t="s">
        <v>63</v>
      </c>
      <c r="C29" s="117">
        <f t="shared" si="0"/>
        <v>0.73789580773646279</v>
      </c>
      <c r="D29" s="116">
        <v>153.4</v>
      </c>
      <c r="E29" s="116">
        <v>155</v>
      </c>
      <c r="F29" s="116">
        <v>156</v>
      </c>
      <c r="G29" s="116">
        <v>156</v>
      </c>
      <c r="H29" s="116">
        <v>157</v>
      </c>
      <c r="I29" s="116">
        <v>157.30000000000001</v>
      </c>
      <c r="J29" s="116">
        <v>157.80000000000001</v>
      </c>
      <c r="K29" s="116">
        <v>158.6</v>
      </c>
      <c r="L29" s="116">
        <v>159.4</v>
      </c>
      <c r="M29" s="116">
        <v>160.6</v>
      </c>
      <c r="N29" s="116">
        <v>163.1</v>
      </c>
      <c r="O29" s="116">
        <v>163.80000000000001</v>
      </c>
      <c r="P29" s="116">
        <v>163.80000000000001</v>
      </c>
      <c r="Q29" s="116">
        <v>164.7</v>
      </c>
      <c r="R29" s="116">
        <v>165.4</v>
      </c>
      <c r="S29" s="116">
        <v>166.1</v>
      </c>
      <c r="T29" s="116">
        <v>166.8</v>
      </c>
      <c r="U29" s="116">
        <v>167.4</v>
      </c>
      <c r="V29" s="116">
        <v>168.2</v>
      </c>
      <c r="W29" s="116">
        <v>168.9</v>
      </c>
      <c r="X29" s="116">
        <v>170</v>
      </c>
      <c r="Y29" s="116">
        <v>170</v>
      </c>
      <c r="Z29" s="116">
        <v>170.9</v>
      </c>
      <c r="AA29" s="116">
        <v>171.6</v>
      </c>
    </row>
    <row r="30" spans="1:27" ht="15.75" thickBot="1" x14ac:dyDescent="0.3">
      <c r="A30" s="103" t="s">
        <v>29</v>
      </c>
      <c r="B30" s="104" t="s">
        <v>64</v>
      </c>
      <c r="C30" s="115">
        <f t="shared" si="0"/>
        <v>0.74976699091220089</v>
      </c>
      <c r="D30" s="116">
        <v>160.4</v>
      </c>
      <c r="E30" s="116">
        <v>161.80000000000001</v>
      </c>
      <c r="F30" s="116">
        <v>162.30000000000001</v>
      </c>
      <c r="G30" s="116">
        <v>162.30000000000001</v>
      </c>
      <c r="H30" s="116">
        <v>164.6</v>
      </c>
      <c r="I30" s="116">
        <v>165.6</v>
      </c>
      <c r="J30" s="116">
        <v>165.2</v>
      </c>
      <c r="K30" s="116">
        <v>165</v>
      </c>
      <c r="L30" s="116">
        <v>165.5</v>
      </c>
      <c r="M30" s="116">
        <v>166.5</v>
      </c>
      <c r="N30" s="116">
        <v>169.2</v>
      </c>
      <c r="O30" s="116">
        <v>170.8</v>
      </c>
      <c r="P30" s="116">
        <v>171.4</v>
      </c>
      <c r="Q30" s="116">
        <v>172.3</v>
      </c>
      <c r="R30" s="116">
        <v>173.1</v>
      </c>
      <c r="S30" s="116">
        <v>174.1</v>
      </c>
      <c r="T30" s="116">
        <v>175.3</v>
      </c>
      <c r="U30" s="116">
        <v>174.1</v>
      </c>
      <c r="V30" s="116">
        <v>174.1</v>
      </c>
      <c r="W30" s="116">
        <v>174.9</v>
      </c>
      <c r="X30" s="116">
        <v>176.3</v>
      </c>
      <c r="Y30" s="116">
        <v>176.3</v>
      </c>
      <c r="Z30" s="116">
        <v>177.4</v>
      </c>
      <c r="AA30" s="116">
        <v>178.2</v>
      </c>
    </row>
    <row r="31" spans="1:27" x14ac:dyDescent="0.25">
      <c r="A31" s="119" t="s">
        <v>161</v>
      </c>
      <c r="B31" s="119" t="s">
        <v>227</v>
      </c>
      <c r="C31" s="120">
        <f t="shared" si="0"/>
        <v>0.99999999999999978</v>
      </c>
      <c r="D31" s="121">
        <v>78</v>
      </c>
      <c r="E31" s="121">
        <v>80.47</v>
      </c>
      <c r="F31" s="121">
        <v>67.7</v>
      </c>
      <c r="G31" s="121">
        <v>74.25</v>
      </c>
      <c r="H31" s="121">
        <v>66.23</v>
      </c>
      <c r="I31" s="121">
        <v>83.97</v>
      </c>
      <c r="J31" s="121">
        <v>85.8</v>
      </c>
      <c r="K31" s="121">
        <v>74.569999999999993</v>
      </c>
      <c r="L31" s="121">
        <v>77.33</v>
      </c>
      <c r="M31" s="121">
        <v>68.98</v>
      </c>
      <c r="N31" s="121">
        <v>79.400000000000006</v>
      </c>
      <c r="O31" s="121">
        <v>90.7</v>
      </c>
      <c r="P31" s="121">
        <v>79.33</v>
      </c>
      <c r="Q31" s="121">
        <v>84</v>
      </c>
      <c r="R31" s="121">
        <v>74.92</v>
      </c>
      <c r="S31" s="122">
        <v>111</v>
      </c>
      <c r="T31" s="122">
        <v>96</v>
      </c>
      <c r="U31" s="122">
        <v>108</v>
      </c>
      <c r="V31" s="122">
        <v>109</v>
      </c>
      <c r="W31" s="122">
        <v>91</v>
      </c>
      <c r="X31" s="122">
        <v>92</v>
      </c>
      <c r="Y31" s="122">
        <v>95</v>
      </c>
      <c r="Z31" s="122">
        <v>104</v>
      </c>
      <c r="AA31" s="122">
        <v>100</v>
      </c>
    </row>
    <row r="38" ht="15.75" thickBot="1" x14ac:dyDescent="0.3"/>
    <row r="39" ht="15.75" thickBot="1"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31"/>
  <sheetViews>
    <sheetView zoomScale="70" zoomScaleNormal="70" workbookViewId="0">
      <selection activeCell="A30" sqref="A30"/>
    </sheetView>
  </sheetViews>
  <sheetFormatPr defaultRowHeight="15" x14ac:dyDescent="0.25"/>
  <cols>
    <col min="1" max="1" width="33.28515625" bestFit="1" customWidth="1"/>
    <col min="2" max="2" width="27.85546875" bestFit="1" customWidth="1"/>
    <col min="3" max="3" width="14.7109375" customWidth="1"/>
  </cols>
  <sheetData>
    <row r="1" spans="1:18" ht="18.75" x14ac:dyDescent="0.3">
      <c r="A1" s="101" t="s">
        <v>65</v>
      </c>
      <c r="B1" s="101" t="s">
        <v>66</v>
      </c>
      <c r="C1" s="102" t="s">
        <v>159</v>
      </c>
    </row>
    <row r="2" spans="1:18" ht="16.5" x14ac:dyDescent="0.3">
      <c r="A2" s="103" t="s">
        <v>3</v>
      </c>
      <c r="B2" s="104" t="s">
        <v>61</v>
      </c>
      <c r="C2" s="105">
        <v>0.77348553874807546</v>
      </c>
      <c r="F2" s="47" t="s">
        <v>73</v>
      </c>
      <c r="G2" s="9"/>
    </row>
    <row r="3" spans="1:18" x14ac:dyDescent="0.25">
      <c r="A3" s="103" t="s">
        <v>4</v>
      </c>
      <c r="B3" s="104" t="s">
        <v>61</v>
      </c>
      <c r="C3" s="106">
        <v>0.35138101921807108</v>
      </c>
    </row>
    <row r="4" spans="1:18" x14ac:dyDescent="0.25">
      <c r="A4" s="103" t="s">
        <v>5</v>
      </c>
      <c r="B4" s="104" t="s">
        <v>61</v>
      </c>
      <c r="C4" s="106">
        <v>0.26434332387211118</v>
      </c>
      <c r="F4" s="123" t="s">
        <v>166</v>
      </c>
      <c r="G4" s="58"/>
      <c r="H4" s="58"/>
      <c r="I4" s="58"/>
      <c r="J4" s="58"/>
      <c r="K4" s="58"/>
      <c r="L4" s="58"/>
      <c r="M4" s="58"/>
      <c r="N4" s="58"/>
      <c r="O4" s="35"/>
      <c r="P4" s="35"/>
    </row>
    <row r="5" spans="1:18" x14ac:dyDescent="0.25">
      <c r="A5" s="103" t="s">
        <v>6</v>
      </c>
      <c r="B5" s="104" t="s">
        <v>61</v>
      </c>
      <c r="C5" s="105">
        <v>0.75223410312338634</v>
      </c>
    </row>
    <row r="6" spans="1:18" x14ac:dyDescent="0.25">
      <c r="A6" s="103" t="s">
        <v>7</v>
      </c>
      <c r="B6" s="104" t="s">
        <v>61</v>
      </c>
      <c r="C6" s="107">
        <v>-8.1138067173496212E-2</v>
      </c>
    </row>
    <row r="7" spans="1:18" x14ac:dyDescent="0.25">
      <c r="A7" s="103" t="s">
        <v>8</v>
      </c>
      <c r="B7" s="104" t="s">
        <v>61</v>
      </c>
      <c r="C7" s="106">
        <v>0.22074337255627877</v>
      </c>
      <c r="F7" s="123" t="s">
        <v>167</v>
      </c>
      <c r="G7" s="58"/>
      <c r="H7" s="58"/>
      <c r="I7" s="58"/>
      <c r="J7" s="58"/>
      <c r="K7" s="58"/>
      <c r="L7" s="58"/>
      <c r="M7" s="58"/>
      <c r="N7" s="58"/>
      <c r="O7" s="58"/>
      <c r="P7" s="58"/>
      <c r="Q7" s="58"/>
      <c r="R7" s="58"/>
    </row>
    <row r="8" spans="1:18" x14ac:dyDescent="0.25">
      <c r="A8" s="103" t="s">
        <v>9</v>
      </c>
      <c r="B8" s="104" t="s">
        <v>61</v>
      </c>
      <c r="C8" s="107">
        <v>-3.1218759070324457E-2</v>
      </c>
      <c r="L8" s="35"/>
      <c r="M8" s="35"/>
      <c r="N8" s="35"/>
      <c r="O8" s="35"/>
      <c r="P8" s="35"/>
    </row>
    <row r="9" spans="1:18" x14ac:dyDescent="0.25">
      <c r="A9" s="103" t="s">
        <v>10</v>
      </c>
      <c r="B9" s="104" t="s">
        <v>61</v>
      </c>
      <c r="C9" s="105">
        <v>0.74723113298386934</v>
      </c>
    </row>
    <row r="10" spans="1:18" x14ac:dyDescent="0.25">
      <c r="A10" s="103" t="s">
        <v>11</v>
      </c>
      <c r="B10" s="104" t="s">
        <v>61</v>
      </c>
      <c r="C10" s="106">
        <v>0.52450650770131091</v>
      </c>
    </row>
    <row r="11" spans="1:18" x14ac:dyDescent="0.25">
      <c r="A11" s="103" t="s">
        <v>12</v>
      </c>
      <c r="B11" s="104" t="s">
        <v>61</v>
      </c>
      <c r="C11" s="105">
        <v>0.77572096777497868</v>
      </c>
      <c r="F11" s="123" t="s">
        <v>168</v>
      </c>
      <c r="G11" s="58"/>
      <c r="H11" s="58"/>
      <c r="I11" s="58"/>
      <c r="J11" s="58"/>
      <c r="K11" s="58"/>
      <c r="L11" s="58"/>
      <c r="M11" s="58"/>
    </row>
    <row r="12" spans="1:18" x14ac:dyDescent="0.25">
      <c r="A12" s="103" t="s">
        <v>13</v>
      </c>
      <c r="B12" s="104" t="s">
        <v>62</v>
      </c>
      <c r="C12" s="106">
        <v>0.73860250696508933</v>
      </c>
    </row>
    <row r="13" spans="1:18" x14ac:dyDescent="0.25">
      <c r="A13" s="103" t="s">
        <v>14</v>
      </c>
      <c r="B13" s="104" t="s">
        <v>61</v>
      </c>
      <c r="C13" s="105">
        <v>0.75582006788303002</v>
      </c>
    </row>
    <row r="14" spans="1:18" x14ac:dyDescent="0.25">
      <c r="A14" s="103" t="s">
        <v>15</v>
      </c>
      <c r="B14" s="104" t="s">
        <v>61</v>
      </c>
      <c r="C14" s="106">
        <v>0.74321790939102272</v>
      </c>
    </row>
    <row r="15" spans="1:18" x14ac:dyDescent="0.25">
      <c r="A15" s="103" t="s">
        <v>16</v>
      </c>
      <c r="B15" s="104" t="s">
        <v>62</v>
      </c>
      <c r="C15" s="106">
        <v>0.73155000216999377</v>
      </c>
    </row>
    <row r="16" spans="1:18" x14ac:dyDescent="0.25">
      <c r="A16" s="103" t="s">
        <v>17</v>
      </c>
      <c r="B16" s="104" t="s">
        <v>17</v>
      </c>
      <c r="C16" s="106">
        <v>0.74446882500739242</v>
      </c>
    </row>
    <row r="17" spans="1:3" x14ac:dyDescent="0.25">
      <c r="A17" s="103" t="s">
        <v>18</v>
      </c>
      <c r="B17" s="104" t="s">
        <v>17</v>
      </c>
      <c r="C17" s="106">
        <v>0.74266386986182431</v>
      </c>
    </row>
    <row r="18" spans="1:3" x14ac:dyDescent="0.25">
      <c r="A18" s="103" t="s">
        <v>19</v>
      </c>
      <c r="B18" s="104" t="s">
        <v>17</v>
      </c>
      <c r="C18" s="105">
        <v>0.7450331885548197</v>
      </c>
    </row>
    <row r="19" spans="1:3" x14ac:dyDescent="0.25">
      <c r="A19" s="103" t="s">
        <v>20</v>
      </c>
      <c r="B19" s="104" t="s">
        <v>20</v>
      </c>
      <c r="C19" s="105">
        <v>0.74537476212362175</v>
      </c>
    </row>
    <row r="20" spans="1:3" x14ac:dyDescent="0.25">
      <c r="A20" s="103" t="s">
        <v>21</v>
      </c>
      <c r="B20" s="104" t="s">
        <v>21</v>
      </c>
      <c r="C20" s="106">
        <v>0.73490579790722455</v>
      </c>
    </row>
    <row r="21" spans="1:3" x14ac:dyDescent="0.25">
      <c r="A21" s="103" t="s">
        <v>22</v>
      </c>
      <c r="B21" s="104" t="s">
        <v>20</v>
      </c>
      <c r="C21" s="106">
        <v>0.74021384719328487</v>
      </c>
    </row>
    <row r="22" spans="1:3" x14ac:dyDescent="0.25">
      <c r="A22" s="103" t="s">
        <v>23</v>
      </c>
      <c r="B22" s="104" t="s">
        <v>23</v>
      </c>
      <c r="C22" s="106">
        <v>0.73824715516409811</v>
      </c>
    </row>
    <row r="23" spans="1:3" x14ac:dyDescent="0.25">
      <c r="A23" s="103" t="s">
        <v>24</v>
      </c>
      <c r="B23" s="104" t="s">
        <v>24</v>
      </c>
      <c r="C23" s="106">
        <v>0.67262540032196005</v>
      </c>
    </row>
    <row r="24" spans="1:3" x14ac:dyDescent="0.25">
      <c r="A24" s="103" t="s">
        <v>25</v>
      </c>
      <c r="B24" s="104" t="s">
        <v>62</v>
      </c>
      <c r="C24" s="106">
        <v>0.70637191854942938</v>
      </c>
    </row>
    <row r="25" spans="1:3" x14ac:dyDescent="0.25">
      <c r="A25" s="103" t="s">
        <v>26</v>
      </c>
      <c r="B25" s="104" t="s">
        <v>26</v>
      </c>
      <c r="C25" s="105">
        <v>0.77580582027595035</v>
      </c>
    </row>
    <row r="26" spans="1:3" x14ac:dyDescent="0.25">
      <c r="A26" s="103" t="s">
        <v>27</v>
      </c>
      <c r="B26" s="104" t="s">
        <v>62</v>
      </c>
      <c r="C26" s="106">
        <v>0.70619956630146941</v>
      </c>
    </row>
    <row r="27" spans="1:3" x14ac:dyDescent="0.25">
      <c r="A27" s="103" t="s">
        <v>28</v>
      </c>
      <c r="B27" s="104" t="s">
        <v>63</v>
      </c>
      <c r="C27" s="106">
        <v>0.73789580773646279</v>
      </c>
    </row>
    <row r="28" spans="1:3" x14ac:dyDescent="0.25">
      <c r="A28" s="103" t="s">
        <v>29</v>
      </c>
      <c r="B28" s="104" t="s">
        <v>64</v>
      </c>
      <c r="C28" s="105">
        <v>0.74976699091220089</v>
      </c>
    </row>
    <row r="29" spans="1:3" x14ac:dyDescent="0.25">
      <c r="A29" s="108" t="s">
        <v>228</v>
      </c>
      <c r="B29" s="108" t="s">
        <v>227</v>
      </c>
      <c r="C29" s="109">
        <v>0.99999999999999978</v>
      </c>
    </row>
    <row r="31" spans="1:3" x14ac:dyDescent="0.25">
      <c r="C31"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73"/>
  <sheetViews>
    <sheetView zoomScale="90" zoomScaleNormal="90" workbookViewId="0">
      <pane ySplit="1" topLeftCell="A2" activePane="bottomLeft" state="frozen"/>
      <selection pane="bottomLeft" activeCell="A2" sqref="A2"/>
    </sheetView>
  </sheetViews>
  <sheetFormatPr defaultRowHeight="15" x14ac:dyDescent="0.25"/>
  <cols>
    <col min="1" max="1" width="13.85546875" customWidth="1"/>
    <col min="3" max="3" width="10" customWidth="1"/>
    <col min="4" max="4" width="21.5703125" customWidth="1"/>
    <col min="5" max="5" width="15.42578125" customWidth="1"/>
    <col min="6" max="6" width="6.28515625" customWidth="1"/>
    <col min="7" max="7" width="19.140625" customWidth="1"/>
    <col min="8" max="8" width="13.85546875" customWidth="1"/>
    <col min="9" max="9" width="8.5703125" customWidth="1"/>
    <col min="10" max="10" width="13.28515625" customWidth="1"/>
    <col min="11" max="11" width="21" customWidth="1"/>
    <col min="12" max="12" width="25.28515625" customWidth="1"/>
    <col min="14" max="14" width="24.7109375" customWidth="1"/>
    <col min="15" max="15" width="34.85546875" customWidth="1"/>
    <col min="16" max="16" width="21" customWidth="1"/>
    <col min="17" max="17" width="27.85546875" customWidth="1"/>
    <col min="18" max="18" width="10.5703125" customWidth="1"/>
    <col min="19" max="19" width="11.85546875" customWidth="1"/>
    <col min="20" max="20" width="23.28515625" customWidth="1"/>
    <col min="21" max="21" width="10.7109375" customWidth="1"/>
    <col min="22" max="22" width="15.140625" customWidth="1"/>
    <col min="23" max="23" width="29.7109375" customWidth="1"/>
    <col min="25" max="25" width="29.7109375" customWidth="1"/>
    <col min="26" max="26" width="27.5703125" customWidth="1"/>
    <col min="27" max="27" width="12.140625" customWidth="1"/>
    <col min="28" max="28" width="25.5703125" customWidth="1"/>
    <col min="29" max="29" width="15.5703125" customWidth="1"/>
    <col min="30" max="30" width="15.85546875" customWidth="1"/>
  </cols>
  <sheetData>
    <row r="1" spans="1:30"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row>
    <row r="2" spans="1:30" x14ac:dyDescent="0.25">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25">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25">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25">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25">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25">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25">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25">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25">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25">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25">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25">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25">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25">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25">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25">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25">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25">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25">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25">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25">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25">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25">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25">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25">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25">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25">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25">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25">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25">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25">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25">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25">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25">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25">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25">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25">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25">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25">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25">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25">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25">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25">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25">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25">
      <c r="A46" t="s">
        <v>34</v>
      </c>
      <c r="B46">
        <v>2014</v>
      </c>
      <c r="C46" t="s">
        <v>36</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25">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25">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25">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25">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25">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25">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25">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25">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25">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25">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25">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25">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25">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25">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25">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25">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25">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25">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25">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25">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25">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25">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25">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25">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25">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25">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25">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25">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25">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25">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25">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25">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25">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25">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25">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25">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25">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25">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25">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25">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25">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25">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25">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25">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25">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25">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25">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25">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25">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25">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25">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25">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25">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25">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25">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25">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25">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25">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25">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25">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25">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25">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25">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25">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25">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25">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25">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25">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25">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25">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25">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25">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25">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25">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25">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25">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25">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25">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25">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25">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25">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25">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25">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25">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25">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25">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25">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25">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25">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25">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25">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25">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25">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25">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25">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25">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25">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25">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25">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25">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25">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25">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25">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25">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25">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25">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25">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25">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25">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25">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25">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25">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25">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25">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25">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25">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25">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25">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25">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25">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25">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25">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25">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25">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25">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25">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25">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25">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25">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25">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25">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25">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25">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25">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25">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25">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25">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25">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25">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25">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25">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25">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25">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25">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25">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25">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25">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25">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25">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25">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25">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25">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25">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25">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25">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25">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25">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25">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25">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25">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25">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25">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25">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25">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25">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25">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25">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25">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25">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25">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25">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25">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25">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25">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25">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25">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25">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25">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25">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25">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25">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25">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25">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25">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25">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25">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25">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25">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25">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25">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25">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25">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25">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25">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25">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25">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25">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25">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25">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25">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25">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25">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25">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25">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25">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25">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25">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25">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25">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25">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25">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25">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25">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25">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25">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25">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25">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25">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25">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25">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25">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25">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25">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25">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25">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25">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25">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25">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25">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25">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25">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25">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25">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25">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25">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25">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25">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25">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25">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25">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25">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25">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25">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25">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25">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25">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25">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47</v>
      </c>
      <c r="V293">
        <v>156</v>
      </c>
      <c r="W293">
        <v>154.80000000000001</v>
      </c>
      <c r="X293">
        <v>164.6</v>
      </c>
      <c r="Y293">
        <v>151.30000000000001</v>
      </c>
      <c r="Z293">
        <v>157.80000000000001</v>
      </c>
      <c r="AA293">
        <v>163.80000000000001</v>
      </c>
      <c r="AB293">
        <v>153.1</v>
      </c>
      <c r="AC293">
        <v>157.30000000000001</v>
      </c>
      <c r="AD293">
        <v>156.69999999999999</v>
      </c>
    </row>
    <row r="294" spans="1:30" x14ac:dyDescent="0.25">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25">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25">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47</v>
      </c>
      <c r="V296">
        <v>156</v>
      </c>
      <c r="W296">
        <v>155.5</v>
      </c>
      <c r="X296">
        <v>165.3</v>
      </c>
      <c r="Y296">
        <v>151.69999999999999</v>
      </c>
      <c r="Z296">
        <v>158.6</v>
      </c>
      <c r="AA296">
        <v>164.1</v>
      </c>
      <c r="AB296">
        <v>154.6</v>
      </c>
      <c r="AC296">
        <v>158</v>
      </c>
      <c r="AD296">
        <v>157.6</v>
      </c>
    </row>
    <row r="297" spans="1:30" x14ac:dyDescent="0.25">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25">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25">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25">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25">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25">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25">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25">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25">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25">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25">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25">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25">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25">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25">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25">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25">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25">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25">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25">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25">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25">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25">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25">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25">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25">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25">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25">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25">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25">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25">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25">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25">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25">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25">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25">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25">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25">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25">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25">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25">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25">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25">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25">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25">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25">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25">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25">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25">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25">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25">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25">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25">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25">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25">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25">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25">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25">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25">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25">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25">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25">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25">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25">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25">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25">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25">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25">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25">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25">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25">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25">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47</v>
      </c>
      <c r="V368">
        <v>181.5</v>
      </c>
      <c r="W368">
        <v>179.1</v>
      </c>
      <c r="X368">
        <v>187.2</v>
      </c>
      <c r="Y368">
        <v>169.4</v>
      </c>
      <c r="Z368">
        <v>173.2</v>
      </c>
      <c r="AA368">
        <v>179.4</v>
      </c>
      <c r="AB368">
        <v>183.8</v>
      </c>
      <c r="AC368">
        <v>178.9</v>
      </c>
      <c r="AD368">
        <v>178.8</v>
      </c>
    </row>
    <row r="369" spans="1:30" x14ac:dyDescent="0.25">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25">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25">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47</v>
      </c>
      <c r="V371">
        <v>182.5</v>
      </c>
      <c r="W371">
        <v>179.8</v>
      </c>
      <c r="X371">
        <v>187.8</v>
      </c>
      <c r="Y371">
        <v>169.7</v>
      </c>
      <c r="Z371">
        <v>173.8</v>
      </c>
      <c r="AA371">
        <v>180.3</v>
      </c>
      <c r="AB371">
        <v>184.9</v>
      </c>
      <c r="AC371">
        <v>179.5</v>
      </c>
      <c r="AD371">
        <v>179.8</v>
      </c>
    </row>
    <row r="372" spans="1:30" x14ac:dyDescent="0.25">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25">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autoFilter ref="A1:AD373"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9"/>
  <sheetViews>
    <sheetView zoomScale="87" zoomScaleNormal="87" workbookViewId="0">
      <selection activeCell="D27" sqref="D27"/>
    </sheetView>
  </sheetViews>
  <sheetFormatPr defaultRowHeight="15" x14ac:dyDescent="0.25"/>
  <cols>
    <col min="1" max="1" width="4.7109375" customWidth="1"/>
    <col min="2" max="2" width="14.140625" customWidth="1"/>
    <col min="3" max="3" width="24.7109375" customWidth="1"/>
    <col min="4" max="4" width="11.42578125" customWidth="1"/>
    <col min="6" max="6" width="9.7109375" customWidth="1"/>
    <col min="8" max="8" width="10.85546875" customWidth="1"/>
    <col min="10" max="10" width="16.28515625" customWidth="1"/>
    <col min="11" max="11" width="12" customWidth="1"/>
    <col min="12" max="12" width="10.42578125" customWidth="1"/>
    <col min="13" max="13" width="11.7109375" customWidth="1"/>
  </cols>
  <sheetData>
    <row r="1" spans="1:15" x14ac:dyDescent="0.25">
      <c r="A1" s="4" t="s">
        <v>50</v>
      </c>
      <c r="F1" s="49" t="s">
        <v>89</v>
      </c>
      <c r="O1" s="49" t="s">
        <v>91</v>
      </c>
    </row>
    <row r="2" spans="1:15" x14ac:dyDescent="0.25">
      <c r="A2" s="1"/>
      <c r="B2" s="7" t="s">
        <v>60</v>
      </c>
      <c r="C2" s="19">
        <v>45047</v>
      </c>
      <c r="E2" t="s">
        <v>88</v>
      </c>
      <c r="F2" t="s">
        <v>47</v>
      </c>
      <c r="G2" t="s">
        <v>153</v>
      </c>
      <c r="O2" t="s">
        <v>92</v>
      </c>
    </row>
    <row r="3" spans="1:15" x14ac:dyDescent="0.25">
      <c r="B3" s="7" t="s">
        <v>59</v>
      </c>
      <c r="C3" s="12" t="s">
        <v>69</v>
      </c>
      <c r="E3" t="s">
        <v>90</v>
      </c>
      <c r="F3" t="s">
        <v>47</v>
      </c>
      <c r="G3" t="s">
        <v>114</v>
      </c>
      <c r="M3" t="s">
        <v>94</v>
      </c>
      <c r="O3" t="s">
        <v>93</v>
      </c>
    </row>
    <row r="4" spans="1:15" x14ac:dyDescent="0.25">
      <c r="B4" s="7" t="s">
        <v>58</v>
      </c>
      <c r="C4" s="12" t="s">
        <v>68</v>
      </c>
    </row>
    <row r="5" spans="1:15" x14ac:dyDescent="0.25">
      <c r="B5" s="7" t="s">
        <v>96</v>
      </c>
    </row>
    <row r="8" spans="1:15" x14ac:dyDescent="0.25">
      <c r="A8" s="50" t="s">
        <v>51</v>
      </c>
      <c r="B8" s="7" t="s">
        <v>60</v>
      </c>
      <c r="C8" t="s">
        <v>97</v>
      </c>
      <c r="F8" s="49" t="s">
        <v>109</v>
      </c>
      <c r="O8" s="49" t="s">
        <v>112</v>
      </c>
    </row>
    <row r="9" spans="1:15" x14ac:dyDescent="0.25">
      <c r="B9" s="7" t="s">
        <v>59</v>
      </c>
      <c r="C9" t="s">
        <v>181</v>
      </c>
      <c r="E9" t="s">
        <v>105</v>
      </c>
      <c r="F9" t="s">
        <v>47</v>
      </c>
      <c r="G9" t="s">
        <v>108</v>
      </c>
      <c r="O9" t="s">
        <v>113</v>
      </c>
    </row>
    <row r="10" spans="1:15" x14ac:dyDescent="0.25">
      <c r="B10" s="7" t="s">
        <v>58</v>
      </c>
      <c r="E10" t="s">
        <v>106</v>
      </c>
      <c r="F10" t="s">
        <v>47</v>
      </c>
      <c r="G10" t="s">
        <v>110</v>
      </c>
      <c r="M10" t="s">
        <v>94</v>
      </c>
      <c r="O10" t="s">
        <v>93</v>
      </c>
    </row>
    <row r="11" spans="1:15" x14ac:dyDescent="0.25">
      <c r="B11" s="7" t="s">
        <v>96</v>
      </c>
      <c r="C11" t="s">
        <v>95</v>
      </c>
      <c r="E11" t="s">
        <v>107</v>
      </c>
      <c r="F11" t="s">
        <v>47</v>
      </c>
      <c r="G11" t="s">
        <v>111</v>
      </c>
    </row>
    <row r="14" spans="1:15" x14ac:dyDescent="0.25">
      <c r="A14" s="50" t="s">
        <v>52</v>
      </c>
      <c r="B14" s="7" t="s">
        <v>60</v>
      </c>
      <c r="C14" t="s">
        <v>115</v>
      </c>
      <c r="F14" s="49" t="s">
        <v>129</v>
      </c>
      <c r="O14" s="49" t="s">
        <v>130</v>
      </c>
    </row>
    <row r="15" spans="1:15" x14ac:dyDescent="0.25">
      <c r="B15" s="7" t="s">
        <v>59</v>
      </c>
      <c r="C15" t="s">
        <v>116</v>
      </c>
      <c r="E15" t="s">
        <v>134</v>
      </c>
      <c r="F15" s="86" t="s">
        <v>118</v>
      </c>
      <c r="G15" t="s">
        <v>137</v>
      </c>
      <c r="N15" t="s">
        <v>138</v>
      </c>
    </row>
    <row r="16" spans="1:15" x14ac:dyDescent="0.25">
      <c r="B16" s="7" t="s">
        <v>58</v>
      </c>
      <c r="C16" t="s">
        <v>47</v>
      </c>
      <c r="E16" t="s">
        <v>133</v>
      </c>
      <c r="F16" s="86" t="s">
        <v>131</v>
      </c>
      <c r="G16" t="s">
        <v>135</v>
      </c>
      <c r="N16" t="s">
        <v>139</v>
      </c>
    </row>
    <row r="17" spans="1:15" x14ac:dyDescent="0.25">
      <c r="B17" s="7" t="s">
        <v>96</v>
      </c>
      <c r="C17" t="s">
        <v>117</v>
      </c>
      <c r="E17" t="s">
        <v>132</v>
      </c>
      <c r="F17" s="86" t="s">
        <v>119</v>
      </c>
      <c r="G17" t="s">
        <v>136</v>
      </c>
      <c r="M17" t="s">
        <v>94</v>
      </c>
      <c r="O17" t="s">
        <v>93</v>
      </c>
    </row>
    <row r="18" spans="1:15" x14ac:dyDescent="0.25">
      <c r="B18" s="7"/>
      <c r="F18" s="35"/>
    </row>
    <row r="20" spans="1:15" x14ac:dyDescent="0.25">
      <c r="F20" s="97" t="s">
        <v>149</v>
      </c>
      <c r="O20" s="49" t="s">
        <v>150</v>
      </c>
    </row>
    <row r="21" spans="1:15" x14ac:dyDescent="0.25">
      <c r="A21" s="50" t="s">
        <v>53</v>
      </c>
      <c r="B21" s="7" t="s">
        <v>60</v>
      </c>
      <c r="C21" t="s">
        <v>140</v>
      </c>
      <c r="E21" t="s">
        <v>152</v>
      </c>
      <c r="F21" t="s">
        <v>154</v>
      </c>
    </row>
    <row r="22" spans="1:15" x14ac:dyDescent="0.25">
      <c r="B22" s="7" t="s">
        <v>59</v>
      </c>
      <c r="C22" s="8">
        <v>43891</v>
      </c>
      <c r="O22" t="s">
        <v>151</v>
      </c>
    </row>
    <row r="23" spans="1:15" x14ac:dyDescent="0.25">
      <c r="B23" s="7" t="s">
        <v>58</v>
      </c>
      <c r="C23" t="s">
        <v>47</v>
      </c>
      <c r="M23" t="s">
        <v>94</v>
      </c>
      <c r="O23" t="s">
        <v>93</v>
      </c>
    </row>
    <row r="24" spans="1:15" x14ac:dyDescent="0.25">
      <c r="B24" s="7" t="s">
        <v>96</v>
      </c>
      <c r="C24" t="s">
        <v>148</v>
      </c>
    </row>
    <row r="25" spans="1:15" x14ac:dyDescent="0.25">
      <c r="F25" s="97" t="s">
        <v>157</v>
      </c>
      <c r="O25" s="99"/>
    </row>
    <row r="26" spans="1:15" x14ac:dyDescent="0.25">
      <c r="A26" s="50" t="s">
        <v>54</v>
      </c>
      <c r="B26" s="7" t="s">
        <v>60</v>
      </c>
      <c r="C26" t="s">
        <v>156</v>
      </c>
      <c r="E26" t="s">
        <v>163</v>
      </c>
    </row>
    <row r="27" spans="1:15" x14ac:dyDescent="0.25">
      <c r="B27" s="7" t="s">
        <v>59</v>
      </c>
      <c r="C27" s="8" t="s">
        <v>155</v>
      </c>
      <c r="E27" s="100" t="s">
        <v>162</v>
      </c>
    </row>
    <row r="28" spans="1:15" x14ac:dyDescent="0.25">
      <c r="B28" s="7" t="s">
        <v>58</v>
      </c>
      <c r="C28" t="s">
        <v>47</v>
      </c>
    </row>
    <row r="29" spans="1:15" x14ac:dyDescent="0.25">
      <c r="B29" s="7" t="s">
        <v>96</v>
      </c>
      <c r="C29" t="s">
        <v>164</v>
      </c>
      <c r="E29" t="s">
        <v>165</v>
      </c>
      <c r="K29" s="49" t="s">
        <v>158</v>
      </c>
      <c r="L29" t="s">
        <v>93</v>
      </c>
    </row>
  </sheetData>
  <hyperlinks>
    <hyperlink ref="E27"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06AE-6C78-4971-9B97-68C305DFD4DE}">
  <dimension ref="A1:Z101"/>
  <sheetViews>
    <sheetView topLeftCell="A62" zoomScale="90" zoomScaleNormal="90" workbookViewId="0">
      <selection activeCell="C62" sqref="C62"/>
    </sheetView>
  </sheetViews>
  <sheetFormatPr defaultRowHeight="15" x14ac:dyDescent="0.25"/>
  <sheetData>
    <row r="1" spans="1:26" x14ac:dyDescent="0.25">
      <c r="A1" s="133" t="s">
        <v>50</v>
      </c>
      <c r="C1" t="s">
        <v>193</v>
      </c>
    </row>
    <row r="2" spans="1:26" x14ac:dyDescent="0.25">
      <c r="C2" t="s">
        <v>194</v>
      </c>
    </row>
    <row r="3" spans="1:26" x14ac:dyDescent="0.25">
      <c r="C3" t="s">
        <v>195</v>
      </c>
    </row>
    <row r="4" spans="1:26" x14ac:dyDescent="0.25">
      <c r="C4" t="s">
        <v>196</v>
      </c>
    </row>
    <row r="5" spans="1:26" x14ac:dyDescent="0.25">
      <c r="C5" t="s">
        <v>197</v>
      </c>
    </row>
    <row r="6" spans="1:26" x14ac:dyDescent="0.25">
      <c r="B6" s="129" t="s">
        <v>175</v>
      </c>
      <c r="C6" s="129"/>
      <c r="D6" s="129"/>
      <c r="E6" s="129" t="s">
        <v>198</v>
      </c>
      <c r="F6" s="129"/>
      <c r="G6" s="129"/>
      <c r="H6" s="129"/>
      <c r="I6" s="129"/>
      <c r="J6" s="129"/>
      <c r="K6" s="129"/>
      <c r="L6" s="129"/>
      <c r="M6" s="129"/>
      <c r="N6" s="129"/>
      <c r="O6" s="129"/>
      <c r="P6" s="129"/>
      <c r="Q6" s="129"/>
      <c r="R6" s="129"/>
      <c r="S6" s="129"/>
      <c r="T6" s="129"/>
      <c r="U6" s="129"/>
      <c r="V6" s="129"/>
      <c r="W6" s="129"/>
      <c r="X6" s="129"/>
      <c r="Y6" s="129"/>
      <c r="Z6" s="129"/>
    </row>
    <row r="8" spans="1:26" x14ac:dyDescent="0.25">
      <c r="B8" s="130" t="s">
        <v>170</v>
      </c>
      <c r="C8" s="58" t="s">
        <v>171</v>
      </c>
      <c r="D8" s="58"/>
      <c r="E8" s="58"/>
      <c r="F8" s="58"/>
      <c r="G8" s="58"/>
      <c r="H8" s="58"/>
      <c r="I8" s="58"/>
      <c r="J8" s="58"/>
      <c r="K8" s="58"/>
    </row>
    <row r="9" spans="1:26" x14ac:dyDescent="0.25">
      <c r="B9" s="35"/>
      <c r="C9" s="58" t="s">
        <v>172</v>
      </c>
      <c r="D9" s="58"/>
      <c r="E9" s="58"/>
      <c r="F9" s="58"/>
      <c r="G9" s="58"/>
      <c r="H9" s="58"/>
      <c r="I9" s="58"/>
      <c r="J9" s="58"/>
      <c r="K9" s="58"/>
    </row>
    <row r="11" spans="1:26" x14ac:dyDescent="0.25">
      <c r="C11" s="58" t="s">
        <v>199</v>
      </c>
      <c r="D11" s="58"/>
      <c r="E11" s="58"/>
      <c r="F11" s="58"/>
      <c r="G11" s="58"/>
      <c r="H11" s="58"/>
      <c r="I11" s="58"/>
      <c r="J11" s="58"/>
      <c r="K11" s="58"/>
      <c r="L11" s="58"/>
      <c r="M11" s="58"/>
    </row>
    <row r="12" spans="1:26" x14ac:dyDescent="0.25">
      <c r="D12" s="58" t="s">
        <v>200</v>
      </c>
      <c r="E12" s="58"/>
      <c r="F12" s="58"/>
    </row>
    <row r="14" spans="1:26" x14ac:dyDescent="0.25">
      <c r="C14" s="58" t="s">
        <v>201</v>
      </c>
      <c r="D14" s="58"/>
      <c r="E14" s="58"/>
      <c r="F14" s="58"/>
      <c r="G14" s="58"/>
      <c r="H14" s="58"/>
      <c r="I14" s="58"/>
    </row>
    <row r="15" spans="1:26" x14ac:dyDescent="0.25">
      <c r="C15" s="58" t="s">
        <v>173</v>
      </c>
      <c r="D15" s="58"/>
      <c r="E15" s="58"/>
      <c r="F15" s="58"/>
    </row>
    <row r="17" spans="1:7" x14ac:dyDescent="0.25">
      <c r="B17" s="129" t="s">
        <v>174</v>
      </c>
      <c r="C17" s="129"/>
      <c r="D17" s="129"/>
      <c r="E17" s="129"/>
      <c r="F17" s="129"/>
      <c r="G17" s="129"/>
    </row>
    <row r="20" spans="1:7" x14ac:dyDescent="0.25">
      <c r="B20" t="s">
        <v>202</v>
      </c>
    </row>
    <row r="21" spans="1:7" x14ac:dyDescent="0.25">
      <c r="C21" t="s">
        <v>203</v>
      </c>
    </row>
    <row r="31" spans="1:7" x14ac:dyDescent="0.25">
      <c r="A31" s="133" t="s">
        <v>51</v>
      </c>
      <c r="C31" s="58" t="s">
        <v>178</v>
      </c>
      <c r="D31" s="58"/>
      <c r="E31" s="58"/>
      <c r="F31" s="58"/>
    </row>
    <row r="32" spans="1:7" x14ac:dyDescent="0.25">
      <c r="C32" s="58" t="s">
        <v>179</v>
      </c>
      <c r="D32" s="58"/>
      <c r="E32" s="58"/>
      <c r="F32" s="58"/>
    </row>
    <row r="33" spans="3:23" x14ac:dyDescent="0.25">
      <c r="C33" t="s">
        <v>180</v>
      </c>
    </row>
    <row r="34" spans="3:23" x14ac:dyDescent="0.25">
      <c r="C34" t="s">
        <v>204</v>
      </c>
    </row>
    <row r="35" spans="3:23" x14ac:dyDescent="0.25">
      <c r="C35" t="s">
        <v>205</v>
      </c>
    </row>
    <row r="36" spans="3:23" x14ac:dyDescent="0.25">
      <c r="C36" t="s">
        <v>206</v>
      </c>
    </row>
    <row r="37" spans="3:23" x14ac:dyDescent="0.25">
      <c r="C37" s="134" t="s">
        <v>182</v>
      </c>
    </row>
    <row r="38" spans="3:23" x14ac:dyDescent="0.25">
      <c r="C38" t="s">
        <v>207</v>
      </c>
    </row>
    <row r="39" spans="3:23" x14ac:dyDescent="0.25">
      <c r="C39" s="129" t="s">
        <v>208</v>
      </c>
      <c r="D39" s="129"/>
      <c r="E39" s="129"/>
      <c r="F39" s="129"/>
      <c r="G39" s="129"/>
      <c r="H39" s="129" t="s">
        <v>209</v>
      </c>
      <c r="I39" s="129"/>
      <c r="J39" s="129"/>
      <c r="K39" s="129"/>
      <c r="L39" s="129"/>
      <c r="M39" s="129"/>
      <c r="N39" s="129"/>
      <c r="O39" s="129"/>
    </row>
    <row r="40" spans="3:23" x14ac:dyDescent="0.25">
      <c r="H40" s="129" t="s">
        <v>210</v>
      </c>
      <c r="I40" s="129"/>
      <c r="J40" s="129"/>
      <c r="K40" s="129"/>
      <c r="L40" s="129"/>
      <c r="M40" s="129"/>
      <c r="N40" s="129"/>
      <c r="O40" s="129"/>
      <c r="P40" s="129"/>
    </row>
    <row r="41" spans="3:23" x14ac:dyDescent="0.25">
      <c r="H41" s="129" t="s">
        <v>183</v>
      </c>
      <c r="I41" s="129"/>
      <c r="J41" s="129"/>
      <c r="K41" s="129"/>
      <c r="L41" s="129"/>
      <c r="M41" s="129"/>
      <c r="N41" s="129"/>
      <c r="O41" s="129"/>
      <c r="P41" s="129"/>
      <c r="Q41" s="129"/>
      <c r="R41" s="129"/>
      <c r="S41" s="129"/>
      <c r="T41" s="129"/>
      <c r="U41" s="129"/>
    </row>
    <row r="42" spans="3:23" x14ac:dyDescent="0.25">
      <c r="H42" s="129" t="s">
        <v>211</v>
      </c>
      <c r="I42" s="129"/>
      <c r="J42" s="129"/>
      <c r="K42" s="129"/>
      <c r="L42" s="129"/>
    </row>
    <row r="43" spans="3:23" x14ac:dyDescent="0.25">
      <c r="H43" s="58" t="s">
        <v>212</v>
      </c>
      <c r="I43" s="58"/>
      <c r="J43" s="58"/>
      <c r="K43" s="58"/>
      <c r="L43" s="58"/>
      <c r="M43" s="58"/>
    </row>
    <row r="44" spans="3:23" x14ac:dyDescent="0.25">
      <c r="H44" s="58" t="s">
        <v>213</v>
      </c>
      <c r="I44" s="58"/>
      <c r="J44" s="58"/>
      <c r="K44" s="58"/>
      <c r="L44" s="58"/>
      <c r="M44" s="58"/>
      <c r="N44" s="58"/>
      <c r="O44" s="58"/>
      <c r="P44" s="58"/>
      <c r="Q44" s="58"/>
      <c r="R44" s="58"/>
      <c r="S44" s="58"/>
      <c r="T44" s="58"/>
      <c r="U44" s="58"/>
      <c r="V44" s="58"/>
      <c r="W44" s="58"/>
    </row>
    <row r="45" spans="3:23" x14ac:dyDescent="0.25">
      <c r="H45" s="58" t="s">
        <v>214</v>
      </c>
      <c r="I45" s="58"/>
      <c r="J45" s="58"/>
      <c r="K45" s="58"/>
      <c r="L45" s="58"/>
      <c r="M45" s="58"/>
      <c r="N45" s="58"/>
      <c r="O45" s="58"/>
      <c r="P45" s="58"/>
      <c r="Q45" s="58"/>
      <c r="R45" s="58"/>
      <c r="S45" s="58"/>
      <c r="T45" s="58"/>
      <c r="U45" s="58"/>
      <c r="V45" s="58"/>
      <c r="W45" s="58"/>
    </row>
    <row r="46" spans="3:23" x14ac:dyDescent="0.25">
      <c r="H46" s="58" t="s">
        <v>215</v>
      </c>
      <c r="I46" s="58"/>
      <c r="J46" s="58"/>
      <c r="K46" s="58"/>
      <c r="L46" s="58"/>
    </row>
    <row r="47" spans="3:23" x14ac:dyDescent="0.25">
      <c r="H47" s="58" t="s">
        <v>216</v>
      </c>
      <c r="I47" s="58"/>
      <c r="J47" s="58"/>
      <c r="K47" s="58"/>
      <c r="L47" s="58"/>
      <c r="M47" s="58"/>
      <c r="N47" s="58"/>
      <c r="O47" s="58"/>
      <c r="P47" s="58"/>
      <c r="Q47" s="58"/>
    </row>
    <row r="61" spans="1:3" x14ac:dyDescent="0.25">
      <c r="A61" s="133" t="s">
        <v>52</v>
      </c>
      <c r="C61" t="s">
        <v>184</v>
      </c>
    </row>
    <row r="62" spans="1:3" x14ac:dyDescent="0.25">
      <c r="C62" t="s">
        <v>185</v>
      </c>
    </row>
    <row r="63" spans="1:3" x14ac:dyDescent="0.25">
      <c r="C63" t="s">
        <v>186</v>
      </c>
    </row>
    <row r="64" spans="1:3" x14ac:dyDescent="0.25">
      <c r="C64" t="s">
        <v>187</v>
      </c>
    </row>
    <row r="65" spans="3:3" x14ac:dyDescent="0.25">
      <c r="C65" t="s">
        <v>217</v>
      </c>
    </row>
    <row r="66" spans="3:3" x14ac:dyDescent="0.25">
      <c r="C66" t="s">
        <v>218</v>
      </c>
    </row>
    <row r="67" spans="3:3" x14ac:dyDescent="0.25">
      <c r="C67" t="s">
        <v>219</v>
      </c>
    </row>
    <row r="68" spans="3:3" x14ac:dyDescent="0.25">
      <c r="C68" t="s">
        <v>220</v>
      </c>
    </row>
    <row r="70" spans="3:3" x14ac:dyDescent="0.25">
      <c r="C70" t="s">
        <v>221</v>
      </c>
    </row>
    <row r="71" spans="3:3" x14ac:dyDescent="0.25">
      <c r="C71" t="s">
        <v>188</v>
      </c>
    </row>
    <row r="72" spans="3:3" x14ac:dyDescent="0.25">
      <c r="C72" t="s">
        <v>190</v>
      </c>
    </row>
    <row r="91" spans="1:3" x14ac:dyDescent="0.25">
      <c r="A91" s="133" t="s">
        <v>53</v>
      </c>
      <c r="C91" t="s">
        <v>222</v>
      </c>
    </row>
    <row r="92" spans="1:3" x14ac:dyDescent="0.25">
      <c r="C92" t="s">
        <v>223</v>
      </c>
    </row>
    <row r="93" spans="1:3" x14ac:dyDescent="0.25">
      <c r="C93" t="s">
        <v>224</v>
      </c>
    </row>
    <row r="94" spans="1:3" x14ac:dyDescent="0.25">
      <c r="C94" t="s">
        <v>225</v>
      </c>
    </row>
    <row r="101" spans="1:3" x14ac:dyDescent="0.25">
      <c r="A101" s="133" t="s">
        <v>54</v>
      </c>
      <c r="C101" t="s">
        <v>226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9"/>
  <sheetViews>
    <sheetView zoomScale="80" zoomScaleNormal="80" workbookViewId="0">
      <selection activeCell="I26" sqref="I26"/>
    </sheetView>
  </sheetViews>
  <sheetFormatPr defaultRowHeight="15" x14ac:dyDescent="0.25"/>
  <cols>
    <col min="1" max="1" width="37.28515625" bestFit="1" customWidth="1"/>
    <col min="2" max="2" width="31" bestFit="1" customWidth="1"/>
    <col min="3" max="3" width="15.85546875" customWidth="1"/>
    <col min="4" max="4" width="18.28515625" customWidth="1"/>
    <col min="5" max="5" width="23.28515625" customWidth="1"/>
    <col min="6" max="6" width="12.28515625" bestFit="1" customWidth="1"/>
    <col min="7" max="7" width="12.42578125" customWidth="1"/>
    <col min="8" max="8" width="31" bestFit="1" customWidth="1"/>
    <col min="10" max="10" width="11.7109375" customWidth="1"/>
    <col min="11" max="11" width="15.140625" customWidth="1"/>
    <col min="13" max="13" width="11.140625" customWidth="1"/>
    <col min="14" max="14" width="14.7109375" customWidth="1"/>
  </cols>
  <sheetData>
    <row r="1" spans="1:11" x14ac:dyDescent="0.25">
      <c r="B1" s="22" t="s">
        <v>67</v>
      </c>
      <c r="J1" s="21" t="s">
        <v>72</v>
      </c>
    </row>
    <row r="2" spans="1:11" ht="15.75" x14ac:dyDescent="0.3">
      <c r="A2" s="29" t="s">
        <v>65</v>
      </c>
      <c r="B2" s="29" t="s">
        <v>66</v>
      </c>
      <c r="C2" s="29" t="s">
        <v>30</v>
      </c>
      <c r="D2" s="29" t="s">
        <v>33</v>
      </c>
      <c r="E2" s="29" t="s">
        <v>34</v>
      </c>
      <c r="H2" s="27" t="s">
        <v>66</v>
      </c>
      <c r="I2" s="28" t="s">
        <v>30</v>
      </c>
      <c r="J2" s="28" t="s">
        <v>33</v>
      </c>
      <c r="K2" s="28" t="s">
        <v>34</v>
      </c>
    </row>
    <row r="3" spans="1:11" x14ac:dyDescent="0.25">
      <c r="A3" s="13" t="s">
        <v>3</v>
      </c>
      <c r="B3" s="13" t="s">
        <v>61</v>
      </c>
      <c r="C3" s="31">
        <v>173.2</v>
      </c>
      <c r="D3" s="31">
        <v>174.7</v>
      </c>
      <c r="E3" s="31">
        <v>173.7</v>
      </c>
      <c r="H3" s="11" t="s">
        <v>61</v>
      </c>
      <c r="I3" s="33">
        <f>SUMIFS($C$3:$C$29,$B$3:$B$29,$H3)</f>
        <v>2112.0000000000005</v>
      </c>
      <c r="J3" s="33">
        <f>SUMIFS($D$3:$D$29,$B$3:$B$29,$H3)</f>
        <v>2169.2000000000003</v>
      </c>
      <c r="K3" s="33">
        <f>SUMIFS($E$3:$E$29,$B$3:$B$29,$H3)</f>
        <v>2133.5</v>
      </c>
    </row>
    <row r="4" spans="1:11" x14ac:dyDescent="0.25">
      <c r="A4" s="13" t="s">
        <v>4</v>
      </c>
      <c r="B4" s="13" t="s">
        <v>61</v>
      </c>
      <c r="C4" s="31">
        <v>211.5</v>
      </c>
      <c r="D4" s="31">
        <v>219.4</v>
      </c>
      <c r="E4" s="31">
        <v>214.3</v>
      </c>
      <c r="H4" s="11" t="s">
        <v>62</v>
      </c>
      <c r="I4" s="33">
        <f>SUMIFS($C$3:$C$29,$B$3:$B$29,$H4)</f>
        <v>737.30000000000007</v>
      </c>
      <c r="J4" s="33">
        <f t="shared" ref="J4:J12" si="0">SUMIFS($D$3:$D$29,$B$3:$B$29,$H4)</f>
        <v>724.9</v>
      </c>
      <c r="K4" s="33">
        <f t="shared" ref="K4:K12" si="1">SUMIFS($E$3:$E$29,$B$3:$B$29,$H4)</f>
        <v>730.8</v>
      </c>
    </row>
    <row r="5" spans="1:11" x14ac:dyDescent="0.25">
      <c r="A5" s="13" t="s">
        <v>5</v>
      </c>
      <c r="B5" s="13" t="s">
        <v>61</v>
      </c>
      <c r="C5" s="31">
        <v>171</v>
      </c>
      <c r="D5" s="31">
        <v>176.7</v>
      </c>
      <c r="E5" s="31">
        <v>173.2</v>
      </c>
      <c r="H5" s="11" t="s">
        <v>17</v>
      </c>
      <c r="I5" s="33">
        <f t="shared" ref="I5:I12" si="2">SUMIFS($C$3:$C$29,$B$3:$B$29,$H5)</f>
        <v>569.90000000000009</v>
      </c>
      <c r="J5" s="33">
        <f t="shared" si="0"/>
        <v>528.70000000000005</v>
      </c>
      <c r="K5" s="33">
        <f t="shared" si="1"/>
        <v>553.20000000000005</v>
      </c>
    </row>
    <row r="6" spans="1:11" x14ac:dyDescent="0.25">
      <c r="A6" s="13" t="s">
        <v>6</v>
      </c>
      <c r="B6" s="13" t="s">
        <v>61</v>
      </c>
      <c r="C6" s="31">
        <v>179.6</v>
      </c>
      <c r="D6" s="31">
        <v>179.4</v>
      </c>
      <c r="E6" s="31">
        <v>179.5</v>
      </c>
      <c r="H6" s="11" t="s">
        <v>20</v>
      </c>
      <c r="I6" s="33">
        <f t="shared" si="2"/>
        <v>179.8</v>
      </c>
      <c r="J6" s="33">
        <f t="shared" si="0"/>
        <v>345.7</v>
      </c>
      <c r="K6" s="33">
        <f t="shared" si="1"/>
        <v>350.79999999999995</v>
      </c>
    </row>
    <row r="7" spans="1:11" x14ac:dyDescent="0.25">
      <c r="A7" s="13" t="s">
        <v>7</v>
      </c>
      <c r="B7" s="13" t="s">
        <v>61</v>
      </c>
      <c r="C7" s="31">
        <v>173.3</v>
      </c>
      <c r="D7" s="31">
        <v>164.4</v>
      </c>
      <c r="E7" s="31">
        <v>170</v>
      </c>
      <c r="H7" s="11" t="s">
        <v>21</v>
      </c>
      <c r="I7" s="33">
        <f t="shared" si="2"/>
        <v>182.5</v>
      </c>
      <c r="J7" s="33">
        <f t="shared" si="0"/>
        <v>183.4</v>
      </c>
      <c r="K7" s="33">
        <f t="shared" si="1"/>
        <v>182.8</v>
      </c>
    </row>
    <row r="8" spans="1:11" x14ac:dyDescent="0.25">
      <c r="A8" s="13" t="s">
        <v>8</v>
      </c>
      <c r="B8" s="13" t="s">
        <v>61</v>
      </c>
      <c r="C8" s="31">
        <v>169</v>
      </c>
      <c r="D8" s="31">
        <v>175.8</v>
      </c>
      <c r="E8" s="31">
        <v>172.2</v>
      </c>
      <c r="H8" s="11" t="s">
        <v>23</v>
      </c>
      <c r="I8" s="33">
        <f t="shared" si="2"/>
        <v>187.8</v>
      </c>
      <c r="J8" s="33">
        <f t="shared" si="0"/>
        <v>182.2</v>
      </c>
      <c r="K8" s="33">
        <f t="shared" si="1"/>
        <v>185.7</v>
      </c>
    </row>
    <row r="9" spans="1:11" x14ac:dyDescent="0.25">
      <c r="A9" s="13" t="s">
        <v>9</v>
      </c>
      <c r="B9" s="13" t="s">
        <v>61</v>
      </c>
      <c r="C9" s="31">
        <v>148.69999999999999</v>
      </c>
      <c r="D9" s="31">
        <v>185</v>
      </c>
      <c r="E9" s="31">
        <v>161</v>
      </c>
      <c r="H9" s="11" t="s">
        <v>24</v>
      </c>
      <c r="I9" s="33">
        <f t="shared" si="2"/>
        <v>169.7</v>
      </c>
      <c r="J9" s="33">
        <f t="shared" si="0"/>
        <v>160.4</v>
      </c>
      <c r="K9" s="33">
        <f t="shared" si="1"/>
        <v>164.8</v>
      </c>
    </row>
    <row r="10" spans="1:11" x14ac:dyDescent="0.25">
      <c r="A10" s="13" t="s">
        <v>10</v>
      </c>
      <c r="B10" s="13" t="s">
        <v>61</v>
      </c>
      <c r="C10" s="31">
        <v>174.9</v>
      </c>
      <c r="D10" s="31">
        <v>176.9</v>
      </c>
      <c r="E10" s="31">
        <v>175.6</v>
      </c>
      <c r="H10" s="11" t="s">
        <v>26</v>
      </c>
      <c r="I10" s="33">
        <f t="shared" si="2"/>
        <v>180.3</v>
      </c>
      <c r="J10" s="33">
        <f t="shared" si="0"/>
        <v>174.8</v>
      </c>
      <c r="K10" s="33">
        <f t="shared" si="1"/>
        <v>177.1</v>
      </c>
    </row>
    <row r="11" spans="1:11" x14ac:dyDescent="0.25">
      <c r="A11" s="13" t="s">
        <v>11</v>
      </c>
      <c r="B11" s="13" t="s">
        <v>61</v>
      </c>
      <c r="C11" s="31">
        <v>121.9</v>
      </c>
      <c r="D11" s="31">
        <v>124.2</v>
      </c>
      <c r="E11" s="31">
        <v>122.7</v>
      </c>
      <c r="H11" s="11" t="s">
        <v>63</v>
      </c>
      <c r="I11" s="33">
        <f t="shared" si="2"/>
        <v>179.5</v>
      </c>
      <c r="J11" s="33">
        <f t="shared" si="0"/>
        <v>171.6</v>
      </c>
      <c r="K11" s="33">
        <f t="shared" si="1"/>
        <v>175.7</v>
      </c>
    </row>
    <row r="12" spans="1:11" x14ac:dyDescent="0.25">
      <c r="A12" s="13" t="s">
        <v>12</v>
      </c>
      <c r="B12" s="13" t="s">
        <v>61</v>
      </c>
      <c r="C12" s="31">
        <v>221</v>
      </c>
      <c r="D12" s="31">
        <v>211.9</v>
      </c>
      <c r="E12" s="31">
        <v>218</v>
      </c>
      <c r="H12" s="11" t="s">
        <v>64</v>
      </c>
      <c r="I12" s="33">
        <f t="shared" si="2"/>
        <v>179.8</v>
      </c>
      <c r="J12" s="33">
        <f t="shared" si="0"/>
        <v>178.2</v>
      </c>
      <c r="K12" s="33">
        <f t="shared" si="1"/>
        <v>179.1</v>
      </c>
    </row>
    <row r="13" spans="1:11" x14ac:dyDescent="0.25">
      <c r="A13" s="14" t="s">
        <v>13</v>
      </c>
      <c r="B13" s="14" t="s">
        <v>62</v>
      </c>
      <c r="C13" s="31">
        <v>178.7</v>
      </c>
      <c r="D13" s="31">
        <v>165.9</v>
      </c>
      <c r="E13" s="31">
        <v>173.4</v>
      </c>
      <c r="H13" s="24" t="s">
        <v>70</v>
      </c>
      <c r="I13" s="34">
        <f>SUM($I$3:$I$11)</f>
        <v>4498.8000000000011</v>
      </c>
      <c r="J13" s="34">
        <f>SUM($J$3:$J$11)</f>
        <v>4640.9000000000005</v>
      </c>
      <c r="K13" s="34">
        <f>SUM($K$3:$K$11)</f>
        <v>4654.4000000000005</v>
      </c>
    </row>
    <row r="14" spans="1:11" x14ac:dyDescent="0.25">
      <c r="A14" s="13" t="s">
        <v>14</v>
      </c>
      <c r="B14" s="13" t="s">
        <v>61</v>
      </c>
      <c r="C14" s="31">
        <v>191.1</v>
      </c>
      <c r="D14" s="31">
        <v>197.7</v>
      </c>
      <c r="E14" s="31">
        <v>194.2</v>
      </c>
      <c r="H14" s="12"/>
      <c r="I14" s="12"/>
      <c r="J14" s="12"/>
      <c r="K14" s="12"/>
    </row>
    <row r="15" spans="1:11" x14ac:dyDescent="0.25">
      <c r="A15" s="13" t="s">
        <v>15</v>
      </c>
      <c r="B15" s="13" t="s">
        <v>61</v>
      </c>
      <c r="C15" s="31">
        <v>176.8</v>
      </c>
      <c r="D15" s="31">
        <v>183.1</v>
      </c>
      <c r="E15" s="31">
        <v>179.1</v>
      </c>
      <c r="H15" s="12"/>
      <c r="I15" s="12"/>
      <c r="J15" s="12"/>
      <c r="K15" s="12"/>
    </row>
    <row r="16" spans="1:11" x14ac:dyDescent="0.25">
      <c r="A16" s="14" t="s">
        <v>16</v>
      </c>
      <c r="B16" s="14" t="s">
        <v>62</v>
      </c>
      <c r="C16" s="31">
        <v>199.9</v>
      </c>
      <c r="D16" s="31">
        <v>204.2</v>
      </c>
      <c r="E16" s="31">
        <v>201</v>
      </c>
    </row>
    <row r="17" spans="1:11" x14ac:dyDescent="0.25">
      <c r="A17" s="15" t="s">
        <v>17</v>
      </c>
      <c r="B17" s="15" t="s">
        <v>17</v>
      </c>
      <c r="C17" s="31">
        <v>191.2</v>
      </c>
      <c r="D17" s="31">
        <v>181.3</v>
      </c>
      <c r="E17" s="31">
        <v>187.3</v>
      </c>
      <c r="H17" s="12"/>
      <c r="I17" s="12"/>
      <c r="J17" s="21" t="s">
        <v>71</v>
      </c>
      <c r="K17" s="12"/>
    </row>
    <row r="18" spans="1:11" ht="15.75" x14ac:dyDescent="0.3">
      <c r="A18" s="15" t="s">
        <v>18</v>
      </c>
      <c r="B18" s="15" t="s">
        <v>17</v>
      </c>
      <c r="C18" s="31">
        <v>187.9</v>
      </c>
      <c r="D18" s="31">
        <v>168.1</v>
      </c>
      <c r="E18" s="31">
        <v>179.7</v>
      </c>
      <c r="H18" s="27" t="s">
        <v>66</v>
      </c>
      <c r="I18" s="29" t="s">
        <v>30</v>
      </c>
      <c r="J18" s="29" t="s">
        <v>33</v>
      </c>
      <c r="K18" s="29" t="s">
        <v>34</v>
      </c>
    </row>
    <row r="19" spans="1:11" x14ac:dyDescent="0.25">
      <c r="A19" s="15" t="s">
        <v>19</v>
      </c>
      <c r="B19" s="15" t="s">
        <v>17</v>
      </c>
      <c r="C19" s="31">
        <v>190.8</v>
      </c>
      <c r="D19" s="31">
        <v>179.3</v>
      </c>
      <c r="E19" s="31">
        <v>186.2</v>
      </c>
      <c r="H19" s="11" t="s">
        <v>61</v>
      </c>
      <c r="I19" s="30">
        <f t="shared" ref="I19:I27" si="3">I3/SUM($I$3:$I$11)</f>
        <v>0.46945852227260604</v>
      </c>
      <c r="J19" s="30">
        <f t="shared" ref="J19:J27" si="4">J3/SUM($J$3:$J$11)</f>
        <v>0.46740933870585449</v>
      </c>
      <c r="K19" s="30">
        <f t="shared" ref="K19:K27" si="5">K3/SUM($K$3:$K$11)</f>
        <v>0.45838346510828459</v>
      </c>
    </row>
    <row r="20" spans="1:11" x14ac:dyDescent="0.25">
      <c r="A20" s="16" t="s">
        <v>20</v>
      </c>
      <c r="B20" s="16" t="s">
        <v>20</v>
      </c>
      <c r="C20" s="31" t="s">
        <v>47</v>
      </c>
      <c r="D20" s="31">
        <v>175.6</v>
      </c>
      <c r="E20" s="31">
        <v>175.6</v>
      </c>
      <c r="H20" s="11" t="s">
        <v>62</v>
      </c>
      <c r="I20" s="30">
        <f t="shared" si="3"/>
        <v>0.16388814795056458</v>
      </c>
      <c r="J20" s="30">
        <f t="shared" si="4"/>
        <v>0.15619815122066838</v>
      </c>
      <c r="K20" s="30">
        <f t="shared" si="5"/>
        <v>0.15701271914747333</v>
      </c>
    </row>
    <row r="21" spans="1:11" x14ac:dyDescent="0.25">
      <c r="A21" s="12" t="s">
        <v>21</v>
      </c>
      <c r="B21" s="12" t="s">
        <v>21</v>
      </c>
      <c r="C21" s="31">
        <v>182.5</v>
      </c>
      <c r="D21" s="31">
        <v>183.4</v>
      </c>
      <c r="E21" s="31">
        <v>182.8</v>
      </c>
      <c r="H21" s="11" t="s">
        <v>17</v>
      </c>
      <c r="I21" s="30">
        <f t="shared" si="3"/>
        <v>0.12667822530452563</v>
      </c>
      <c r="J21" s="30">
        <f t="shared" si="4"/>
        <v>0.11392186860307267</v>
      </c>
      <c r="K21" s="30">
        <f t="shared" si="5"/>
        <v>0.11885527672739772</v>
      </c>
    </row>
    <row r="22" spans="1:11" x14ac:dyDescent="0.25">
      <c r="A22" s="16" t="s">
        <v>22</v>
      </c>
      <c r="B22" s="16" t="s">
        <v>20</v>
      </c>
      <c r="C22" s="31">
        <v>179.8</v>
      </c>
      <c r="D22" s="31">
        <v>170.1</v>
      </c>
      <c r="E22" s="31">
        <v>175.2</v>
      </c>
      <c r="H22" s="11" t="s">
        <v>20</v>
      </c>
      <c r="I22" s="30">
        <f t="shared" si="3"/>
        <v>3.9966213212412192E-2</v>
      </c>
      <c r="J22" s="30">
        <f t="shared" si="4"/>
        <v>7.4489861880238734E-2</v>
      </c>
      <c r="K22" s="30">
        <f t="shared" si="5"/>
        <v>7.5369542798212424E-2</v>
      </c>
    </row>
    <row r="23" spans="1:11" x14ac:dyDescent="0.25">
      <c r="A23" s="12" t="s">
        <v>23</v>
      </c>
      <c r="B23" s="12" t="s">
        <v>23</v>
      </c>
      <c r="C23" s="31">
        <v>187.8</v>
      </c>
      <c r="D23" s="31">
        <v>182.2</v>
      </c>
      <c r="E23" s="31">
        <v>185.7</v>
      </c>
      <c r="H23" s="11" t="s">
        <v>21</v>
      </c>
      <c r="I23" s="30">
        <f t="shared" si="3"/>
        <v>4.0566373255090236E-2</v>
      </c>
      <c r="J23" s="30">
        <f t="shared" si="4"/>
        <v>3.9518196901463076E-2</v>
      </c>
      <c r="K23" s="30">
        <f t="shared" si="5"/>
        <v>3.9274664833276039E-2</v>
      </c>
    </row>
    <row r="24" spans="1:11" x14ac:dyDescent="0.25">
      <c r="A24" s="12" t="s">
        <v>24</v>
      </c>
      <c r="B24" s="12" t="s">
        <v>24</v>
      </c>
      <c r="C24" s="31">
        <v>169.7</v>
      </c>
      <c r="D24" s="31">
        <v>160.4</v>
      </c>
      <c r="E24" s="31">
        <v>164.8</v>
      </c>
      <c r="H24" s="11" t="s">
        <v>23</v>
      </c>
      <c r="I24" s="30">
        <f t="shared" si="3"/>
        <v>4.174446519071752E-2</v>
      </c>
      <c r="J24" s="30">
        <f t="shared" si="4"/>
        <v>3.9259626365575638E-2</v>
      </c>
      <c r="K24" s="30">
        <f t="shared" si="5"/>
        <v>3.9897731179099338E-2</v>
      </c>
    </row>
    <row r="25" spans="1:11" x14ac:dyDescent="0.25">
      <c r="A25" s="14" t="s">
        <v>25</v>
      </c>
      <c r="B25" s="14" t="s">
        <v>62</v>
      </c>
      <c r="C25" s="31">
        <v>173.8</v>
      </c>
      <c r="D25" s="31">
        <v>169.2</v>
      </c>
      <c r="E25" s="31">
        <v>171.2</v>
      </c>
      <c r="H25" s="11" t="s">
        <v>24</v>
      </c>
      <c r="I25" s="30">
        <f t="shared" si="3"/>
        <v>3.7721170089801713E-2</v>
      </c>
      <c r="J25" s="30">
        <f t="shared" si="4"/>
        <v>3.4562261630287229E-2</v>
      </c>
      <c r="K25" s="30">
        <f t="shared" si="5"/>
        <v>3.5407356479889997E-2</v>
      </c>
    </row>
    <row r="26" spans="1:11" x14ac:dyDescent="0.25">
      <c r="A26" s="12" t="s">
        <v>26</v>
      </c>
      <c r="B26" s="12" t="s">
        <v>26</v>
      </c>
      <c r="C26" s="31">
        <v>180.3</v>
      </c>
      <c r="D26" s="31">
        <v>174.8</v>
      </c>
      <c r="E26" s="31">
        <v>177.1</v>
      </c>
      <c r="H26" s="11" t="s">
        <v>26</v>
      </c>
      <c r="I26" s="30">
        <f t="shared" si="3"/>
        <v>4.0077353961056272E-2</v>
      </c>
      <c r="J26" s="30">
        <f t="shared" si="4"/>
        <v>3.7665108060936453E-2</v>
      </c>
      <c r="K26" s="30">
        <f t="shared" si="5"/>
        <v>3.8050017188037119E-2</v>
      </c>
    </row>
    <row r="27" spans="1:11" x14ac:dyDescent="0.25">
      <c r="A27" s="14" t="s">
        <v>27</v>
      </c>
      <c r="B27" s="14" t="s">
        <v>62</v>
      </c>
      <c r="C27" s="31">
        <v>184.9</v>
      </c>
      <c r="D27" s="31">
        <v>185.6</v>
      </c>
      <c r="E27" s="31">
        <v>185.2</v>
      </c>
      <c r="H27" s="11" t="s">
        <v>63</v>
      </c>
      <c r="I27" s="30">
        <f t="shared" si="3"/>
        <v>3.9899528763225736E-2</v>
      </c>
      <c r="J27" s="30">
        <f t="shared" si="4"/>
        <v>3.6975586631903291E-2</v>
      </c>
      <c r="K27" s="30">
        <f t="shared" si="5"/>
        <v>3.7749226538329315E-2</v>
      </c>
    </row>
    <row r="28" spans="1:11" x14ac:dyDescent="0.25">
      <c r="A28" s="12" t="s">
        <v>28</v>
      </c>
      <c r="B28" s="12" t="s">
        <v>63</v>
      </c>
      <c r="C28" s="31">
        <v>179.5</v>
      </c>
      <c r="D28" s="31">
        <v>171.6</v>
      </c>
      <c r="E28" s="31">
        <v>175.7</v>
      </c>
      <c r="H28" s="11" t="s">
        <v>64</v>
      </c>
      <c r="I28" s="30" t="s">
        <v>47</v>
      </c>
      <c r="J28" s="30" t="s">
        <v>47</v>
      </c>
      <c r="K28" s="30" t="s">
        <v>47</v>
      </c>
    </row>
    <row r="29" spans="1:11" x14ac:dyDescent="0.25">
      <c r="A29" s="17" t="s">
        <v>29</v>
      </c>
      <c r="B29" s="17" t="s">
        <v>64</v>
      </c>
      <c r="C29" s="32">
        <v>179.8</v>
      </c>
      <c r="D29" s="32">
        <v>178.2</v>
      </c>
      <c r="E29" s="32">
        <v>179.1</v>
      </c>
      <c r="H29" s="24" t="s">
        <v>70</v>
      </c>
      <c r="I29" s="26">
        <f>SUM($I$19:$I$28)</f>
        <v>1</v>
      </c>
      <c r="J29" s="26">
        <f>SUM($J$19:$J$28)</f>
        <v>1</v>
      </c>
      <c r="K29" s="26">
        <f>SUM($K$19:$K$28)</f>
        <v>0.99999999999999989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47"/>
  <sheetViews>
    <sheetView zoomScale="90" zoomScaleNormal="90" workbookViewId="0">
      <selection activeCell="B7" sqref="B7"/>
    </sheetView>
  </sheetViews>
  <sheetFormatPr defaultRowHeight="15" x14ac:dyDescent="0.25"/>
  <sheetData>
    <row r="1" spans="1:29" ht="23.25" x14ac:dyDescent="0.35">
      <c r="A1" s="39" t="s">
        <v>76</v>
      </c>
      <c r="B1" s="40"/>
      <c r="C1" s="40"/>
      <c r="D1" s="35"/>
      <c r="E1" s="35"/>
      <c r="F1" s="35"/>
      <c r="G1" s="35"/>
      <c r="H1" s="35"/>
      <c r="I1" s="35"/>
      <c r="J1" s="35"/>
      <c r="K1" s="35"/>
      <c r="L1" s="35"/>
      <c r="M1" s="35"/>
      <c r="N1" s="35"/>
      <c r="O1" s="35"/>
      <c r="P1" s="35"/>
      <c r="Q1" s="35"/>
      <c r="R1" s="35"/>
      <c r="S1" s="35"/>
      <c r="T1" s="35"/>
      <c r="U1" s="35"/>
      <c r="V1" s="35"/>
      <c r="W1" s="35"/>
      <c r="X1" s="35"/>
      <c r="Y1" s="35"/>
      <c r="Z1" s="35"/>
      <c r="AA1" s="35"/>
      <c r="AB1" s="35"/>
      <c r="AC1" s="35"/>
    </row>
    <row r="2" spans="1:29" ht="30.75" x14ac:dyDescent="0.75">
      <c r="A2" s="46" t="s">
        <v>74</v>
      </c>
      <c r="B2" s="45"/>
      <c r="C2" s="45"/>
      <c r="D2" s="45"/>
      <c r="E2" s="45"/>
      <c r="F2" s="45"/>
      <c r="G2" s="45"/>
      <c r="H2" s="45"/>
      <c r="I2" s="45"/>
      <c r="J2" s="45"/>
      <c r="K2" s="45"/>
      <c r="L2" s="45"/>
      <c r="M2" s="45"/>
      <c r="N2" s="45"/>
      <c r="O2" s="45"/>
      <c r="P2" s="45"/>
      <c r="Q2" s="45"/>
      <c r="R2" s="45"/>
      <c r="S2" s="45"/>
      <c r="T2" s="45"/>
      <c r="U2" s="45"/>
      <c r="V2" s="45"/>
      <c r="W2" s="35"/>
      <c r="X2" s="35"/>
      <c r="Y2" s="35"/>
      <c r="Z2" s="35"/>
      <c r="AA2" s="35"/>
      <c r="AB2" s="35"/>
      <c r="AC2" s="35"/>
    </row>
    <row r="3" spans="1:29" ht="15.75" x14ac:dyDescent="0.25">
      <c r="A3" s="43" t="s">
        <v>80</v>
      </c>
      <c r="B3" s="44"/>
      <c r="C3" s="44"/>
      <c r="D3" s="44"/>
      <c r="E3" s="44"/>
      <c r="F3" s="44"/>
      <c r="G3" s="44"/>
      <c r="H3" s="35"/>
      <c r="I3" s="35"/>
      <c r="J3" s="35"/>
      <c r="K3" s="35"/>
      <c r="L3" s="35"/>
      <c r="M3" s="35"/>
      <c r="N3" s="35"/>
      <c r="O3" s="35"/>
      <c r="P3" s="35"/>
      <c r="Q3" s="35"/>
      <c r="R3" s="35"/>
      <c r="S3" s="35"/>
      <c r="T3" s="35"/>
      <c r="U3" s="35"/>
      <c r="V3" s="35"/>
      <c r="W3" s="35"/>
      <c r="X3" s="35"/>
      <c r="Y3" s="35"/>
      <c r="Z3" s="35"/>
      <c r="AA3" s="35"/>
      <c r="AB3" s="35"/>
      <c r="AC3" s="35"/>
    </row>
    <row r="4" spans="1:29" ht="15.75" x14ac:dyDescent="0.25">
      <c r="A4" s="41" t="s">
        <v>75</v>
      </c>
      <c r="B4" s="42"/>
      <c r="C4" s="35"/>
      <c r="D4" s="35"/>
      <c r="E4" s="35"/>
      <c r="F4" s="35"/>
      <c r="G4" s="35"/>
      <c r="H4" s="35"/>
      <c r="I4" s="35"/>
      <c r="J4" s="35"/>
      <c r="K4" s="35"/>
      <c r="L4" s="35"/>
      <c r="M4" s="35"/>
      <c r="N4" s="35"/>
      <c r="O4" s="35"/>
      <c r="P4" s="35"/>
      <c r="Q4" s="35"/>
      <c r="R4" s="35"/>
      <c r="S4" s="35"/>
      <c r="T4" s="35"/>
      <c r="U4" s="35"/>
      <c r="V4" s="35"/>
      <c r="W4" s="35"/>
      <c r="X4" s="35"/>
      <c r="Y4" s="35"/>
      <c r="Z4" s="35"/>
      <c r="AA4" s="35"/>
      <c r="AB4" s="35"/>
      <c r="AC4" s="35"/>
    </row>
    <row r="5" spans="1:29" x14ac:dyDescent="0.25">
      <c r="A5" s="35"/>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row>
    <row r="6" spans="1:29" x14ac:dyDescent="0.25">
      <c r="A6" s="35"/>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row>
    <row r="7" spans="1:29" x14ac:dyDescent="0.25">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row>
    <row r="8" spans="1:29" x14ac:dyDescent="0.25">
      <c r="A8" s="35"/>
      <c r="B8" s="35"/>
      <c r="C8" s="35"/>
      <c r="D8" s="35"/>
      <c r="E8" s="35"/>
      <c r="F8" s="35"/>
      <c r="G8" s="35"/>
      <c r="H8" s="35"/>
      <c r="I8" s="35"/>
      <c r="J8" s="35"/>
      <c r="K8" s="35"/>
      <c r="L8" s="35"/>
      <c r="M8" s="35"/>
      <c r="N8" s="35"/>
      <c r="O8" s="35"/>
      <c r="P8" s="35"/>
      <c r="Q8" s="35"/>
      <c r="R8" s="35"/>
      <c r="S8" s="35"/>
      <c r="T8" s="35"/>
      <c r="U8" s="35"/>
      <c r="V8" s="35"/>
      <c r="W8" s="35"/>
      <c r="X8" s="35"/>
      <c r="Y8" s="35"/>
      <c r="Z8" s="35"/>
      <c r="AA8" s="35"/>
      <c r="AB8" s="35"/>
      <c r="AC8" s="35"/>
    </row>
    <row r="9" spans="1:29" x14ac:dyDescent="0.25">
      <c r="A9" s="35"/>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row>
    <row r="10" spans="1:29" x14ac:dyDescent="0.25">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row>
    <row r="11" spans="1:29" x14ac:dyDescent="0.25">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row>
    <row r="12" spans="1:29" x14ac:dyDescent="0.25">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row>
    <row r="13" spans="1:29" x14ac:dyDescent="0.25">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row>
    <row r="14" spans="1:29" x14ac:dyDescent="0.25">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row>
    <row r="15" spans="1:29" x14ac:dyDescent="0.2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row>
    <row r="16" spans="1:29" x14ac:dyDescent="0.25">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row>
    <row r="17" spans="1:29" x14ac:dyDescent="0.25">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row>
    <row r="18" spans="1:29" x14ac:dyDescent="0.25">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row>
    <row r="19" spans="1:29" x14ac:dyDescent="0.25">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row>
    <row r="20" spans="1:29" x14ac:dyDescent="0.25">
      <c r="B20" s="35"/>
      <c r="Q20" s="35"/>
      <c r="R20" s="35"/>
      <c r="S20" s="35"/>
      <c r="T20" s="35"/>
      <c r="U20" s="35"/>
      <c r="V20" s="35"/>
      <c r="W20" s="35"/>
      <c r="X20" s="35"/>
      <c r="Y20" s="35"/>
      <c r="Z20" s="35"/>
      <c r="AA20" s="35"/>
      <c r="AB20" s="35"/>
      <c r="AC20" s="35"/>
    </row>
    <row r="21" spans="1:29" x14ac:dyDescent="0.25">
      <c r="A21" s="35"/>
      <c r="B21" s="35"/>
      <c r="Q21" s="35"/>
      <c r="R21" s="35"/>
      <c r="S21" s="35"/>
      <c r="T21" s="35"/>
      <c r="U21" s="35"/>
      <c r="V21" s="35"/>
      <c r="W21" s="35"/>
      <c r="X21" s="35"/>
      <c r="Y21" s="35"/>
      <c r="Z21" s="35"/>
      <c r="AA21" s="35"/>
      <c r="AB21" s="35"/>
      <c r="AC21" s="35"/>
    </row>
    <row r="22" spans="1:29" ht="16.5" x14ac:dyDescent="0.3">
      <c r="A22" s="35"/>
      <c r="B22" s="35"/>
      <c r="C22" s="47" t="s">
        <v>73</v>
      </c>
      <c r="D22" s="9"/>
      <c r="E22" s="58" t="s">
        <v>101</v>
      </c>
      <c r="F22" s="58"/>
      <c r="G22" s="58"/>
      <c r="H22" s="58"/>
      <c r="I22" s="58"/>
      <c r="J22" s="58"/>
      <c r="K22" s="58"/>
      <c r="L22" s="58"/>
      <c r="M22" s="58"/>
      <c r="N22" s="58"/>
      <c r="O22" s="58"/>
      <c r="P22" s="58"/>
      <c r="Q22" s="35"/>
      <c r="R22" s="35"/>
      <c r="S22" s="35"/>
      <c r="T22" s="35"/>
      <c r="U22" s="35"/>
      <c r="V22" s="35"/>
      <c r="W22" s="35"/>
      <c r="X22" s="35"/>
      <c r="Y22" s="35"/>
      <c r="Z22" s="35"/>
      <c r="AA22" s="35"/>
      <c r="AB22" s="35"/>
      <c r="AC22" s="35"/>
    </row>
    <row r="23" spans="1:29" x14ac:dyDescent="0.25">
      <c r="A23" s="35"/>
      <c r="B23" s="35"/>
      <c r="C23" s="35"/>
      <c r="D23" s="35"/>
      <c r="E23" s="58" t="s">
        <v>102</v>
      </c>
      <c r="F23" s="58"/>
      <c r="G23" s="58"/>
      <c r="H23" s="58"/>
      <c r="I23" s="58"/>
      <c r="J23" s="58"/>
      <c r="K23" s="58"/>
      <c r="L23" s="58"/>
      <c r="M23" s="58"/>
      <c r="N23" s="58"/>
      <c r="O23" s="58"/>
      <c r="P23" s="58"/>
      <c r="Q23" s="35"/>
      <c r="R23" s="35"/>
      <c r="S23" s="35"/>
      <c r="T23" s="35"/>
      <c r="U23" s="35"/>
      <c r="V23" s="35"/>
      <c r="W23" s="35"/>
      <c r="X23" s="35"/>
      <c r="Y23" s="35"/>
      <c r="Z23" s="35"/>
      <c r="AA23" s="35"/>
      <c r="AB23" s="35"/>
      <c r="AC23" s="35"/>
    </row>
    <row r="24" spans="1:29" x14ac:dyDescent="0.25">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c r="AB24" s="35"/>
      <c r="AC24" s="35"/>
    </row>
    <row r="25" spans="1:29" x14ac:dyDescent="0.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row>
    <row r="26" spans="1:29" x14ac:dyDescent="0.25">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row>
    <row r="27" spans="1:29" x14ac:dyDescent="0.25">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row>
    <row r="28" spans="1:29" x14ac:dyDescent="0.25">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row>
    <row r="29" spans="1:29" x14ac:dyDescent="0.25">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row>
    <row r="30" spans="1:29" x14ac:dyDescent="0.25">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row>
    <row r="31" spans="1:29" x14ac:dyDescent="0.25">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row>
    <row r="32" spans="1:29" x14ac:dyDescent="0.25">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row>
    <row r="33" spans="1:29" x14ac:dyDescent="0.25">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row>
    <row r="34" spans="1:29" x14ac:dyDescent="0.25">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row>
    <row r="35" spans="1:29" x14ac:dyDescent="0.2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row>
    <row r="36" spans="1:29" x14ac:dyDescent="0.25">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row>
    <row r="37" spans="1:29" x14ac:dyDescent="0.25">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row>
    <row r="38" spans="1:29" x14ac:dyDescent="0.25">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row>
    <row r="39" spans="1:29" x14ac:dyDescent="0.25">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row>
    <row r="40" spans="1:29" x14ac:dyDescent="0.25">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row>
    <row r="41" spans="1:29" x14ac:dyDescent="0.25">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row>
    <row r="42" spans="1:29" x14ac:dyDescent="0.25">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row>
    <row r="43" spans="1:29" x14ac:dyDescent="0.25">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row>
    <row r="44" spans="1:29" x14ac:dyDescent="0.25">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row>
    <row r="45" spans="1:29" x14ac:dyDescent="0.2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row>
    <row r="46" spans="1:29" x14ac:dyDescent="0.25">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row>
    <row r="47" spans="1:29" x14ac:dyDescent="0.25">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22"/>
  <sheetViews>
    <sheetView zoomScale="110" zoomScaleNormal="110" workbookViewId="0">
      <selection activeCell="I6" sqref="I6"/>
    </sheetView>
  </sheetViews>
  <sheetFormatPr defaultRowHeight="15" x14ac:dyDescent="0.25"/>
  <cols>
    <col min="1" max="1" width="17.85546875" customWidth="1"/>
    <col min="2" max="2" width="18" customWidth="1"/>
    <col min="4" max="4" width="9.28515625" customWidth="1"/>
    <col min="5" max="5" width="17" customWidth="1"/>
    <col min="8" max="8" width="16.5703125" bestFit="1" customWidth="1"/>
    <col min="9" max="9" width="7.28515625" bestFit="1" customWidth="1"/>
    <col min="10" max="10" width="8.140625" bestFit="1" customWidth="1"/>
    <col min="11" max="11" width="15.7109375" bestFit="1" customWidth="1"/>
    <col min="12" max="12" width="17" customWidth="1"/>
    <col min="14" max="14" width="9.42578125" customWidth="1"/>
    <col min="15" max="15" width="15.7109375" customWidth="1"/>
  </cols>
  <sheetData>
    <row r="2" spans="1:12" x14ac:dyDescent="0.25">
      <c r="B2" s="51"/>
    </row>
    <row r="3" spans="1:12" ht="15.75" x14ac:dyDescent="0.3">
      <c r="A3" s="29" t="s">
        <v>29</v>
      </c>
      <c r="B3" s="29" t="s">
        <v>2</v>
      </c>
      <c r="C3" s="29" t="s">
        <v>30</v>
      </c>
      <c r="D3" s="29" t="s">
        <v>33</v>
      </c>
      <c r="E3" s="29" t="s">
        <v>34</v>
      </c>
      <c r="H3" s="60" t="s">
        <v>29</v>
      </c>
      <c r="I3" s="60" t="s">
        <v>30</v>
      </c>
      <c r="J3" s="60" t="s">
        <v>33</v>
      </c>
      <c r="K3" s="60" t="s">
        <v>34</v>
      </c>
    </row>
    <row r="4" spans="1:12" x14ac:dyDescent="0.25">
      <c r="A4" s="18">
        <v>2016</v>
      </c>
      <c r="B4" s="18" t="s">
        <v>98</v>
      </c>
      <c r="C4" s="62">
        <v>128</v>
      </c>
      <c r="D4" s="62">
        <v>123.8</v>
      </c>
      <c r="E4" s="62">
        <v>126</v>
      </c>
      <c r="H4" s="18">
        <v>2016</v>
      </c>
      <c r="I4" s="64" t="s">
        <v>47</v>
      </c>
      <c r="J4" s="65" t="s">
        <v>47</v>
      </c>
      <c r="K4" s="65" t="s">
        <v>47</v>
      </c>
    </row>
    <row r="5" spans="1:12" x14ac:dyDescent="0.25">
      <c r="A5" s="12">
        <v>2017</v>
      </c>
      <c r="B5" s="53" t="s">
        <v>98</v>
      </c>
      <c r="C5" s="31">
        <v>132.80000000000001</v>
      </c>
      <c r="D5" s="31">
        <v>128.69999999999999</v>
      </c>
      <c r="E5" s="31">
        <v>130.9</v>
      </c>
      <c r="H5" s="12">
        <v>2017</v>
      </c>
      <c r="I5" s="61">
        <f>C5-C4</f>
        <v>4.8000000000000114</v>
      </c>
      <c r="J5" s="61">
        <f t="shared" ref="J5:K5" si="0">D5-D4</f>
        <v>4.8999999999999915</v>
      </c>
      <c r="K5" s="61">
        <f t="shared" si="0"/>
        <v>4.9000000000000057</v>
      </c>
      <c r="L5" s="116">
        <f>C5-C4</f>
        <v>4.8000000000000114</v>
      </c>
    </row>
    <row r="6" spans="1:12" x14ac:dyDescent="0.25">
      <c r="A6" s="12">
        <v>2018</v>
      </c>
      <c r="B6" s="53" t="s">
        <v>98</v>
      </c>
      <c r="C6" s="31">
        <v>138.69999999999999</v>
      </c>
      <c r="D6" s="31">
        <v>134</v>
      </c>
      <c r="E6" s="31">
        <v>136.5</v>
      </c>
      <c r="H6" s="12">
        <v>2018</v>
      </c>
      <c r="I6" s="61">
        <f t="shared" ref="I6:I11" si="1">C6-C5</f>
        <v>5.8999999999999773</v>
      </c>
      <c r="J6" s="61">
        <f t="shared" ref="J6:J11" si="2">D6-D5</f>
        <v>5.3000000000000114</v>
      </c>
      <c r="K6" s="61">
        <f t="shared" ref="K6:K11" si="3">E6-E5</f>
        <v>5.5999999999999943</v>
      </c>
      <c r="L6" s="116">
        <f t="shared" ref="L6:L11" si="4">C6-C5</f>
        <v>5.8999999999999773</v>
      </c>
    </row>
    <row r="7" spans="1:12" x14ac:dyDescent="0.25">
      <c r="A7" s="12">
        <v>2019</v>
      </c>
      <c r="B7" s="53" t="s">
        <v>98</v>
      </c>
      <c r="C7" s="31">
        <v>141.19999999999999</v>
      </c>
      <c r="D7" s="31">
        <v>139.5</v>
      </c>
      <c r="E7" s="31">
        <v>140.4</v>
      </c>
      <c r="H7" s="12">
        <v>2019</v>
      </c>
      <c r="I7" s="61">
        <f t="shared" si="1"/>
        <v>2.5</v>
      </c>
      <c r="J7" s="61">
        <f t="shared" si="2"/>
        <v>5.5</v>
      </c>
      <c r="K7" s="61">
        <f t="shared" si="3"/>
        <v>3.9000000000000057</v>
      </c>
      <c r="L7" s="116">
        <f t="shared" si="4"/>
        <v>2.5</v>
      </c>
    </row>
    <row r="8" spans="1:12" x14ac:dyDescent="0.25">
      <c r="A8" s="12">
        <v>2020</v>
      </c>
      <c r="B8" s="53" t="s">
        <v>98</v>
      </c>
      <c r="C8" s="31">
        <v>149.80000000000001</v>
      </c>
      <c r="D8" s="31">
        <v>147.30000000000001</v>
      </c>
      <c r="E8" s="31">
        <v>148.6</v>
      </c>
      <c r="H8" s="12">
        <v>2020</v>
      </c>
      <c r="I8" s="61">
        <f t="shared" si="1"/>
        <v>8.6000000000000227</v>
      </c>
      <c r="J8" s="61">
        <f t="shared" si="2"/>
        <v>7.8000000000000114</v>
      </c>
      <c r="K8" s="61">
        <f t="shared" si="3"/>
        <v>8.1999999999999886</v>
      </c>
      <c r="L8" s="116">
        <f t="shared" si="4"/>
        <v>8.6000000000000227</v>
      </c>
    </row>
    <row r="9" spans="1:12" x14ac:dyDescent="0.25">
      <c r="A9" s="12">
        <v>2021</v>
      </c>
      <c r="B9" s="53" t="s">
        <v>98</v>
      </c>
      <c r="C9" s="31">
        <v>156.69999999999999</v>
      </c>
      <c r="D9" s="31">
        <v>156.9</v>
      </c>
      <c r="E9" s="31">
        <v>156.80000000000001</v>
      </c>
      <c r="H9" s="12">
        <v>2021</v>
      </c>
      <c r="I9" s="61">
        <f t="shared" si="1"/>
        <v>6.8999999999999773</v>
      </c>
      <c r="J9" s="61">
        <f t="shared" si="2"/>
        <v>9.5999999999999943</v>
      </c>
      <c r="K9" s="61">
        <f t="shared" si="3"/>
        <v>8.2000000000000171</v>
      </c>
      <c r="L9" s="116">
        <f t="shared" si="4"/>
        <v>6.8999999999999773</v>
      </c>
    </row>
    <row r="10" spans="1:12" x14ac:dyDescent="0.25">
      <c r="A10" s="12">
        <v>2022</v>
      </c>
      <c r="B10" s="53" t="s">
        <v>98</v>
      </c>
      <c r="C10" s="31">
        <v>168.7</v>
      </c>
      <c r="D10" s="31">
        <v>166.5</v>
      </c>
      <c r="E10" s="31">
        <v>167.7</v>
      </c>
      <c r="H10" s="12">
        <v>2022</v>
      </c>
      <c r="I10" s="61">
        <f t="shared" si="1"/>
        <v>12</v>
      </c>
      <c r="J10" s="61">
        <f t="shared" si="2"/>
        <v>9.5999999999999943</v>
      </c>
      <c r="K10" s="61">
        <f t="shared" si="3"/>
        <v>10.899999999999977</v>
      </c>
      <c r="L10" s="116">
        <f t="shared" si="4"/>
        <v>12</v>
      </c>
    </row>
    <row r="11" spans="1:12" x14ac:dyDescent="0.25">
      <c r="A11" s="12">
        <v>2023</v>
      </c>
      <c r="B11" s="53" t="s">
        <v>98</v>
      </c>
      <c r="C11" s="31">
        <v>178</v>
      </c>
      <c r="D11" s="31">
        <v>176.3</v>
      </c>
      <c r="E11" s="31">
        <v>177.2</v>
      </c>
      <c r="H11" s="12">
        <v>2023</v>
      </c>
      <c r="I11" s="61">
        <f t="shared" si="1"/>
        <v>9.3000000000000114</v>
      </c>
      <c r="J11" s="61">
        <f t="shared" si="2"/>
        <v>9.8000000000000114</v>
      </c>
      <c r="K11" s="61">
        <f t="shared" si="3"/>
        <v>9.5</v>
      </c>
      <c r="L11" s="116">
        <f t="shared" si="4"/>
        <v>9.3000000000000114</v>
      </c>
    </row>
    <row r="12" spans="1:12" x14ac:dyDescent="0.25">
      <c r="A12" s="12"/>
      <c r="B12" s="59" t="s">
        <v>99</v>
      </c>
      <c r="C12" s="63">
        <f>SUM($C$4:$C$11)</f>
        <v>1193.9000000000001</v>
      </c>
      <c r="D12" s="63">
        <f>SUM($D$4:$D$11)</f>
        <v>1173</v>
      </c>
      <c r="E12" s="63">
        <f>SUM($E$4:$E$11)</f>
        <v>1184.1000000000001</v>
      </c>
    </row>
    <row r="15" spans="1:12" ht="15.75" x14ac:dyDescent="0.3">
      <c r="B15" s="29" t="s">
        <v>29</v>
      </c>
      <c r="C15" s="29" t="s">
        <v>30</v>
      </c>
      <c r="D15" s="29" t="s">
        <v>33</v>
      </c>
      <c r="E15" s="29" t="s">
        <v>34</v>
      </c>
    </row>
    <row r="16" spans="1:12" x14ac:dyDescent="0.25">
      <c r="B16" s="12">
        <v>2017</v>
      </c>
      <c r="C16" s="23">
        <f t="shared" ref="C16:C22" si="5">I5/$C$4</f>
        <v>3.7500000000000089E-2</v>
      </c>
      <c r="D16" s="23">
        <f t="shared" ref="D16:D22" si="6">J5/$D$4</f>
        <v>3.9579967689822228E-2</v>
      </c>
      <c r="E16" s="23">
        <f t="shared" ref="E16:E22" si="7">K5/$E$4</f>
        <v>3.8888888888888931E-2</v>
      </c>
    </row>
    <row r="17" spans="2:5" x14ac:dyDescent="0.25">
      <c r="B17" s="12">
        <v>2018</v>
      </c>
      <c r="C17" s="23">
        <f t="shared" si="5"/>
        <v>4.6093749999999822E-2</v>
      </c>
      <c r="D17" s="23">
        <f t="shared" si="6"/>
        <v>4.2810985460420128E-2</v>
      </c>
      <c r="E17" s="23">
        <f t="shared" si="7"/>
        <v>4.4444444444444398E-2</v>
      </c>
    </row>
    <row r="18" spans="2:5" x14ac:dyDescent="0.25">
      <c r="B18" s="12">
        <v>2019</v>
      </c>
      <c r="C18" s="23">
        <f t="shared" si="5"/>
        <v>1.953125E-2</v>
      </c>
      <c r="D18" s="23">
        <f t="shared" si="6"/>
        <v>4.4426494345718902E-2</v>
      </c>
      <c r="E18" s="23">
        <f t="shared" si="7"/>
        <v>3.0952380952380999E-2</v>
      </c>
    </row>
    <row r="19" spans="2:5" x14ac:dyDescent="0.25">
      <c r="B19" s="12">
        <v>2020</v>
      </c>
      <c r="C19" s="23">
        <f t="shared" si="5"/>
        <v>6.7187500000000178E-2</v>
      </c>
      <c r="D19" s="23">
        <f t="shared" si="6"/>
        <v>6.3004846526655986E-2</v>
      </c>
      <c r="E19" s="23">
        <f t="shared" si="7"/>
        <v>6.5079365079364987E-2</v>
      </c>
    </row>
    <row r="20" spans="2:5" x14ac:dyDescent="0.25">
      <c r="B20" s="12">
        <v>2021</v>
      </c>
      <c r="C20" s="23">
        <f t="shared" si="5"/>
        <v>5.3906249999999822E-2</v>
      </c>
      <c r="D20" s="23">
        <f t="shared" si="6"/>
        <v>7.7544426494345675E-2</v>
      </c>
      <c r="E20" s="23">
        <f t="shared" si="7"/>
        <v>6.5079365079365209E-2</v>
      </c>
    </row>
    <row r="21" spans="2:5" x14ac:dyDescent="0.25">
      <c r="B21" s="12">
        <v>2022</v>
      </c>
      <c r="C21" s="23">
        <f t="shared" si="5"/>
        <v>9.375E-2</v>
      </c>
      <c r="D21" s="23">
        <f t="shared" si="6"/>
        <v>7.7544426494345675E-2</v>
      </c>
      <c r="E21" s="23">
        <f t="shared" si="7"/>
        <v>8.6507936507936325E-2</v>
      </c>
    </row>
    <row r="22" spans="2:5" x14ac:dyDescent="0.25">
      <c r="B22" s="12">
        <v>2023</v>
      </c>
      <c r="C22" s="23">
        <f t="shared" si="5"/>
        <v>7.2656250000000089E-2</v>
      </c>
      <c r="D22" s="23">
        <f t="shared" si="6"/>
        <v>7.9159935379644678E-2</v>
      </c>
      <c r="E22" s="23">
        <f t="shared" si="7"/>
        <v>7.5396825396825393E-2</v>
      </c>
    </row>
  </sheetData>
  <phoneticPr fontId="3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219"/>
  <sheetViews>
    <sheetView topLeftCell="A47" zoomScale="80" zoomScaleNormal="80" workbookViewId="0">
      <selection activeCell="C24" sqref="C24"/>
    </sheetView>
  </sheetViews>
  <sheetFormatPr defaultRowHeight="15" x14ac:dyDescent="0.25"/>
  <sheetData>
    <row r="1" spans="1:35" ht="23.25" x14ac:dyDescent="0.35">
      <c r="A1" s="39" t="s">
        <v>76</v>
      </c>
      <c r="B1" s="38"/>
      <c r="C1" s="38"/>
      <c r="D1" s="35"/>
      <c r="E1" s="35"/>
      <c r="F1" s="35"/>
      <c r="G1" s="35"/>
      <c r="H1" s="35"/>
      <c r="I1" s="35"/>
      <c r="J1" s="35"/>
      <c r="K1" s="35"/>
      <c r="L1" s="35"/>
      <c r="M1" s="35"/>
      <c r="N1" s="35"/>
      <c r="O1" s="35"/>
      <c r="P1" s="35"/>
      <c r="Q1" s="35"/>
      <c r="R1" s="35"/>
      <c r="S1" s="35"/>
      <c r="T1" s="35"/>
      <c r="U1" s="35"/>
      <c r="V1" s="35"/>
      <c r="W1" s="35"/>
      <c r="X1" s="35"/>
      <c r="Y1" s="35"/>
      <c r="Z1" s="35"/>
    </row>
    <row r="2" spans="1:35" ht="23.25" x14ac:dyDescent="0.35">
      <c r="A2" s="56" t="s">
        <v>100</v>
      </c>
      <c r="B2" s="45"/>
      <c r="C2" s="45"/>
      <c r="D2" s="45"/>
      <c r="E2" s="45"/>
      <c r="F2" s="45"/>
      <c r="G2" s="45"/>
      <c r="H2" s="45"/>
      <c r="I2" s="54"/>
      <c r="J2" s="54"/>
      <c r="K2" s="54"/>
      <c r="L2" s="57" t="s">
        <v>124</v>
      </c>
      <c r="M2" s="55"/>
      <c r="N2" s="55"/>
      <c r="O2" s="55"/>
      <c r="P2" s="55"/>
      <c r="Q2" s="55"/>
      <c r="R2" s="55"/>
      <c r="S2" s="55"/>
      <c r="T2" s="54"/>
      <c r="U2" s="35"/>
      <c r="V2" s="35"/>
      <c r="W2" s="35"/>
      <c r="X2" s="35"/>
      <c r="Y2" s="35"/>
      <c r="Z2" s="35"/>
    </row>
    <row r="3" spans="1:35" ht="23.25" x14ac:dyDescent="0.35">
      <c r="A3" s="35"/>
      <c r="B3" s="35"/>
      <c r="C3" s="35"/>
      <c r="D3" s="35"/>
      <c r="E3" s="35"/>
      <c r="F3" s="35"/>
      <c r="G3" s="35"/>
      <c r="H3" s="35"/>
      <c r="I3" s="35"/>
      <c r="J3" s="35"/>
      <c r="K3" s="35"/>
      <c r="L3" s="36" t="s">
        <v>104</v>
      </c>
      <c r="M3" s="35"/>
      <c r="N3" s="35"/>
      <c r="O3" s="35"/>
      <c r="P3" s="35"/>
      <c r="Q3" s="35"/>
      <c r="R3" s="35"/>
      <c r="S3" s="35"/>
      <c r="T3" s="35"/>
      <c r="U3" s="35"/>
      <c r="V3" s="35"/>
      <c r="W3" s="35"/>
      <c r="X3" s="35"/>
      <c r="Y3" s="35"/>
      <c r="Z3" s="35"/>
      <c r="AA3" s="35"/>
      <c r="AB3" s="35"/>
      <c r="AC3" s="35"/>
      <c r="AD3" s="35"/>
      <c r="AE3" s="35"/>
      <c r="AF3" s="35"/>
      <c r="AG3" s="35"/>
      <c r="AH3" s="35"/>
      <c r="AI3" s="35"/>
    </row>
    <row r="4" spans="1:35" x14ac:dyDescent="0.25">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row>
    <row r="5" spans="1:35" x14ac:dyDescent="0.25">
      <c r="A5" s="35"/>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row>
    <row r="6" spans="1:35" x14ac:dyDescent="0.25">
      <c r="A6" s="35"/>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row>
    <row r="7" spans="1:35" x14ac:dyDescent="0.25">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row>
    <row r="8" spans="1:35" x14ac:dyDescent="0.25">
      <c r="A8" s="35"/>
      <c r="B8" s="35"/>
      <c r="C8" s="35"/>
      <c r="D8" s="35"/>
      <c r="E8" s="35"/>
      <c r="F8" s="35"/>
      <c r="G8" s="35"/>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row>
    <row r="9" spans="1:35" x14ac:dyDescent="0.25">
      <c r="A9" s="35"/>
      <c r="B9" s="35"/>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row>
    <row r="10" spans="1:35" x14ac:dyDescent="0.25">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row>
    <row r="11" spans="1:35" x14ac:dyDescent="0.25">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row>
    <row r="12" spans="1:35" x14ac:dyDescent="0.25">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row>
    <row r="13" spans="1:35" x14ac:dyDescent="0.25">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row>
    <row r="14" spans="1:35" x14ac:dyDescent="0.25">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row>
    <row r="15" spans="1:35" x14ac:dyDescent="0.2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row>
    <row r="16" spans="1:35" x14ac:dyDescent="0.25">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row>
    <row r="17" spans="1:35" x14ac:dyDescent="0.25">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row>
    <row r="18" spans="1:35" x14ac:dyDescent="0.25">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row>
    <row r="19" spans="1:35" x14ac:dyDescent="0.25">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row>
    <row r="20" spans="1:35" x14ac:dyDescent="0.25">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row>
    <row r="21" spans="1:35" x14ac:dyDescent="0.25">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row>
    <row r="22" spans="1:35" x14ac:dyDescent="0.25">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row>
    <row r="23" spans="1:35" x14ac:dyDescent="0.25">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row>
    <row r="24" spans="1:35" x14ac:dyDescent="0.25">
      <c r="A24" s="35"/>
      <c r="B24" s="35"/>
      <c r="Q24" s="35"/>
      <c r="R24" s="35"/>
      <c r="S24" s="35"/>
      <c r="T24" s="35"/>
      <c r="U24" s="35"/>
      <c r="V24" s="35"/>
      <c r="W24" s="35"/>
      <c r="X24" s="35"/>
      <c r="Y24" s="35"/>
      <c r="Z24" s="35"/>
      <c r="AA24" s="35"/>
      <c r="AB24" s="35"/>
      <c r="AC24" s="35"/>
      <c r="AD24" s="35"/>
      <c r="AE24" s="35"/>
      <c r="AF24" s="35"/>
      <c r="AG24" s="35"/>
      <c r="AH24" s="35"/>
      <c r="AI24" s="35"/>
    </row>
    <row r="25" spans="1:35" x14ac:dyDescent="0.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row>
    <row r="26" spans="1:35" ht="16.5" x14ac:dyDescent="0.3">
      <c r="A26" s="35"/>
      <c r="B26" s="35"/>
      <c r="C26" s="47" t="s">
        <v>73</v>
      </c>
      <c r="D26" s="9"/>
      <c r="E26" s="58" t="s">
        <v>103</v>
      </c>
      <c r="F26" s="58"/>
      <c r="G26" s="58"/>
      <c r="H26" s="58"/>
      <c r="I26" s="58"/>
      <c r="J26" s="58"/>
      <c r="K26" s="128" t="s">
        <v>169</v>
      </c>
      <c r="L26" s="58"/>
      <c r="M26" s="58"/>
      <c r="N26" s="58"/>
      <c r="O26" s="58"/>
      <c r="P26" s="58"/>
      <c r="Q26" s="35"/>
      <c r="R26" s="35"/>
      <c r="S26" s="35"/>
      <c r="T26" s="35"/>
      <c r="U26" s="35"/>
      <c r="V26" s="35"/>
      <c r="W26" s="35"/>
      <c r="X26" s="35"/>
      <c r="Y26" s="35"/>
      <c r="Z26" s="35"/>
      <c r="AA26" s="35"/>
      <c r="AB26" s="35"/>
      <c r="AC26" s="35"/>
      <c r="AD26" s="35"/>
      <c r="AE26" s="35"/>
      <c r="AF26" s="35"/>
      <c r="AG26" s="35"/>
      <c r="AH26" s="35"/>
      <c r="AI26" s="35"/>
    </row>
    <row r="27" spans="1:35" x14ac:dyDescent="0.25">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row>
    <row r="28" spans="1:35" x14ac:dyDescent="0.25">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row>
    <row r="29" spans="1:35" x14ac:dyDescent="0.25">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row>
    <row r="30" spans="1:35" x14ac:dyDescent="0.25">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row>
    <row r="31" spans="1:35" x14ac:dyDescent="0.25">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row>
    <row r="32" spans="1:35" x14ac:dyDescent="0.25">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row>
    <row r="33" spans="1:35" x14ac:dyDescent="0.25">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row>
    <row r="34" spans="1:35" x14ac:dyDescent="0.25">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row>
    <row r="35" spans="1:35" x14ac:dyDescent="0.2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row>
    <row r="36" spans="1:35" x14ac:dyDescent="0.25">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row>
    <row r="37" spans="1:35" x14ac:dyDescent="0.25">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row>
    <row r="38" spans="1:35" x14ac:dyDescent="0.25">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row>
    <row r="39" spans="1:35" x14ac:dyDescent="0.25">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row>
    <row r="40" spans="1:35" x14ac:dyDescent="0.25">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row>
    <row r="41" spans="1:35" x14ac:dyDescent="0.25">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row>
    <row r="42" spans="1:35" x14ac:dyDescent="0.25">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row>
    <row r="43" spans="1:35" x14ac:dyDescent="0.25">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row>
    <row r="44" spans="1:35" x14ac:dyDescent="0.25">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row>
    <row r="45" spans="1:35" x14ac:dyDescent="0.2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row>
    <row r="46" spans="1:35" x14ac:dyDescent="0.25">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row>
    <row r="47" spans="1:35" x14ac:dyDescent="0.25">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row>
    <row r="48" spans="1:35" x14ac:dyDescent="0.25">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row>
    <row r="49" spans="1:35" x14ac:dyDescent="0.25">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row>
    <row r="50" spans="1:35" x14ac:dyDescent="0.25">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row>
    <row r="51" spans="1:35" x14ac:dyDescent="0.25">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row>
    <row r="52" spans="1:35" x14ac:dyDescent="0.25">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row>
    <row r="53" spans="1:35" x14ac:dyDescent="0.25">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row>
    <row r="54" spans="1:35" x14ac:dyDescent="0.25">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row>
    <row r="55" spans="1:35" x14ac:dyDescent="0.2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row>
    <row r="56" spans="1:35" x14ac:dyDescent="0.25">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row>
    <row r="57" spans="1:35" x14ac:dyDescent="0.25">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row>
    <row r="58" spans="1:35" x14ac:dyDescent="0.25">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row>
    <row r="59" spans="1:35" x14ac:dyDescent="0.25">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row>
    <row r="60" spans="1:35" x14ac:dyDescent="0.25">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row>
    <row r="61" spans="1:35" x14ac:dyDescent="0.25">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row>
    <row r="62" spans="1:35" x14ac:dyDescent="0.25">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row>
    <row r="63" spans="1:35" x14ac:dyDescent="0.25">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row>
    <row r="64" spans="1:35" x14ac:dyDescent="0.25">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row>
    <row r="65" spans="1:35" x14ac:dyDescent="0.2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row>
    <row r="66" spans="1:35" x14ac:dyDescent="0.25">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row>
    <row r="67" spans="1:35" x14ac:dyDescent="0.25">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row>
    <row r="68" spans="1:35" x14ac:dyDescent="0.25">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row>
    <row r="69" spans="1:35" x14ac:dyDescent="0.25">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row>
    <row r="70" spans="1:35" x14ac:dyDescent="0.25">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c r="AB70" s="35"/>
      <c r="AC70" s="35"/>
      <c r="AD70" s="35"/>
      <c r="AE70" s="35"/>
      <c r="AF70" s="35"/>
      <c r="AG70" s="35"/>
      <c r="AH70" s="35"/>
      <c r="AI70" s="35"/>
    </row>
    <row r="71" spans="1:35" x14ac:dyDescent="0.25">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c r="AB71" s="35"/>
      <c r="AC71" s="35"/>
      <c r="AD71" s="35"/>
      <c r="AE71" s="35"/>
      <c r="AF71" s="35"/>
      <c r="AG71" s="35"/>
      <c r="AH71" s="35"/>
      <c r="AI71" s="35"/>
    </row>
    <row r="72" spans="1:35" x14ac:dyDescent="0.25">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row>
    <row r="73" spans="1:35" x14ac:dyDescent="0.25">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c r="AB73" s="35"/>
      <c r="AC73" s="35"/>
      <c r="AD73" s="35"/>
      <c r="AE73" s="35"/>
      <c r="AF73" s="35"/>
      <c r="AG73" s="35"/>
      <c r="AH73" s="35"/>
      <c r="AI73" s="35"/>
    </row>
    <row r="74" spans="1:35" x14ac:dyDescent="0.25">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c r="AB74" s="35"/>
      <c r="AC74" s="35"/>
      <c r="AD74" s="35"/>
      <c r="AE74" s="35"/>
      <c r="AF74" s="35"/>
      <c r="AG74" s="35"/>
      <c r="AH74" s="35"/>
      <c r="AI74" s="35"/>
    </row>
    <row r="75" spans="1:35" x14ac:dyDescent="0.2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c r="AB75" s="35"/>
      <c r="AC75" s="35"/>
      <c r="AD75" s="35"/>
      <c r="AE75" s="35"/>
      <c r="AF75" s="35"/>
      <c r="AG75" s="35"/>
      <c r="AH75" s="35"/>
      <c r="AI75" s="35"/>
    </row>
    <row r="76" spans="1:35" x14ac:dyDescent="0.25">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35"/>
      <c r="AH76" s="35"/>
      <c r="AI76" s="35"/>
    </row>
    <row r="77" spans="1:35" x14ac:dyDescent="0.25">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c r="AB77" s="35"/>
      <c r="AC77" s="35"/>
      <c r="AD77" s="35"/>
      <c r="AE77" s="35"/>
      <c r="AF77" s="35"/>
      <c r="AG77" s="35"/>
      <c r="AH77" s="35"/>
      <c r="AI77" s="35"/>
    </row>
    <row r="78" spans="1:35" x14ac:dyDescent="0.25">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row>
    <row r="79" spans="1:35" x14ac:dyDescent="0.25">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c r="AB79" s="35"/>
      <c r="AC79" s="35"/>
      <c r="AD79" s="35"/>
      <c r="AE79" s="35"/>
      <c r="AF79" s="35"/>
      <c r="AG79" s="35"/>
      <c r="AH79" s="35"/>
      <c r="AI79" s="35"/>
    </row>
    <row r="80" spans="1:35" x14ac:dyDescent="0.25">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row>
    <row r="81" spans="1:35" x14ac:dyDescent="0.25">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row>
    <row r="82" spans="1:35" x14ac:dyDescent="0.25">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row>
    <row r="83" spans="1:35" x14ac:dyDescent="0.25">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c r="AB83" s="35"/>
      <c r="AC83" s="35"/>
      <c r="AD83" s="35"/>
      <c r="AE83" s="35"/>
      <c r="AF83" s="35"/>
      <c r="AG83" s="35"/>
      <c r="AH83" s="35"/>
      <c r="AI83" s="35"/>
    </row>
    <row r="84" spans="1:35" x14ac:dyDescent="0.25">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c r="AB84" s="35"/>
      <c r="AC84" s="35"/>
      <c r="AD84" s="35"/>
      <c r="AE84" s="35"/>
      <c r="AF84" s="35"/>
      <c r="AG84" s="35"/>
      <c r="AH84" s="35"/>
      <c r="AI84" s="35"/>
    </row>
    <row r="85" spans="1:35" x14ac:dyDescent="0.2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35"/>
      <c r="AH85" s="35"/>
      <c r="AI85" s="35"/>
    </row>
    <row r="86" spans="1:35" x14ac:dyDescent="0.25">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row>
    <row r="87" spans="1:35" x14ac:dyDescent="0.25">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row>
    <row r="88" spans="1:35" x14ac:dyDescent="0.25">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c r="AB88" s="35"/>
      <c r="AC88" s="35"/>
      <c r="AD88" s="35"/>
      <c r="AE88" s="35"/>
      <c r="AF88" s="35"/>
      <c r="AG88" s="35"/>
      <c r="AH88" s="35"/>
      <c r="AI88" s="35"/>
    </row>
    <row r="89" spans="1:35" x14ac:dyDescent="0.25">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row>
    <row r="90" spans="1:35" x14ac:dyDescent="0.25">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c r="AB90" s="35"/>
      <c r="AC90" s="35"/>
      <c r="AD90" s="35"/>
      <c r="AE90" s="35"/>
      <c r="AF90" s="35"/>
      <c r="AG90" s="35"/>
      <c r="AH90" s="35"/>
      <c r="AI90" s="35"/>
    </row>
    <row r="91" spans="1:35" x14ac:dyDescent="0.25">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row>
    <row r="92" spans="1:35" x14ac:dyDescent="0.25">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row>
    <row r="93" spans="1:35" x14ac:dyDescent="0.25">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row>
    <row r="94" spans="1:35" x14ac:dyDescent="0.25">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row>
    <row r="95" spans="1:35" x14ac:dyDescent="0.2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row>
    <row r="96" spans="1:35" x14ac:dyDescent="0.25">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row>
    <row r="97" spans="1:35" x14ac:dyDescent="0.25">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row>
    <row r="98" spans="1:35" x14ac:dyDescent="0.25">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row>
    <row r="99" spans="1:35" x14ac:dyDescent="0.25">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row>
    <row r="100" spans="1:35" x14ac:dyDescent="0.25">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row>
    <row r="101" spans="1:35" x14ac:dyDescent="0.25">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row>
    <row r="102" spans="1:35" x14ac:dyDescent="0.25">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row>
    <row r="103" spans="1:35" x14ac:dyDescent="0.25">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row>
    <row r="104" spans="1:35" x14ac:dyDescent="0.25">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row>
    <row r="105" spans="1:35" x14ac:dyDescent="0.2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row>
    <row r="106" spans="1:35" x14ac:dyDescent="0.25">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row>
    <row r="107" spans="1:35" x14ac:dyDescent="0.25">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row>
    <row r="108" spans="1:35" x14ac:dyDescent="0.25">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row>
    <row r="109" spans="1:35" x14ac:dyDescent="0.25">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row>
    <row r="110" spans="1:35" x14ac:dyDescent="0.25">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row>
    <row r="111" spans="1:35" x14ac:dyDescent="0.25">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row>
    <row r="112" spans="1:35" x14ac:dyDescent="0.25">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row>
    <row r="113" spans="1:35" x14ac:dyDescent="0.25">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row>
    <row r="114" spans="1:35" x14ac:dyDescent="0.25">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row>
    <row r="115" spans="1:35" x14ac:dyDescent="0.2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row>
    <row r="116" spans="1:35" x14ac:dyDescent="0.25">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row>
    <row r="117" spans="1:35" x14ac:dyDescent="0.25">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row>
    <row r="118" spans="1:35" x14ac:dyDescent="0.25">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row>
    <row r="119" spans="1:35" x14ac:dyDescent="0.25">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row>
    <row r="120" spans="1:35" x14ac:dyDescent="0.25">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row>
    <row r="121" spans="1:35" x14ac:dyDescent="0.25">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row>
    <row r="122" spans="1:35" x14ac:dyDescent="0.25">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row>
    <row r="123" spans="1:35" x14ac:dyDescent="0.25">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row>
    <row r="124" spans="1:35" x14ac:dyDescent="0.25">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row>
    <row r="125" spans="1:35" x14ac:dyDescent="0.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row>
    <row r="126" spans="1:35" x14ac:dyDescent="0.25">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row>
    <row r="127" spans="1:35"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row>
    <row r="128" spans="1:35"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row>
    <row r="129" spans="1:35"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row>
    <row r="130" spans="1:35"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row>
    <row r="131" spans="1:35"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row>
    <row r="132" spans="1:35"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row>
    <row r="133" spans="1:35"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row>
    <row r="134" spans="1:35"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row>
    <row r="135" spans="1:35"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row>
    <row r="136" spans="1:35"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row>
    <row r="137" spans="1:35"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row>
    <row r="138" spans="1:35"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row>
    <row r="139" spans="1:35"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row>
    <row r="140" spans="1:35"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row>
    <row r="141" spans="1:35" x14ac:dyDescent="0.2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row>
    <row r="142" spans="1:35" x14ac:dyDescent="0.2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row>
    <row r="143" spans="1:35" x14ac:dyDescent="0.2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row>
    <row r="144" spans="1:35" x14ac:dyDescent="0.2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row>
    <row r="145" spans="1:35" x14ac:dyDescent="0.2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row>
    <row r="146" spans="1:35" x14ac:dyDescent="0.2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row>
    <row r="147" spans="1:35" x14ac:dyDescent="0.2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row>
    <row r="148" spans="1:35" x14ac:dyDescent="0.2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row>
    <row r="149" spans="1:35" x14ac:dyDescent="0.2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row>
    <row r="150" spans="1:35" x14ac:dyDescent="0.2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row>
    <row r="151" spans="1:35" x14ac:dyDescent="0.2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row>
    <row r="152" spans="1:35" x14ac:dyDescent="0.25">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row>
    <row r="153" spans="1:35" x14ac:dyDescent="0.25">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row>
    <row r="154" spans="1:35" x14ac:dyDescent="0.25">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row>
    <row r="155" spans="1:35" x14ac:dyDescent="0.2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row>
    <row r="156" spans="1:35" x14ac:dyDescent="0.25">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row>
    <row r="157" spans="1:35" x14ac:dyDescent="0.25">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row>
    <row r="158" spans="1:35" x14ac:dyDescent="0.25">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row>
    <row r="159" spans="1:35" x14ac:dyDescent="0.25">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row>
    <row r="160" spans="1:35" x14ac:dyDescent="0.25">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row>
    <row r="161" spans="1:35" x14ac:dyDescent="0.25">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row>
    <row r="162" spans="1:35" x14ac:dyDescent="0.25">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row>
    <row r="163" spans="1:35" x14ac:dyDescent="0.25">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row>
    <row r="164" spans="1:35" x14ac:dyDescent="0.25">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row>
    <row r="165" spans="1:35" x14ac:dyDescent="0.2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row>
    <row r="166" spans="1:35" x14ac:dyDescent="0.25">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row>
    <row r="167" spans="1:35" x14ac:dyDescent="0.25">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row>
    <row r="168" spans="1:35" x14ac:dyDescent="0.25">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row>
    <row r="169" spans="1:35" x14ac:dyDescent="0.25">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row>
    <row r="170" spans="1:35" x14ac:dyDescent="0.25">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row>
    <row r="171" spans="1:35" x14ac:dyDescent="0.25">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row>
    <row r="172" spans="1:35" x14ac:dyDescent="0.25">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row>
    <row r="173" spans="1:35" x14ac:dyDescent="0.25">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row>
    <row r="174" spans="1:35" x14ac:dyDescent="0.25">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row>
    <row r="175" spans="1:35" x14ac:dyDescent="0.2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row>
    <row r="176" spans="1:35" x14ac:dyDescent="0.25">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row>
    <row r="177" spans="1:35" x14ac:dyDescent="0.25">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row>
    <row r="178" spans="1:35" x14ac:dyDescent="0.25">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row>
    <row r="179" spans="1:35" x14ac:dyDescent="0.25">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row>
    <row r="180" spans="1:35" x14ac:dyDescent="0.25">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row>
    <row r="181" spans="1:35" x14ac:dyDescent="0.25">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row>
    <row r="182" spans="1:35" x14ac:dyDescent="0.25">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row>
    <row r="183" spans="1:35" x14ac:dyDescent="0.25">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row>
    <row r="184" spans="1:35" x14ac:dyDescent="0.25">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row>
    <row r="185" spans="1:35" x14ac:dyDescent="0.2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row>
    <row r="186" spans="1:35" x14ac:dyDescent="0.25">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row>
    <row r="187" spans="1:35" x14ac:dyDescent="0.25">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c r="AD187" s="35"/>
      <c r="AE187" s="35"/>
      <c r="AF187" s="35"/>
      <c r="AG187" s="35"/>
      <c r="AH187" s="35"/>
      <c r="AI187" s="35"/>
    </row>
    <row r="188" spans="1:35" x14ac:dyDescent="0.25">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c r="AD188" s="35"/>
      <c r="AE188" s="35"/>
      <c r="AF188" s="35"/>
      <c r="AG188" s="35"/>
      <c r="AH188" s="35"/>
      <c r="AI188" s="35"/>
    </row>
    <row r="189" spans="1:35" x14ac:dyDescent="0.25">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c r="AD189" s="35"/>
      <c r="AE189" s="35"/>
      <c r="AF189" s="35"/>
      <c r="AG189" s="35"/>
      <c r="AH189" s="35"/>
      <c r="AI189" s="35"/>
    </row>
    <row r="190" spans="1:35" x14ac:dyDescent="0.25">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c r="AD190" s="35"/>
      <c r="AE190" s="35"/>
      <c r="AF190" s="35"/>
      <c r="AG190" s="35"/>
      <c r="AH190" s="35"/>
      <c r="AI190" s="35"/>
    </row>
    <row r="191" spans="1:35" x14ac:dyDescent="0.25">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c r="AD191" s="35"/>
      <c r="AE191" s="35"/>
      <c r="AF191" s="35"/>
      <c r="AG191" s="35"/>
      <c r="AH191" s="35"/>
      <c r="AI191" s="35"/>
    </row>
    <row r="192" spans="1:35" x14ac:dyDescent="0.25">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c r="AD192" s="35"/>
      <c r="AE192" s="35"/>
      <c r="AF192" s="35"/>
      <c r="AG192" s="35"/>
      <c r="AH192" s="35"/>
      <c r="AI192" s="35"/>
    </row>
    <row r="193" spans="1:35" x14ac:dyDescent="0.25">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c r="AD193" s="35"/>
      <c r="AE193" s="35"/>
      <c r="AF193" s="35"/>
      <c r="AG193" s="35"/>
      <c r="AH193" s="35"/>
      <c r="AI193" s="35"/>
    </row>
    <row r="194" spans="1:35" x14ac:dyDescent="0.25">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c r="AD194" s="35"/>
      <c r="AE194" s="35"/>
      <c r="AF194" s="35"/>
      <c r="AG194" s="35"/>
      <c r="AH194" s="35"/>
      <c r="AI194" s="35"/>
    </row>
    <row r="195" spans="1:35" x14ac:dyDescent="0.2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c r="AB195" s="35"/>
      <c r="AC195" s="35"/>
      <c r="AD195" s="35"/>
      <c r="AE195" s="35"/>
      <c r="AF195" s="35"/>
      <c r="AG195" s="35"/>
      <c r="AH195" s="35"/>
      <c r="AI195" s="35"/>
    </row>
    <row r="196" spans="1:35" x14ac:dyDescent="0.25">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c r="AB196" s="35"/>
      <c r="AC196" s="35"/>
      <c r="AD196" s="35"/>
      <c r="AE196" s="35"/>
      <c r="AF196" s="35"/>
      <c r="AG196" s="35"/>
      <c r="AH196" s="35"/>
      <c r="AI196" s="35"/>
    </row>
    <row r="197" spans="1:35" x14ac:dyDescent="0.25">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c r="AB197" s="35"/>
      <c r="AC197" s="35"/>
      <c r="AD197" s="35"/>
      <c r="AE197" s="35"/>
      <c r="AF197" s="35"/>
      <c r="AG197" s="35"/>
      <c r="AH197" s="35"/>
      <c r="AI197" s="35"/>
    </row>
    <row r="198" spans="1:35" x14ac:dyDescent="0.25">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c r="AB198" s="35"/>
      <c r="AC198" s="35"/>
      <c r="AD198" s="35"/>
      <c r="AE198" s="35"/>
      <c r="AF198" s="35"/>
      <c r="AG198" s="35"/>
      <c r="AH198" s="35"/>
      <c r="AI198" s="35"/>
    </row>
    <row r="199" spans="1:35" x14ac:dyDescent="0.25">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c r="AB199" s="35"/>
      <c r="AC199" s="35"/>
      <c r="AD199" s="35"/>
      <c r="AE199" s="35"/>
      <c r="AF199" s="35"/>
      <c r="AG199" s="35"/>
      <c r="AH199" s="35"/>
      <c r="AI199" s="35"/>
    </row>
    <row r="200" spans="1:35" x14ac:dyDescent="0.25">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c r="AB200" s="35"/>
      <c r="AC200" s="35"/>
      <c r="AD200" s="35"/>
      <c r="AE200" s="35"/>
      <c r="AF200" s="35"/>
      <c r="AG200" s="35"/>
      <c r="AH200" s="35"/>
      <c r="AI200" s="35"/>
    </row>
    <row r="201" spans="1:35" x14ac:dyDescent="0.25">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c r="AB201" s="35"/>
      <c r="AC201" s="35"/>
      <c r="AD201" s="35"/>
      <c r="AE201" s="35"/>
      <c r="AF201" s="35"/>
      <c r="AG201" s="35"/>
      <c r="AH201" s="35"/>
      <c r="AI201" s="35"/>
    </row>
    <row r="202" spans="1:35" x14ac:dyDescent="0.25">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c r="AB202" s="35"/>
      <c r="AC202" s="35"/>
      <c r="AD202" s="35"/>
      <c r="AE202" s="35"/>
      <c r="AF202" s="35"/>
      <c r="AG202" s="35"/>
      <c r="AH202" s="35"/>
      <c r="AI202" s="35"/>
    </row>
    <row r="203" spans="1:35" x14ac:dyDescent="0.25">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c r="AB203" s="35"/>
      <c r="AC203" s="35"/>
      <c r="AD203" s="35"/>
      <c r="AE203" s="35"/>
      <c r="AF203" s="35"/>
      <c r="AG203" s="35"/>
      <c r="AH203" s="35"/>
      <c r="AI203" s="35"/>
    </row>
    <row r="204" spans="1:35" x14ac:dyDescent="0.25">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c r="AB204" s="35"/>
      <c r="AC204" s="35"/>
      <c r="AD204" s="35"/>
      <c r="AE204" s="35"/>
      <c r="AF204" s="35"/>
      <c r="AG204" s="35"/>
      <c r="AH204" s="35"/>
      <c r="AI204" s="35"/>
    </row>
    <row r="205" spans="1:35" x14ac:dyDescent="0.2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c r="AB205" s="35"/>
      <c r="AC205" s="35"/>
      <c r="AD205" s="35"/>
      <c r="AE205" s="35"/>
      <c r="AF205" s="35"/>
      <c r="AG205" s="35"/>
      <c r="AH205" s="35"/>
      <c r="AI205" s="35"/>
    </row>
    <row r="206" spans="1:35" x14ac:dyDescent="0.25">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c r="AB206" s="35"/>
      <c r="AC206" s="35"/>
      <c r="AD206" s="35"/>
      <c r="AE206" s="35"/>
      <c r="AF206" s="35"/>
      <c r="AG206" s="35"/>
      <c r="AH206" s="35"/>
      <c r="AI206" s="35"/>
    </row>
    <row r="207" spans="1:35" x14ac:dyDescent="0.25">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c r="AB207" s="35"/>
      <c r="AC207" s="35"/>
      <c r="AD207" s="35"/>
      <c r="AE207" s="35"/>
      <c r="AF207" s="35"/>
      <c r="AG207" s="35"/>
      <c r="AH207" s="35"/>
      <c r="AI207" s="35"/>
    </row>
    <row r="208" spans="1:35" x14ac:dyDescent="0.25">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c r="AB208" s="35"/>
      <c r="AC208" s="35"/>
      <c r="AD208" s="35"/>
      <c r="AE208" s="35"/>
      <c r="AF208" s="35"/>
      <c r="AG208" s="35"/>
      <c r="AH208" s="35"/>
      <c r="AI208" s="35"/>
    </row>
    <row r="209" spans="1:35" x14ac:dyDescent="0.25">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c r="AB209" s="35"/>
      <c r="AC209" s="35"/>
      <c r="AD209" s="35"/>
      <c r="AE209" s="35"/>
      <c r="AF209" s="35"/>
      <c r="AG209" s="35"/>
      <c r="AH209" s="35"/>
      <c r="AI209" s="35"/>
    </row>
    <row r="210" spans="1:35" x14ac:dyDescent="0.25">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c r="AB210" s="35"/>
      <c r="AC210" s="35"/>
      <c r="AD210" s="35"/>
      <c r="AE210" s="35"/>
      <c r="AF210" s="35"/>
      <c r="AG210" s="35"/>
      <c r="AH210" s="35"/>
      <c r="AI210" s="35"/>
    </row>
    <row r="211" spans="1:35" x14ac:dyDescent="0.25">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c r="AB211" s="35"/>
      <c r="AC211" s="35"/>
      <c r="AD211" s="35"/>
      <c r="AE211" s="35"/>
      <c r="AF211" s="35"/>
      <c r="AG211" s="35"/>
      <c r="AH211" s="35"/>
      <c r="AI211" s="35"/>
    </row>
    <row r="212" spans="1:35" x14ac:dyDescent="0.25">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c r="AB212" s="35"/>
      <c r="AC212" s="35"/>
      <c r="AD212" s="35"/>
      <c r="AE212" s="35"/>
      <c r="AF212" s="35"/>
      <c r="AG212" s="35"/>
      <c r="AH212" s="35"/>
      <c r="AI212" s="35"/>
    </row>
    <row r="213" spans="1:35" x14ac:dyDescent="0.25">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c r="AB213" s="35"/>
      <c r="AC213" s="35"/>
      <c r="AD213" s="35"/>
      <c r="AE213" s="35"/>
      <c r="AF213" s="35"/>
      <c r="AG213" s="35"/>
      <c r="AH213" s="35"/>
      <c r="AI213" s="35"/>
    </row>
    <row r="214" spans="1:35" x14ac:dyDescent="0.25">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c r="AB214" s="35"/>
      <c r="AC214" s="35"/>
      <c r="AD214" s="35"/>
      <c r="AE214" s="35"/>
      <c r="AF214" s="35"/>
      <c r="AG214" s="35"/>
      <c r="AH214" s="35"/>
      <c r="AI214" s="35"/>
    </row>
    <row r="215" spans="1:35" x14ac:dyDescent="0.2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c r="AB215" s="35"/>
      <c r="AC215" s="35"/>
      <c r="AD215" s="35"/>
      <c r="AE215" s="35"/>
      <c r="AF215" s="35"/>
      <c r="AG215" s="35"/>
      <c r="AH215" s="35"/>
      <c r="AI215" s="35"/>
    </row>
    <row r="216" spans="1:35" x14ac:dyDescent="0.25">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c r="AB216" s="35"/>
      <c r="AC216" s="35"/>
      <c r="AD216" s="35"/>
      <c r="AE216" s="35"/>
      <c r="AF216" s="35"/>
      <c r="AG216" s="35"/>
      <c r="AH216" s="35"/>
      <c r="AI216" s="35"/>
    </row>
    <row r="217" spans="1:35" x14ac:dyDescent="0.25">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c r="AB217" s="35"/>
      <c r="AC217" s="35"/>
      <c r="AD217" s="35"/>
      <c r="AE217" s="35"/>
      <c r="AF217" s="35"/>
      <c r="AG217" s="35"/>
      <c r="AH217" s="35"/>
      <c r="AI217" s="35"/>
    </row>
    <row r="218" spans="1:35" x14ac:dyDescent="0.25">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c r="AB218" s="35"/>
      <c r="AC218" s="35"/>
      <c r="AD218" s="35"/>
      <c r="AE218" s="35"/>
      <c r="AF218" s="35"/>
      <c r="AG218" s="35"/>
      <c r="AH218" s="35"/>
      <c r="AI218" s="35"/>
    </row>
    <row r="219" spans="1:35" x14ac:dyDescent="0.25">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c r="AB219" s="35"/>
      <c r="AC219" s="35"/>
      <c r="AD219" s="35"/>
      <c r="AE219" s="35"/>
      <c r="AF219" s="35"/>
      <c r="AG219" s="35"/>
      <c r="AH219" s="35"/>
      <c r="AI219" s="3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74"/>
  <sheetViews>
    <sheetView zoomScaleNormal="100" workbookViewId="0">
      <selection activeCell="O5" sqref="O5"/>
    </sheetView>
  </sheetViews>
  <sheetFormatPr defaultRowHeight="15" x14ac:dyDescent="0.25"/>
  <cols>
    <col min="1" max="1" width="37.28515625" bestFit="1" customWidth="1"/>
    <col min="2" max="2" width="9.42578125" customWidth="1"/>
    <col min="3" max="3" width="9" customWidth="1"/>
    <col min="4" max="4" width="10.42578125" customWidth="1"/>
    <col min="5" max="5" width="11.7109375" bestFit="1" customWidth="1"/>
    <col min="6" max="6" width="10" customWidth="1"/>
    <col min="7" max="7" width="11" bestFit="1" customWidth="1"/>
    <col min="8" max="8" width="11.140625" bestFit="1" customWidth="1"/>
    <col min="9" max="9" width="11" customWidth="1"/>
    <col min="10" max="10" width="10.42578125" customWidth="1"/>
    <col min="11" max="11" width="10.140625" customWidth="1"/>
    <col min="12" max="12" width="9.85546875" customWidth="1"/>
    <col min="13" max="13" width="10.7109375" customWidth="1"/>
    <col min="14" max="14" width="12.140625" customWidth="1"/>
    <col min="15" max="15" width="12" customWidth="1"/>
  </cols>
  <sheetData>
    <row r="1" spans="1:15" ht="23.25" x14ac:dyDescent="0.35">
      <c r="A1" s="6"/>
      <c r="B1" s="6"/>
      <c r="C1" s="6"/>
      <c r="D1" s="6"/>
      <c r="E1" s="6"/>
      <c r="F1" s="6"/>
      <c r="G1" s="77" t="s">
        <v>118</v>
      </c>
      <c r="H1" s="6"/>
      <c r="I1" s="6"/>
      <c r="J1" s="6"/>
      <c r="K1" s="6"/>
      <c r="L1" s="6"/>
      <c r="M1" s="6"/>
      <c r="N1" s="6"/>
      <c r="O1" s="6"/>
    </row>
    <row r="2" spans="1:15" x14ac:dyDescent="0.25">
      <c r="A2" s="6"/>
      <c r="B2" s="68"/>
      <c r="C2" s="68"/>
      <c r="D2" s="68"/>
      <c r="E2" s="68"/>
      <c r="F2" s="68"/>
      <c r="G2" s="6"/>
      <c r="H2" s="68"/>
      <c r="I2" s="68"/>
      <c r="J2" s="68"/>
      <c r="K2" s="68"/>
      <c r="L2" s="68"/>
      <c r="M2" s="68"/>
      <c r="N2" s="6"/>
      <c r="O2" s="6"/>
    </row>
    <row r="3" spans="1:15" x14ac:dyDescent="0.25">
      <c r="B3" s="66">
        <v>2022</v>
      </c>
      <c r="C3" s="66">
        <v>2022</v>
      </c>
      <c r="D3" s="66">
        <v>2022</v>
      </c>
      <c r="E3" s="66">
        <v>2022</v>
      </c>
      <c r="F3" s="66">
        <v>2022</v>
      </c>
      <c r="G3" s="66">
        <v>2022</v>
      </c>
      <c r="H3" s="66">
        <v>2022</v>
      </c>
      <c r="I3" s="67">
        <v>2023</v>
      </c>
      <c r="J3" s="67">
        <v>2023</v>
      </c>
      <c r="K3" s="67">
        <v>2023</v>
      </c>
      <c r="L3" s="67">
        <v>2023</v>
      </c>
      <c r="M3" s="67">
        <v>2023</v>
      </c>
      <c r="N3" s="72" t="s">
        <v>121</v>
      </c>
      <c r="O3" s="74" t="s">
        <v>123</v>
      </c>
    </row>
    <row r="4" spans="1:15" x14ac:dyDescent="0.25">
      <c r="B4" s="66" t="s">
        <v>39</v>
      </c>
      <c r="C4" s="66" t="s">
        <v>40</v>
      </c>
      <c r="D4" s="66" t="s">
        <v>41</v>
      </c>
      <c r="E4" s="66" t="s">
        <v>42</v>
      </c>
      <c r="F4" s="66" t="s">
        <v>43</v>
      </c>
      <c r="G4" s="66" t="s">
        <v>45</v>
      </c>
      <c r="H4" s="66" t="s">
        <v>46</v>
      </c>
      <c r="I4" s="70" t="s">
        <v>31</v>
      </c>
      <c r="J4" s="70" t="s">
        <v>35</v>
      </c>
      <c r="K4" s="70" t="s">
        <v>36</v>
      </c>
      <c r="L4" s="70" t="s">
        <v>37</v>
      </c>
      <c r="M4" s="70" t="s">
        <v>38</v>
      </c>
      <c r="N4" s="73" t="s">
        <v>122</v>
      </c>
      <c r="O4" s="75" t="s">
        <v>122</v>
      </c>
    </row>
    <row r="5" spans="1:15" x14ac:dyDescent="0.25">
      <c r="A5" s="71" t="s">
        <v>3</v>
      </c>
      <c r="B5" s="12">
        <v>153.80000000000001</v>
      </c>
      <c r="C5" s="12">
        <v>155.19999999999999</v>
      </c>
      <c r="D5" s="12">
        <v>159.5</v>
      </c>
      <c r="E5" s="12">
        <v>162.9</v>
      </c>
      <c r="F5" s="12">
        <v>164.7</v>
      </c>
      <c r="G5" s="12">
        <v>166.9</v>
      </c>
      <c r="H5" s="12">
        <v>168.8</v>
      </c>
      <c r="I5" s="12">
        <v>174</v>
      </c>
      <c r="J5" s="12">
        <v>174.2</v>
      </c>
      <c r="K5" s="12">
        <v>174.3</v>
      </c>
      <c r="L5" s="12">
        <v>173.3</v>
      </c>
      <c r="M5" s="12">
        <v>173.2</v>
      </c>
      <c r="N5" s="12">
        <f>$M5-$B5</f>
        <v>19.399999999999977</v>
      </c>
      <c r="O5" s="76">
        <f t="shared" ref="O5:O18" si="0">$N5/$B5</f>
        <v>0.12613784135240558</v>
      </c>
    </row>
    <row r="6" spans="1:15" x14ac:dyDescent="0.25">
      <c r="A6" s="71" t="s">
        <v>4</v>
      </c>
      <c r="B6" s="12">
        <v>217.2</v>
      </c>
      <c r="C6" s="12">
        <v>210.8</v>
      </c>
      <c r="D6" s="12">
        <v>204.1</v>
      </c>
      <c r="E6" s="12">
        <v>206.7</v>
      </c>
      <c r="F6" s="12">
        <v>208.8</v>
      </c>
      <c r="G6" s="12">
        <v>207.2</v>
      </c>
      <c r="H6" s="12">
        <v>206.9</v>
      </c>
      <c r="I6" s="12">
        <v>208.3</v>
      </c>
      <c r="J6" s="12">
        <v>205.2</v>
      </c>
      <c r="K6" s="12">
        <v>205.2</v>
      </c>
      <c r="L6" s="12">
        <v>206.9</v>
      </c>
      <c r="M6" s="12">
        <v>211.5</v>
      </c>
      <c r="N6" s="12">
        <f t="shared" ref="N6:N18" si="1">$M6-$B6</f>
        <v>-5.6999999999999886</v>
      </c>
      <c r="O6" s="76">
        <f t="shared" si="0"/>
        <v>-2.6243093922651884E-2</v>
      </c>
    </row>
    <row r="7" spans="1:15" x14ac:dyDescent="0.25">
      <c r="A7" s="71" t="s">
        <v>5</v>
      </c>
      <c r="B7" s="12">
        <v>169.6</v>
      </c>
      <c r="C7" s="12">
        <v>174.3</v>
      </c>
      <c r="D7" s="12">
        <v>168.3</v>
      </c>
      <c r="E7" s="12">
        <v>169</v>
      </c>
      <c r="F7" s="12">
        <v>170.3</v>
      </c>
      <c r="G7" s="12">
        <v>180.2</v>
      </c>
      <c r="H7" s="12">
        <v>189.1</v>
      </c>
      <c r="I7" s="12">
        <v>192.9</v>
      </c>
      <c r="J7" s="12">
        <v>173.9</v>
      </c>
      <c r="K7" s="12">
        <v>173.9</v>
      </c>
      <c r="L7" s="12">
        <v>167.9</v>
      </c>
      <c r="M7" s="12">
        <v>171</v>
      </c>
      <c r="N7" s="12">
        <f t="shared" si="1"/>
        <v>1.4000000000000057</v>
      </c>
      <c r="O7" s="76">
        <f t="shared" si="0"/>
        <v>8.2547169811321101E-3</v>
      </c>
    </row>
    <row r="8" spans="1:15" x14ac:dyDescent="0.25">
      <c r="A8" s="71" t="s">
        <v>6</v>
      </c>
      <c r="B8" s="12">
        <v>165.4</v>
      </c>
      <c r="C8" s="12">
        <v>166.3</v>
      </c>
      <c r="D8" s="12">
        <v>167.9</v>
      </c>
      <c r="E8" s="12">
        <v>169.5</v>
      </c>
      <c r="F8" s="12">
        <v>170.9</v>
      </c>
      <c r="G8" s="12">
        <v>172.3</v>
      </c>
      <c r="H8" s="12">
        <v>173.4</v>
      </c>
      <c r="I8" s="12">
        <v>174.3</v>
      </c>
      <c r="J8" s="12">
        <v>177</v>
      </c>
      <c r="K8" s="12">
        <v>177</v>
      </c>
      <c r="L8" s="12">
        <v>178.2</v>
      </c>
      <c r="M8" s="12">
        <v>179.6</v>
      </c>
      <c r="N8" s="12">
        <f t="shared" si="1"/>
        <v>14.199999999999989</v>
      </c>
      <c r="O8" s="76">
        <f t="shared" si="0"/>
        <v>8.5852478839177682E-2</v>
      </c>
    </row>
    <row r="9" spans="1:15" x14ac:dyDescent="0.25">
      <c r="A9" s="71" t="s">
        <v>7</v>
      </c>
      <c r="B9" s="12">
        <v>208.1</v>
      </c>
      <c r="C9" s="12">
        <v>202.2</v>
      </c>
      <c r="D9" s="12">
        <v>198.1</v>
      </c>
      <c r="E9" s="12">
        <v>194.1</v>
      </c>
      <c r="F9" s="12">
        <v>191.6</v>
      </c>
      <c r="G9" s="12">
        <v>194</v>
      </c>
      <c r="H9" s="12">
        <v>193.9</v>
      </c>
      <c r="I9" s="12">
        <v>192.6</v>
      </c>
      <c r="J9" s="12">
        <v>183.4</v>
      </c>
      <c r="K9" s="12">
        <v>183.3</v>
      </c>
      <c r="L9" s="12">
        <v>178.5</v>
      </c>
      <c r="M9" s="12">
        <v>173.3</v>
      </c>
      <c r="N9" s="12">
        <f t="shared" si="1"/>
        <v>-34.799999999999983</v>
      </c>
      <c r="O9" s="76">
        <f t="shared" si="0"/>
        <v>-0.16722729456991822</v>
      </c>
    </row>
    <row r="10" spans="1:15" x14ac:dyDescent="0.25">
      <c r="A10" s="71" t="s">
        <v>8</v>
      </c>
      <c r="B10" s="12">
        <v>165.8</v>
      </c>
      <c r="C10" s="12">
        <v>169.6</v>
      </c>
      <c r="D10" s="12">
        <v>169.2</v>
      </c>
      <c r="E10" s="12">
        <v>164.1</v>
      </c>
      <c r="F10" s="12">
        <v>162.19999999999999</v>
      </c>
      <c r="G10" s="12">
        <v>159.1</v>
      </c>
      <c r="H10" s="12">
        <v>156.69999999999999</v>
      </c>
      <c r="I10" s="12">
        <v>156.30000000000001</v>
      </c>
      <c r="J10" s="12">
        <v>167.2</v>
      </c>
      <c r="K10" s="12">
        <v>167.2</v>
      </c>
      <c r="L10" s="12">
        <v>173.7</v>
      </c>
      <c r="M10" s="12">
        <v>169</v>
      </c>
      <c r="N10" s="12">
        <f t="shared" si="1"/>
        <v>3.1999999999999886</v>
      </c>
      <c r="O10" s="76">
        <f t="shared" si="0"/>
        <v>1.9300361881785213E-2</v>
      </c>
    </row>
    <row r="11" spans="1:15" x14ac:dyDescent="0.25">
      <c r="A11" s="71" t="s">
        <v>9</v>
      </c>
      <c r="B11" s="12">
        <v>167.3</v>
      </c>
      <c r="C11" s="12">
        <v>168.6</v>
      </c>
      <c r="D11" s="12">
        <v>173.1</v>
      </c>
      <c r="E11" s="12">
        <v>176.9</v>
      </c>
      <c r="F11" s="12">
        <v>184.8</v>
      </c>
      <c r="G11" s="12">
        <v>171.6</v>
      </c>
      <c r="H11" s="12">
        <v>150.19999999999999</v>
      </c>
      <c r="I11" s="12">
        <v>142.9</v>
      </c>
      <c r="J11" s="12">
        <v>140.9</v>
      </c>
      <c r="K11" s="12">
        <v>140.9</v>
      </c>
      <c r="L11" s="12">
        <v>142.80000000000001</v>
      </c>
      <c r="M11" s="12">
        <v>148.69999999999999</v>
      </c>
      <c r="N11" s="12">
        <f t="shared" si="1"/>
        <v>-18.600000000000023</v>
      </c>
      <c r="O11" s="76">
        <f t="shared" si="0"/>
        <v>-0.11117752540346695</v>
      </c>
    </row>
    <row r="12" spans="1:15" x14ac:dyDescent="0.25">
      <c r="A12" s="71" t="s">
        <v>10</v>
      </c>
      <c r="B12" s="12">
        <v>164.6</v>
      </c>
      <c r="C12" s="12">
        <v>164.4</v>
      </c>
      <c r="D12" s="12">
        <v>167.1</v>
      </c>
      <c r="E12" s="12">
        <v>169</v>
      </c>
      <c r="F12" s="12">
        <v>169.7</v>
      </c>
      <c r="G12" s="12">
        <v>170.2</v>
      </c>
      <c r="H12" s="12">
        <v>170.5</v>
      </c>
      <c r="I12" s="12">
        <v>170.7</v>
      </c>
      <c r="J12" s="12">
        <v>170.4</v>
      </c>
      <c r="K12" s="12">
        <v>170.5</v>
      </c>
      <c r="L12" s="12">
        <v>172.8</v>
      </c>
      <c r="M12" s="12">
        <v>174.9</v>
      </c>
      <c r="N12" s="12">
        <f t="shared" si="1"/>
        <v>10.300000000000011</v>
      </c>
      <c r="O12" s="76">
        <f t="shared" si="0"/>
        <v>6.2575941676792299E-2</v>
      </c>
    </row>
    <row r="13" spans="1:15" x14ac:dyDescent="0.25">
      <c r="A13" s="71" t="s">
        <v>11</v>
      </c>
      <c r="B13" s="12">
        <v>119.1</v>
      </c>
      <c r="C13" s="12">
        <v>119.2</v>
      </c>
      <c r="D13" s="12">
        <v>120.2</v>
      </c>
      <c r="E13" s="12">
        <v>120.8</v>
      </c>
      <c r="F13" s="12">
        <v>121.1</v>
      </c>
      <c r="G13" s="12">
        <v>121.5</v>
      </c>
      <c r="H13" s="12">
        <v>121.2</v>
      </c>
      <c r="I13" s="12">
        <v>120.3</v>
      </c>
      <c r="J13" s="12">
        <v>119.1</v>
      </c>
      <c r="K13" s="12">
        <v>119.1</v>
      </c>
      <c r="L13" s="12">
        <v>120.4</v>
      </c>
      <c r="M13" s="12">
        <v>121.9</v>
      </c>
      <c r="N13" s="12">
        <f t="shared" si="1"/>
        <v>2.8000000000000114</v>
      </c>
      <c r="O13" s="76">
        <f t="shared" si="0"/>
        <v>2.350965575146945E-2</v>
      </c>
    </row>
    <row r="14" spans="1:15" x14ac:dyDescent="0.25">
      <c r="A14" s="71" t="s">
        <v>12</v>
      </c>
      <c r="B14" s="12">
        <v>188.9</v>
      </c>
      <c r="C14" s="12">
        <v>191.8</v>
      </c>
      <c r="D14" s="12">
        <v>195.6</v>
      </c>
      <c r="E14" s="12">
        <v>199.1</v>
      </c>
      <c r="F14" s="12">
        <v>201.6</v>
      </c>
      <c r="G14" s="12">
        <v>204.8</v>
      </c>
      <c r="H14" s="12">
        <v>207.5</v>
      </c>
      <c r="I14" s="12">
        <v>210.5</v>
      </c>
      <c r="J14" s="12">
        <v>212.1</v>
      </c>
      <c r="K14" s="12">
        <v>212.1</v>
      </c>
      <c r="L14" s="12">
        <v>215.5</v>
      </c>
      <c r="M14" s="12">
        <v>221</v>
      </c>
      <c r="N14" s="12">
        <f t="shared" si="1"/>
        <v>32.099999999999994</v>
      </c>
      <c r="O14" s="76">
        <f t="shared" si="0"/>
        <v>0.16993118051879297</v>
      </c>
    </row>
    <row r="15" spans="1:15" x14ac:dyDescent="0.25">
      <c r="A15" s="71" t="s">
        <v>13</v>
      </c>
      <c r="B15" s="12">
        <v>174.2</v>
      </c>
      <c r="C15" s="12">
        <v>174.5</v>
      </c>
      <c r="D15" s="12">
        <v>174.8</v>
      </c>
      <c r="E15" s="12">
        <v>175.4</v>
      </c>
      <c r="F15" s="12">
        <v>175.8</v>
      </c>
      <c r="G15" s="12">
        <v>176.4</v>
      </c>
      <c r="H15" s="12">
        <v>176.8</v>
      </c>
      <c r="I15" s="12">
        <v>176.9</v>
      </c>
      <c r="J15" s="12">
        <v>177.6</v>
      </c>
      <c r="K15" s="12">
        <v>177.6</v>
      </c>
      <c r="L15" s="12">
        <v>178.2</v>
      </c>
      <c r="M15" s="12">
        <v>178.7</v>
      </c>
      <c r="N15" s="12">
        <f t="shared" si="1"/>
        <v>4.5</v>
      </c>
      <c r="O15" s="76">
        <f t="shared" si="0"/>
        <v>2.5832376578645237E-2</v>
      </c>
    </row>
    <row r="16" spans="1:15" x14ac:dyDescent="0.25">
      <c r="A16" s="71" t="s">
        <v>14</v>
      </c>
      <c r="B16" s="12">
        <v>181.9</v>
      </c>
      <c r="C16" s="12">
        <v>183.1</v>
      </c>
      <c r="D16" s="12">
        <v>184</v>
      </c>
      <c r="E16" s="12">
        <v>184.8</v>
      </c>
      <c r="F16" s="12">
        <v>185.6</v>
      </c>
      <c r="G16" s="12">
        <v>186.9</v>
      </c>
      <c r="H16" s="12">
        <v>187.7</v>
      </c>
      <c r="I16" s="12">
        <v>188.5</v>
      </c>
      <c r="J16" s="12">
        <v>189.9</v>
      </c>
      <c r="K16" s="12">
        <v>189.9</v>
      </c>
      <c r="L16" s="12">
        <v>190.5</v>
      </c>
      <c r="M16" s="12">
        <v>191.1</v>
      </c>
      <c r="N16" s="12">
        <f t="shared" si="1"/>
        <v>9.1999999999999886</v>
      </c>
      <c r="O16" s="76">
        <f t="shared" si="0"/>
        <v>5.0577240241891086E-2</v>
      </c>
    </row>
    <row r="17" spans="1:15" x14ac:dyDescent="0.25">
      <c r="A17" s="71" t="s">
        <v>15</v>
      </c>
      <c r="B17" s="12">
        <v>172.4</v>
      </c>
      <c r="C17" s="12">
        <v>172.5</v>
      </c>
      <c r="D17" s="12">
        <v>173.9</v>
      </c>
      <c r="E17" s="12">
        <v>175.5</v>
      </c>
      <c r="F17" s="12">
        <v>177.4</v>
      </c>
      <c r="G17" s="12">
        <v>176.6</v>
      </c>
      <c r="H17" s="12">
        <v>174.4</v>
      </c>
      <c r="I17" s="12">
        <v>175</v>
      </c>
      <c r="J17" s="12">
        <v>174.8</v>
      </c>
      <c r="K17" s="12">
        <v>174.8</v>
      </c>
      <c r="L17" s="12">
        <v>175.5</v>
      </c>
      <c r="M17" s="12">
        <v>176.8</v>
      </c>
      <c r="N17" s="12">
        <f t="shared" si="1"/>
        <v>4.4000000000000057</v>
      </c>
      <c r="O17" s="76">
        <f t="shared" si="0"/>
        <v>2.5522041763341101E-2</v>
      </c>
    </row>
    <row r="18" spans="1:15" x14ac:dyDescent="0.25">
      <c r="A18" s="71" t="s">
        <v>16</v>
      </c>
      <c r="B18" s="12">
        <v>192.9</v>
      </c>
      <c r="C18" s="12">
        <v>193.2</v>
      </c>
      <c r="D18" s="12">
        <v>193.7</v>
      </c>
      <c r="E18" s="12">
        <v>194.5</v>
      </c>
      <c r="F18" s="12">
        <v>194.9</v>
      </c>
      <c r="G18" s="12">
        <v>195.5</v>
      </c>
      <c r="H18" s="12">
        <v>195.9</v>
      </c>
      <c r="I18" s="12">
        <v>196.9</v>
      </c>
      <c r="J18" s="12">
        <v>198.3</v>
      </c>
      <c r="K18" s="12">
        <v>198.4</v>
      </c>
      <c r="L18" s="12">
        <v>199.5</v>
      </c>
      <c r="M18" s="12">
        <v>199.9</v>
      </c>
      <c r="N18" s="12">
        <f t="shared" si="1"/>
        <v>7</v>
      </c>
      <c r="O18" s="76">
        <f t="shared" si="0"/>
        <v>3.6288232244686365E-2</v>
      </c>
    </row>
    <row r="20" spans="1:15" x14ac:dyDescent="0.25">
      <c r="A20" s="85"/>
    </row>
    <row r="23" spans="1:15" x14ac:dyDescent="0.25">
      <c r="A23" s="70"/>
    </row>
    <row r="28" spans="1:15" ht="23.25" x14ac:dyDescent="0.35">
      <c r="A28" s="6"/>
      <c r="B28" s="68"/>
      <c r="C28" s="68"/>
      <c r="D28" s="68"/>
      <c r="E28" s="68"/>
      <c r="F28" s="68"/>
      <c r="G28" s="77" t="s">
        <v>120</v>
      </c>
      <c r="H28" s="68"/>
      <c r="I28" s="68"/>
      <c r="J28" s="68"/>
      <c r="K28" s="68"/>
      <c r="L28" s="68"/>
      <c r="M28" s="68"/>
      <c r="N28" s="6"/>
      <c r="O28" s="6"/>
    </row>
    <row r="29" spans="1:15" x14ac:dyDescent="0.25">
      <c r="A29" s="6"/>
      <c r="B29" s="68"/>
      <c r="C29" s="68"/>
      <c r="D29" s="68"/>
      <c r="E29" s="68"/>
      <c r="F29" s="68"/>
      <c r="G29" s="69"/>
      <c r="H29" s="68"/>
      <c r="I29" s="68"/>
      <c r="J29" s="68"/>
      <c r="K29" s="68"/>
      <c r="L29" s="68"/>
      <c r="M29" s="68"/>
      <c r="N29" s="6"/>
      <c r="O29" s="6"/>
    </row>
    <row r="30" spans="1:15" x14ac:dyDescent="0.25">
      <c r="B30" s="66">
        <v>2022</v>
      </c>
      <c r="C30" s="66">
        <v>2022</v>
      </c>
      <c r="D30" s="66">
        <v>2022</v>
      </c>
      <c r="E30" s="66">
        <v>2022</v>
      </c>
      <c r="F30" s="66">
        <v>2022</v>
      </c>
      <c r="G30" s="66">
        <v>2022</v>
      </c>
      <c r="H30" s="66">
        <v>2022</v>
      </c>
      <c r="I30" s="67">
        <v>2023</v>
      </c>
      <c r="J30" s="67">
        <v>2023</v>
      </c>
      <c r="K30" s="67">
        <v>2023</v>
      </c>
      <c r="L30" s="67">
        <v>2023</v>
      </c>
      <c r="M30" s="67">
        <v>2023</v>
      </c>
      <c r="N30" s="72" t="s">
        <v>121</v>
      </c>
      <c r="O30" s="74" t="s">
        <v>123</v>
      </c>
    </row>
    <row r="31" spans="1:15" x14ac:dyDescent="0.25">
      <c r="B31" s="66" t="s">
        <v>39</v>
      </c>
      <c r="C31" s="66" t="s">
        <v>40</v>
      </c>
      <c r="D31" s="66" t="s">
        <v>41</v>
      </c>
      <c r="E31" s="66" t="s">
        <v>42</v>
      </c>
      <c r="F31" s="66" t="s">
        <v>43</v>
      </c>
      <c r="G31" s="66" t="s">
        <v>45</v>
      </c>
      <c r="H31" s="66" t="s">
        <v>46</v>
      </c>
      <c r="I31" s="70" t="s">
        <v>31</v>
      </c>
      <c r="J31" s="70" t="s">
        <v>35</v>
      </c>
      <c r="K31" s="70" t="s">
        <v>36</v>
      </c>
      <c r="L31" s="70" t="s">
        <v>37</v>
      </c>
      <c r="M31" s="70" t="s">
        <v>38</v>
      </c>
      <c r="N31" s="73" t="s">
        <v>122</v>
      </c>
      <c r="O31" s="75" t="s">
        <v>122</v>
      </c>
    </row>
    <row r="32" spans="1:15" x14ac:dyDescent="0.25">
      <c r="A32" s="71" t="s">
        <v>3</v>
      </c>
      <c r="B32">
        <v>155</v>
      </c>
      <c r="C32">
        <v>156.5</v>
      </c>
      <c r="D32">
        <v>160.30000000000001</v>
      </c>
      <c r="E32">
        <v>163.5</v>
      </c>
      <c r="F32">
        <v>165.2</v>
      </c>
      <c r="G32">
        <v>167.4</v>
      </c>
      <c r="H32">
        <v>169.2</v>
      </c>
      <c r="I32">
        <v>173.8</v>
      </c>
      <c r="J32">
        <v>174.4</v>
      </c>
      <c r="K32">
        <v>174.4</v>
      </c>
      <c r="L32">
        <v>173.8</v>
      </c>
      <c r="M32">
        <v>173.7</v>
      </c>
      <c r="N32">
        <f t="shared" ref="N32:N45" si="2">$M32-$B32</f>
        <v>18.699999999999989</v>
      </c>
      <c r="O32" s="80">
        <f t="shared" ref="O32:O45" si="3">$N32/$B32</f>
        <v>0.1206451612903225</v>
      </c>
    </row>
    <row r="33" spans="1:15" x14ac:dyDescent="0.25">
      <c r="A33" s="71" t="s">
        <v>4</v>
      </c>
      <c r="B33">
        <v>219.4</v>
      </c>
      <c r="C33">
        <v>213</v>
      </c>
      <c r="D33">
        <v>206.5</v>
      </c>
      <c r="E33">
        <v>209.2</v>
      </c>
      <c r="F33">
        <v>210.9</v>
      </c>
      <c r="G33">
        <v>209.4</v>
      </c>
      <c r="H33">
        <v>209</v>
      </c>
      <c r="I33">
        <v>210.7</v>
      </c>
      <c r="J33">
        <v>207.7</v>
      </c>
      <c r="K33">
        <v>207.7</v>
      </c>
      <c r="L33">
        <v>209.3</v>
      </c>
      <c r="M33">
        <v>214.3</v>
      </c>
      <c r="N33">
        <f t="shared" si="2"/>
        <v>-5.0999999999999943</v>
      </c>
      <c r="O33" s="80">
        <f t="shared" si="3"/>
        <v>-2.3245214220601614E-2</v>
      </c>
    </row>
    <row r="34" spans="1:15" x14ac:dyDescent="0.25">
      <c r="A34" s="71" t="s">
        <v>5</v>
      </c>
      <c r="B34">
        <v>170.8</v>
      </c>
      <c r="C34">
        <v>175.2</v>
      </c>
      <c r="D34">
        <v>169.2</v>
      </c>
      <c r="E34">
        <v>169.7</v>
      </c>
      <c r="F34">
        <v>170.9</v>
      </c>
      <c r="G34">
        <v>181.4</v>
      </c>
      <c r="H34">
        <v>190.2</v>
      </c>
      <c r="I34">
        <v>194.5</v>
      </c>
      <c r="J34">
        <v>175.2</v>
      </c>
      <c r="K34">
        <v>175.2</v>
      </c>
      <c r="L34">
        <v>169.6</v>
      </c>
      <c r="M34">
        <v>173.2</v>
      </c>
      <c r="N34">
        <f t="shared" si="2"/>
        <v>2.3999999999999773</v>
      </c>
      <c r="O34" s="80">
        <f t="shared" si="3"/>
        <v>1.4051522248243426E-2</v>
      </c>
    </row>
    <row r="35" spans="1:15" x14ac:dyDescent="0.25">
      <c r="A35" s="71" t="s">
        <v>6</v>
      </c>
      <c r="B35">
        <v>165.8</v>
      </c>
      <c r="C35">
        <v>166.6</v>
      </c>
      <c r="D35">
        <v>168.1</v>
      </c>
      <c r="E35">
        <v>169.7</v>
      </c>
      <c r="F35">
        <v>170.9</v>
      </c>
      <c r="G35">
        <v>172.3</v>
      </c>
      <c r="H35">
        <v>173.6</v>
      </c>
      <c r="I35">
        <v>174.6</v>
      </c>
      <c r="J35">
        <v>177.3</v>
      </c>
      <c r="K35">
        <v>177.3</v>
      </c>
      <c r="L35">
        <v>178.4</v>
      </c>
      <c r="M35">
        <v>179.5</v>
      </c>
      <c r="N35">
        <f t="shared" si="2"/>
        <v>13.699999999999989</v>
      </c>
      <c r="O35" s="80">
        <f t="shared" si="3"/>
        <v>8.2629674306393175E-2</v>
      </c>
    </row>
    <row r="36" spans="1:15" x14ac:dyDescent="0.25">
      <c r="A36" s="71" t="s">
        <v>7</v>
      </c>
      <c r="B36">
        <v>200.9</v>
      </c>
      <c r="C36">
        <v>195.8</v>
      </c>
      <c r="D36">
        <v>192.4</v>
      </c>
      <c r="E36">
        <v>188.7</v>
      </c>
      <c r="F36">
        <v>186.5</v>
      </c>
      <c r="G36">
        <v>188.9</v>
      </c>
      <c r="H36">
        <v>188.5</v>
      </c>
      <c r="I36">
        <v>187.2</v>
      </c>
      <c r="J36">
        <v>179.3</v>
      </c>
      <c r="K36">
        <v>179.2</v>
      </c>
      <c r="L36">
        <v>174.9</v>
      </c>
      <c r="M36">
        <v>170</v>
      </c>
      <c r="N36">
        <f t="shared" si="2"/>
        <v>-30.900000000000006</v>
      </c>
      <c r="O36" s="80">
        <f t="shared" si="3"/>
        <v>-0.15380786460925835</v>
      </c>
    </row>
    <row r="37" spans="1:15" x14ac:dyDescent="0.25">
      <c r="A37" s="71" t="s">
        <v>8</v>
      </c>
      <c r="B37">
        <v>169.7</v>
      </c>
      <c r="C37">
        <v>174.2</v>
      </c>
      <c r="D37">
        <v>172.9</v>
      </c>
      <c r="E37">
        <v>165.7</v>
      </c>
      <c r="F37">
        <v>163.80000000000001</v>
      </c>
      <c r="G37">
        <v>160.69999999999999</v>
      </c>
      <c r="H37">
        <v>158</v>
      </c>
      <c r="I37">
        <v>158.30000000000001</v>
      </c>
      <c r="J37">
        <v>169.5</v>
      </c>
      <c r="K37">
        <v>169.5</v>
      </c>
      <c r="L37">
        <v>176.3</v>
      </c>
      <c r="M37">
        <v>172.2</v>
      </c>
      <c r="N37">
        <f t="shared" si="2"/>
        <v>2.5</v>
      </c>
      <c r="O37" s="80">
        <f t="shared" si="3"/>
        <v>1.4731879787860933E-2</v>
      </c>
    </row>
    <row r="38" spans="1:15" x14ac:dyDescent="0.25">
      <c r="A38" s="71" t="s">
        <v>9</v>
      </c>
      <c r="B38">
        <v>182.3</v>
      </c>
      <c r="C38">
        <v>182.1</v>
      </c>
      <c r="D38">
        <v>186.7</v>
      </c>
      <c r="E38">
        <v>191.8</v>
      </c>
      <c r="F38">
        <v>199.7</v>
      </c>
      <c r="G38">
        <v>183.1</v>
      </c>
      <c r="H38">
        <v>159.9</v>
      </c>
      <c r="I38">
        <v>153.9</v>
      </c>
      <c r="J38">
        <v>152.69999999999999</v>
      </c>
      <c r="K38">
        <v>152.80000000000001</v>
      </c>
      <c r="L38">
        <v>155.4</v>
      </c>
      <c r="M38">
        <v>161</v>
      </c>
      <c r="N38">
        <f t="shared" si="2"/>
        <v>-21.300000000000011</v>
      </c>
      <c r="O38" s="80">
        <f t="shared" si="3"/>
        <v>-0.11684037301151953</v>
      </c>
    </row>
    <row r="39" spans="1:15" x14ac:dyDescent="0.25">
      <c r="A39" s="71" t="s">
        <v>10</v>
      </c>
      <c r="B39">
        <v>164.3</v>
      </c>
      <c r="C39">
        <v>164.3</v>
      </c>
      <c r="D39">
        <v>167.2</v>
      </c>
      <c r="E39">
        <v>169.1</v>
      </c>
      <c r="F39">
        <v>169.8</v>
      </c>
      <c r="G39">
        <v>170.5</v>
      </c>
      <c r="H39">
        <v>170.8</v>
      </c>
      <c r="I39">
        <v>170.9</v>
      </c>
      <c r="J39">
        <v>171</v>
      </c>
      <c r="K39">
        <v>171.1</v>
      </c>
      <c r="L39">
        <v>173.4</v>
      </c>
      <c r="M39">
        <v>175.6</v>
      </c>
      <c r="N39">
        <f t="shared" si="2"/>
        <v>11.299999999999983</v>
      </c>
      <c r="O39" s="80">
        <f t="shared" si="3"/>
        <v>6.8776628119293873E-2</v>
      </c>
    </row>
    <row r="40" spans="1:15" x14ac:dyDescent="0.25">
      <c r="A40" s="71" t="s">
        <v>11</v>
      </c>
      <c r="B40">
        <v>119.9</v>
      </c>
      <c r="C40">
        <v>120</v>
      </c>
      <c r="D40">
        <v>120.9</v>
      </c>
      <c r="E40">
        <v>121.6</v>
      </c>
      <c r="F40">
        <v>121.9</v>
      </c>
      <c r="G40">
        <v>122.1</v>
      </c>
      <c r="H40">
        <v>121.8</v>
      </c>
      <c r="I40">
        <v>121.1</v>
      </c>
      <c r="J40">
        <v>120</v>
      </c>
      <c r="K40">
        <v>120</v>
      </c>
      <c r="L40">
        <v>121.3</v>
      </c>
      <c r="M40">
        <v>122.7</v>
      </c>
      <c r="N40">
        <f t="shared" si="2"/>
        <v>2.7999999999999972</v>
      </c>
      <c r="O40" s="80">
        <f t="shared" si="3"/>
        <v>2.3352793994995805E-2</v>
      </c>
    </row>
    <row r="41" spans="1:15" x14ac:dyDescent="0.25">
      <c r="A41" s="71" t="s">
        <v>12</v>
      </c>
      <c r="B41">
        <v>187.1</v>
      </c>
      <c r="C41">
        <v>190</v>
      </c>
      <c r="D41">
        <v>193.6</v>
      </c>
      <c r="E41">
        <v>197.3</v>
      </c>
      <c r="F41">
        <v>199.9</v>
      </c>
      <c r="G41">
        <v>202.8</v>
      </c>
      <c r="H41">
        <v>205.2</v>
      </c>
      <c r="I41">
        <v>208.4</v>
      </c>
      <c r="J41">
        <v>209.7</v>
      </c>
      <c r="K41">
        <v>209.7</v>
      </c>
      <c r="L41">
        <v>212.9</v>
      </c>
      <c r="M41">
        <v>218</v>
      </c>
      <c r="N41">
        <f t="shared" si="2"/>
        <v>30.900000000000006</v>
      </c>
      <c r="O41" s="80">
        <f t="shared" si="3"/>
        <v>0.16515232495991453</v>
      </c>
    </row>
    <row r="42" spans="1:15" x14ac:dyDescent="0.25">
      <c r="A42" s="71" t="s">
        <v>13</v>
      </c>
      <c r="B42">
        <v>167.9</v>
      </c>
      <c r="C42">
        <v>168.4</v>
      </c>
      <c r="D42">
        <v>168.8</v>
      </c>
      <c r="E42">
        <v>169.4</v>
      </c>
      <c r="F42">
        <v>169.9</v>
      </c>
      <c r="G42">
        <v>170.4</v>
      </c>
      <c r="H42">
        <v>171</v>
      </c>
      <c r="I42">
        <v>171.4</v>
      </c>
      <c r="J42">
        <v>172.3</v>
      </c>
      <c r="K42">
        <v>172.3</v>
      </c>
      <c r="L42">
        <v>172.9</v>
      </c>
      <c r="M42">
        <v>173.4</v>
      </c>
      <c r="N42">
        <f t="shared" si="2"/>
        <v>5.5</v>
      </c>
      <c r="O42" s="80">
        <f t="shared" si="3"/>
        <v>3.2757593805836809E-2</v>
      </c>
    </row>
    <row r="43" spans="1:15" x14ac:dyDescent="0.25">
      <c r="A43" s="71" t="s">
        <v>14</v>
      </c>
      <c r="B43">
        <v>183.9</v>
      </c>
      <c r="C43">
        <v>185.2</v>
      </c>
      <c r="D43">
        <v>186.3</v>
      </c>
      <c r="E43">
        <v>187.4</v>
      </c>
      <c r="F43">
        <v>188.3</v>
      </c>
      <c r="G43">
        <v>189.5</v>
      </c>
      <c r="H43">
        <v>190.3</v>
      </c>
      <c r="I43">
        <v>191.2</v>
      </c>
      <c r="J43">
        <v>193</v>
      </c>
      <c r="K43">
        <v>193</v>
      </c>
      <c r="L43">
        <v>193.5</v>
      </c>
      <c r="M43">
        <v>194.2</v>
      </c>
      <c r="N43">
        <f t="shared" si="2"/>
        <v>10.299999999999983</v>
      </c>
      <c r="O43" s="80">
        <f t="shared" si="3"/>
        <v>5.6008700380641561E-2</v>
      </c>
    </row>
    <row r="44" spans="1:15" x14ac:dyDescent="0.25">
      <c r="A44" s="71" t="s">
        <v>15</v>
      </c>
      <c r="B44">
        <v>174.9</v>
      </c>
      <c r="C44">
        <v>175</v>
      </c>
      <c r="D44">
        <v>176.3</v>
      </c>
      <c r="E44">
        <v>177.8</v>
      </c>
      <c r="F44">
        <v>179.6</v>
      </c>
      <c r="G44">
        <v>178.3</v>
      </c>
      <c r="H44">
        <v>175.9</v>
      </c>
      <c r="I44">
        <v>176.7</v>
      </c>
      <c r="J44">
        <v>177</v>
      </c>
      <c r="K44">
        <v>177</v>
      </c>
      <c r="L44">
        <v>177.9</v>
      </c>
      <c r="M44">
        <v>179.1</v>
      </c>
      <c r="N44">
        <f t="shared" si="2"/>
        <v>4.1999999999999886</v>
      </c>
      <c r="O44" s="80">
        <f t="shared" si="3"/>
        <v>2.4013722126929607E-2</v>
      </c>
    </row>
    <row r="45" spans="1:15" x14ac:dyDescent="0.25">
      <c r="A45" s="71" t="s">
        <v>16</v>
      </c>
      <c r="B45">
        <v>194.3</v>
      </c>
      <c r="C45">
        <v>194.6</v>
      </c>
      <c r="D45">
        <v>195</v>
      </c>
      <c r="E45">
        <v>195.9</v>
      </c>
      <c r="F45">
        <v>196.3</v>
      </c>
      <c r="G45">
        <v>196.9</v>
      </c>
      <c r="H45">
        <v>197.3</v>
      </c>
      <c r="I45">
        <v>198.2</v>
      </c>
      <c r="J45">
        <v>199.5</v>
      </c>
      <c r="K45">
        <v>199.5</v>
      </c>
      <c r="L45">
        <v>200.6</v>
      </c>
      <c r="M45">
        <v>201</v>
      </c>
      <c r="N45">
        <f t="shared" si="2"/>
        <v>6.6999999999999886</v>
      </c>
      <c r="O45" s="80">
        <f t="shared" si="3"/>
        <v>3.4482758620689592E-2</v>
      </c>
    </row>
    <row r="57" spans="1:15" ht="23.25" x14ac:dyDescent="0.35">
      <c r="A57" s="6"/>
      <c r="B57" s="68"/>
      <c r="C57" s="68"/>
      <c r="D57" s="68"/>
      <c r="E57" s="68"/>
      <c r="F57" s="68"/>
      <c r="G57" s="77" t="s">
        <v>119</v>
      </c>
      <c r="H57" s="68"/>
      <c r="I57" s="68"/>
      <c r="J57" s="68"/>
      <c r="K57" s="68"/>
      <c r="L57" s="68"/>
      <c r="M57" s="68"/>
      <c r="N57" s="78"/>
      <c r="O57" s="69"/>
    </row>
    <row r="58" spans="1:15" x14ac:dyDescent="0.25">
      <c r="A58" s="6"/>
      <c r="B58" s="68"/>
      <c r="C58" s="68"/>
      <c r="D58" s="68"/>
      <c r="E58" s="68"/>
      <c r="F58" s="68"/>
      <c r="G58" s="6"/>
      <c r="H58" s="68"/>
      <c r="I58" s="68"/>
      <c r="J58" s="68"/>
      <c r="K58" s="68"/>
      <c r="L58" s="68"/>
      <c r="M58" s="68"/>
      <c r="N58" s="52"/>
      <c r="O58" s="79"/>
    </row>
    <row r="59" spans="1:15" x14ac:dyDescent="0.25">
      <c r="B59" s="66">
        <v>2022</v>
      </c>
      <c r="C59" s="66">
        <v>2022</v>
      </c>
      <c r="D59" s="66">
        <v>2022</v>
      </c>
      <c r="E59" s="66">
        <v>2022</v>
      </c>
      <c r="F59" s="66">
        <v>2022</v>
      </c>
      <c r="G59" s="66">
        <v>2022</v>
      </c>
      <c r="H59" s="66">
        <v>2022</v>
      </c>
      <c r="I59" s="67">
        <v>2023</v>
      </c>
      <c r="J59" s="67">
        <v>2023</v>
      </c>
      <c r="K59" s="67">
        <v>2023</v>
      </c>
      <c r="L59" s="67">
        <v>2023</v>
      </c>
      <c r="M59" s="67">
        <v>2023</v>
      </c>
      <c r="N59" s="72" t="s">
        <v>121</v>
      </c>
      <c r="O59" s="74" t="s">
        <v>123</v>
      </c>
    </row>
    <row r="60" spans="1:15" x14ac:dyDescent="0.25">
      <c r="B60" s="66" t="s">
        <v>39</v>
      </c>
      <c r="C60" s="66" t="s">
        <v>40</v>
      </c>
      <c r="D60" s="66" t="s">
        <v>41</v>
      </c>
      <c r="E60" s="66" t="s">
        <v>42</v>
      </c>
      <c r="F60" s="66" t="s">
        <v>43</v>
      </c>
      <c r="G60" s="66" t="s">
        <v>45</v>
      </c>
      <c r="H60" s="66" t="s">
        <v>46</v>
      </c>
      <c r="I60" s="70" t="s">
        <v>31</v>
      </c>
      <c r="J60" s="70" t="s">
        <v>35</v>
      </c>
      <c r="K60" s="70" t="s">
        <v>36</v>
      </c>
      <c r="L60" s="70" t="s">
        <v>37</v>
      </c>
      <c r="M60" s="70" t="s">
        <v>38</v>
      </c>
      <c r="N60" s="73" t="s">
        <v>122</v>
      </c>
      <c r="O60" s="75" t="s">
        <v>122</v>
      </c>
    </row>
    <row r="61" spans="1:15" x14ac:dyDescent="0.25">
      <c r="A61" s="71" t="s">
        <v>3</v>
      </c>
      <c r="B61">
        <v>157.5</v>
      </c>
      <c r="C61">
        <v>159.30000000000001</v>
      </c>
      <c r="D61">
        <v>162.1</v>
      </c>
      <c r="E61">
        <v>164.9</v>
      </c>
      <c r="F61">
        <v>166.4</v>
      </c>
      <c r="G61">
        <v>168.4</v>
      </c>
      <c r="H61">
        <v>170.2</v>
      </c>
      <c r="I61">
        <v>173.3</v>
      </c>
      <c r="J61">
        <v>174.7</v>
      </c>
      <c r="K61">
        <v>174.7</v>
      </c>
      <c r="L61">
        <v>174.8</v>
      </c>
      <c r="M61">
        <v>174.7</v>
      </c>
      <c r="N61">
        <f t="shared" ref="N61:N74" si="4">$M61-$B61</f>
        <v>17.199999999999989</v>
      </c>
      <c r="O61" s="80">
        <f t="shared" ref="O61:O74" si="5">$N61/$B61</f>
        <v>0.10920634920634914</v>
      </c>
    </row>
    <row r="62" spans="1:15" x14ac:dyDescent="0.25">
      <c r="A62" s="71" t="s">
        <v>4</v>
      </c>
      <c r="B62">
        <v>223.4</v>
      </c>
      <c r="C62">
        <v>217.1</v>
      </c>
      <c r="D62">
        <v>210.9</v>
      </c>
      <c r="E62">
        <v>213.7</v>
      </c>
      <c r="F62">
        <v>214.9</v>
      </c>
      <c r="G62">
        <v>213.4</v>
      </c>
      <c r="H62">
        <v>212.9</v>
      </c>
      <c r="I62">
        <v>215.2</v>
      </c>
      <c r="J62">
        <v>212.2</v>
      </c>
      <c r="K62">
        <v>212.2</v>
      </c>
      <c r="L62">
        <v>213.7</v>
      </c>
      <c r="M62">
        <v>219.4</v>
      </c>
      <c r="N62">
        <f t="shared" si="4"/>
        <v>-4</v>
      </c>
      <c r="O62" s="80">
        <f t="shared" si="5"/>
        <v>-1.7905102954341987E-2</v>
      </c>
    </row>
    <row r="63" spans="1:15" x14ac:dyDescent="0.25">
      <c r="A63" s="71" t="s">
        <v>5</v>
      </c>
      <c r="B63">
        <v>172.8</v>
      </c>
      <c r="C63">
        <v>176.6</v>
      </c>
      <c r="D63">
        <v>170.6</v>
      </c>
      <c r="E63">
        <v>170.9</v>
      </c>
      <c r="F63">
        <v>171.9</v>
      </c>
      <c r="G63">
        <v>183.2</v>
      </c>
      <c r="H63">
        <v>191.9</v>
      </c>
      <c r="I63">
        <v>197</v>
      </c>
      <c r="J63">
        <v>177.2</v>
      </c>
      <c r="K63">
        <v>177.2</v>
      </c>
      <c r="L63">
        <v>172.4</v>
      </c>
      <c r="M63">
        <v>176.7</v>
      </c>
      <c r="N63">
        <f t="shared" si="4"/>
        <v>3.8999999999999773</v>
      </c>
      <c r="O63" s="80">
        <f t="shared" si="5"/>
        <v>2.2569444444444312E-2</v>
      </c>
    </row>
    <row r="64" spans="1:15" x14ac:dyDescent="0.25">
      <c r="A64" s="71" t="s">
        <v>6</v>
      </c>
      <c r="B64">
        <v>166.4</v>
      </c>
      <c r="C64">
        <v>167.1</v>
      </c>
      <c r="D64">
        <v>168.4</v>
      </c>
      <c r="E64">
        <v>170.1</v>
      </c>
      <c r="F64">
        <v>171</v>
      </c>
      <c r="G64">
        <v>172.3</v>
      </c>
      <c r="H64">
        <v>173.9</v>
      </c>
      <c r="I64">
        <v>175.2</v>
      </c>
      <c r="J64">
        <v>177.9</v>
      </c>
      <c r="K64">
        <v>177.9</v>
      </c>
      <c r="L64">
        <v>178.8</v>
      </c>
      <c r="M64">
        <v>179.4</v>
      </c>
      <c r="N64">
        <f t="shared" si="4"/>
        <v>13</v>
      </c>
      <c r="O64" s="80">
        <f t="shared" si="5"/>
        <v>7.8125E-2</v>
      </c>
    </row>
    <row r="65" spans="1:15" x14ac:dyDescent="0.25">
      <c r="A65" s="71" t="s">
        <v>7</v>
      </c>
      <c r="B65">
        <v>188.6</v>
      </c>
      <c r="C65">
        <v>184.8</v>
      </c>
      <c r="D65">
        <v>182.5</v>
      </c>
      <c r="E65">
        <v>179.3</v>
      </c>
      <c r="F65">
        <v>177.7</v>
      </c>
      <c r="G65">
        <v>180</v>
      </c>
      <c r="H65">
        <v>179.1</v>
      </c>
      <c r="I65">
        <v>178</v>
      </c>
      <c r="J65">
        <v>172.2</v>
      </c>
      <c r="K65">
        <v>172.2</v>
      </c>
      <c r="L65">
        <v>168.7</v>
      </c>
      <c r="M65">
        <v>164.4</v>
      </c>
      <c r="N65">
        <f t="shared" si="4"/>
        <v>-24.199999999999989</v>
      </c>
      <c r="O65" s="80">
        <f t="shared" si="5"/>
        <v>-0.12831389183457045</v>
      </c>
    </row>
    <row r="66" spans="1:15" x14ac:dyDescent="0.25">
      <c r="A66" s="71" t="s">
        <v>8</v>
      </c>
      <c r="B66">
        <v>174.1</v>
      </c>
      <c r="C66">
        <v>179.5</v>
      </c>
      <c r="D66">
        <v>177.1</v>
      </c>
      <c r="E66">
        <v>167.5</v>
      </c>
      <c r="F66">
        <v>165.7</v>
      </c>
      <c r="G66">
        <v>162.6</v>
      </c>
      <c r="H66">
        <v>159.5</v>
      </c>
      <c r="I66">
        <v>160.5</v>
      </c>
      <c r="J66">
        <v>172.1</v>
      </c>
      <c r="K66">
        <v>172.1</v>
      </c>
      <c r="L66">
        <v>179.2</v>
      </c>
      <c r="M66">
        <v>175.8</v>
      </c>
      <c r="N66">
        <f t="shared" si="4"/>
        <v>1.7000000000000171</v>
      </c>
      <c r="O66" s="80">
        <f t="shared" si="5"/>
        <v>9.7645031591040623E-3</v>
      </c>
    </row>
    <row r="67" spans="1:15" x14ac:dyDescent="0.25">
      <c r="A67" s="71" t="s">
        <v>9</v>
      </c>
      <c r="B67">
        <v>211.5</v>
      </c>
      <c r="C67">
        <v>208.5</v>
      </c>
      <c r="D67">
        <v>213.1</v>
      </c>
      <c r="E67">
        <v>220.8</v>
      </c>
      <c r="F67">
        <v>228.6</v>
      </c>
      <c r="G67">
        <v>205.5</v>
      </c>
      <c r="H67">
        <v>178.7</v>
      </c>
      <c r="I67">
        <v>175.3</v>
      </c>
      <c r="J67">
        <v>175.8</v>
      </c>
      <c r="K67">
        <v>175.9</v>
      </c>
      <c r="L67">
        <v>179.9</v>
      </c>
      <c r="M67">
        <v>185</v>
      </c>
      <c r="N67">
        <f t="shared" si="4"/>
        <v>-26.5</v>
      </c>
      <c r="O67" s="80">
        <f t="shared" si="5"/>
        <v>-0.12529550827423167</v>
      </c>
    </row>
    <row r="68" spans="1:15" x14ac:dyDescent="0.25">
      <c r="A68" s="71" t="s">
        <v>10</v>
      </c>
      <c r="B68">
        <v>163.6</v>
      </c>
      <c r="C68">
        <v>164</v>
      </c>
      <c r="D68">
        <v>167.3</v>
      </c>
      <c r="E68">
        <v>169.2</v>
      </c>
      <c r="F68">
        <v>169.9</v>
      </c>
      <c r="G68">
        <v>171</v>
      </c>
      <c r="H68">
        <v>171.3</v>
      </c>
      <c r="I68">
        <v>171.2</v>
      </c>
      <c r="J68">
        <v>172.2</v>
      </c>
      <c r="K68">
        <v>172.2</v>
      </c>
      <c r="L68">
        <v>174.7</v>
      </c>
      <c r="M68">
        <v>176.9</v>
      </c>
      <c r="N68">
        <f t="shared" si="4"/>
        <v>13.300000000000011</v>
      </c>
      <c r="O68" s="80">
        <f t="shared" si="5"/>
        <v>8.1295843520782465E-2</v>
      </c>
    </row>
    <row r="69" spans="1:15" x14ac:dyDescent="0.25">
      <c r="A69" s="71" t="s">
        <v>11</v>
      </c>
      <c r="B69">
        <v>121.4</v>
      </c>
      <c r="C69">
        <v>121.5</v>
      </c>
      <c r="D69">
        <v>122.2</v>
      </c>
      <c r="E69">
        <v>123.1</v>
      </c>
      <c r="F69">
        <v>123.4</v>
      </c>
      <c r="G69">
        <v>123.4</v>
      </c>
      <c r="H69">
        <v>123.1</v>
      </c>
      <c r="I69">
        <v>122.7</v>
      </c>
      <c r="J69">
        <v>121.9</v>
      </c>
      <c r="K69">
        <v>121.9</v>
      </c>
      <c r="L69">
        <v>123.1</v>
      </c>
      <c r="M69">
        <v>124.2</v>
      </c>
      <c r="N69">
        <f t="shared" si="4"/>
        <v>2.7999999999999972</v>
      </c>
      <c r="O69" s="80">
        <f t="shared" si="5"/>
        <v>2.3064250411861591E-2</v>
      </c>
    </row>
    <row r="70" spans="1:15" x14ac:dyDescent="0.25">
      <c r="A70" s="71" t="s">
        <v>12</v>
      </c>
      <c r="B70">
        <v>183.5</v>
      </c>
      <c r="C70">
        <v>186.3</v>
      </c>
      <c r="D70">
        <v>189.7</v>
      </c>
      <c r="E70">
        <v>193.6</v>
      </c>
      <c r="F70">
        <v>196.4</v>
      </c>
      <c r="G70">
        <v>198.8</v>
      </c>
      <c r="H70">
        <v>200.5</v>
      </c>
      <c r="I70">
        <v>204.3</v>
      </c>
      <c r="J70">
        <v>204.8</v>
      </c>
      <c r="K70">
        <v>204.8</v>
      </c>
      <c r="L70">
        <v>207.8</v>
      </c>
      <c r="M70">
        <v>211.9</v>
      </c>
      <c r="N70">
        <f t="shared" si="4"/>
        <v>28.400000000000006</v>
      </c>
      <c r="O70" s="80">
        <f t="shared" si="5"/>
        <v>0.15476839237057224</v>
      </c>
    </row>
    <row r="71" spans="1:15" x14ac:dyDescent="0.25">
      <c r="A71" s="71" t="s">
        <v>13</v>
      </c>
      <c r="B71">
        <v>159.1</v>
      </c>
      <c r="C71">
        <v>159.80000000000001</v>
      </c>
      <c r="D71">
        <v>160.5</v>
      </c>
      <c r="E71">
        <v>161.1</v>
      </c>
      <c r="F71">
        <v>161.6</v>
      </c>
      <c r="G71">
        <v>162.1</v>
      </c>
      <c r="H71">
        <v>162.80000000000001</v>
      </c>
      <c r="I71">
        <v>163.69999999999999</v>
      </c>
      <c r="J71">
        <v>164.9</v>
      </c>
      <c r="K71">
        <v>164.9</v>
      </c>
      <c r="L71">
        <v>165.5</v>
      </c>
      <c r="M71">
        <v>165.9</v>
      </c>
      <c r="N71">
        <f t="shared" si="4"/>
        <v>6.8000000000000114</v>
      </c>
      <c r="O71" s="80">
        <f t="shared" si="5"/>
        <v>4.2740414833438163E-2</v>
      </c>
    </row>
    <row r="72" spans="1:15" x14ac:dyDescent="0.25">
      <c r="A72" s="71" t="s">
        <v>14</v>
      </c>
      <c r="B72">
        <v>186.3</v>
      </c>
      <c r="C72">
        <v>187.7</v>
      </c>
      <c r="D72">
        <v>188.9</v>
      </c>
      <c r="E72">
        <v>190.4</v>
      </c>
      <c r="F72">
        <v>191.5</v>
      </c>
      <c r="G72">
        <v>192.4</v>
      </c>
      <c r="H72">
        <v>193.3</v>
      </c>
      <c r="I72">
        <v>194.3</v>
      </c>
      <c r="J72">
        <v>196.6</v>
      </c>
      <c r="K72">
        <v>196.6</v>
      </c>
      <c r="L72">
        <v>197</v>
      </c>
      <c r="M72">
        <v>197.7</v>
      </c>
      <c r="N72">
        <f t="shared" si="4"/>
        <v>11.399999999999977</v>
      </c>
      <c r="O72" s="80">
        <f t="shared" si="5"/>
        <v>6.119162640901759E-2</v>
      </c>
    </row>
    <row r="73" spans="1:15" x14ac:dyDescent="0.25">
      <c r="A73" s="71" t="s">
        <v>15</v>
      </c>
      <c r="B73">
        <v>179.3</v>
      </c>
      <c r="C73">
        <v>179.4</v>
      </c>
      <c r="D73">
        <v>180.4</v>
      </c>
      <c r="E73">
        <v>181.8</v>
      </c>
      <c r="F73">
        <v>183.3</v>
      </c>
      <c r="G73">
        <v>181.3</v>
      </c>
      <c r="H73">
        <v>178.6</v>
      </c>
      <c r="I73">
        <v>179.5</v>
      </c>
      <c r="J73">
        <v>180.7</v>
      </c>
      <c r="K73">
        <v>180.8</v>
      </c>
      <c r="L73">
        <v>182.1</v>
      </c>
      <c r="M73">
        <v>183.1</v>
      </c>
      <c r="N73">
        <f t="shared" si="4"/>
        <v>3.7999999999999829</v>
      </c>
      <c r="O73" s="80">
        <f t="shared" si="5"/>
        <v>2.1193530395984286E-2</v>
      </c>
    </row>
    <row r="74" spans="1:15" x14ac:dyDescent="0.25">
      <c r="A74" s="71" t="s">
        <v>16</v>
      </c>
      <c r="B74">
        <v>198.3</v>
      </c>
      <c r="C74">
        <v>198.6</v>
      </c>
      <c r="D74">
        <v>198.7</v>
      </c>
      <c r="E74">
        <v>199.7</v>
      </c>
      <c r="F74">
        <v>200.1</v>
      </c>
      <c r="G74">
        <v>200.6</v>
      </c>
      <c r="H74">
        <v>201.1</v>
      </c>
      <c r="I74">
        <v>201.6</v>
      </c>
      <c r="J74">
        <v>202.7</v>
      </c>
      <c r="K74">
        <v>202.7</v>
      </c>
      <c r="L74">
        <v>203.5</v>
      </c>
      <c r="M74">
        <v>204.2</v>
      </c>
      <c r="N74">
        <f t="shared" si="4"/>
        <v>5.8999999999999773</v>
      </c>
      <c r="O74" s="80">
        <f t="shared" si="5"/>
        <v>2.975289964699938E-2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objective</vt:lpstr>
      <vt:lpstr>Raw Data</vt:lpstr>
      <vt:lpstr>Notes</vt:lpstr>
      <vt:lpstr>reason's</vt:lpstr>
      <vt:lpstr>1a</vt:lpstr>
      <vt:lpstr>1b</vt:lpstr>
      <vt:lpstr>2a</vt:lpstr>
      <vt:lpstr>2b</vt:lpstr>
      <vt:lpstr>3a</vt:lpstr>
      <vt:lpstr>3b</vt:lpstr>
      <vt:lpstr>4a</vt:lpstr>
      <vt:lpstr>4b</vt:lpstr>
      <vt:lpstr>5a</vt:lpstr>
      <vt:lpstr>5b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Siddharta Malakar</cp:lastModifiedBy>
  <dcterms:created xsi:type="dcterms:W3CDTF">2024-02-17T15:18:02Z</dcterms:created>
  <dcterms:modified xsi:type="dcterms:W3CDTF">2025-01-07T19:23:57Z</dcterms:modified>
</cp:coreProperties>
</file>